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EC791EE9-5884-4D3E-8CB5-AC954FCBED63}" xr6:coauthVersionLast="47" xr6:coauthVersionMax="47" xr10:uidLastSave="{00000000-0000-0000-0000-000000000000}"/>
  <bookViews>
    <workbookView xWindow="1785" yWindow="165" windowWidth="24135" windowHeight="14970" tabRatio="788" xr2:uid="{00000000-000D-0000-FFFF-FFFF00000000}"/>
  </bookViews>
  <sheets>
    <sheet name="Instructions" sheetId="13" r:id="rId1"/>
    <sheet name="Transcript table" sheetId="12" r:id="rId2"/>
    <sheet name="Test Sample Data" sheetId="2" r:id="rId3"/>
    <sheet name="Control Sample Data" sheetId="3" r:id="rId4"/>
    <sheet name="All expressed genes" sheetId="6" r:id="rId5"/>
    <sheet name="tRNA isoacceptor expression" sheetId="14" r:id="rId6"/>
    <sheet name="tRNA isodecoder expression" sheetId="15" r:id="rId7"/>
    <sheet name="Choose Housekeeping Genes" sheetId="4" r:id="rId8"/>
    <sheet name="Scatter Plot" sheetId="8" r:id="rId9"/>
    <sheet name="Volcano Plot" sheetId="9" r:id="rId10"/>
    <sheet name="up_Bar Graph" sheetId="10" r:id="rId11"/>
    <sheet name="down_Bar Graph" sheetId="11" r:id="rId12"/>
    <sheet name="Data pre-processing" sheetId="5" r:id="rId13"/>
  </sheets>
  <definedNames>
    <definedName name="_xlnm._FilterDatabase" localSheetId="4" hidden="1">'All expressed genes'!$A$2:$J$194</definedName>
    <definedName name="_xlnm._FilterDatabase" localSheetId="1" hidden="1">'Transcript table'!$A$1:$E$394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8" i="9" l="1"/>
  <c r="L8" i="9"/>
  <c r="K9" i="9"/>
  <c r="L9" i="9"/>
  <c r="K10" i="9"/>
  <c r="L10" i="9"/>
  <c r="K11" i="9"/>
  <c r="L11" i="9"/>
  <c r="K12" i="9"/>
  <c r="L12" i="9"/>
  <c r="K13" i="9"/>
  <c r="L13" i="9"/>
  <c r="K14" i="9"/>
  <c r="L14" i="9"/>
  <c r="K15" i="9"/>
  <c r="L15" i="9"/>
  <c r="K16" i="9"/>
  <c r="L16" i="9"/>
  <c r="K17" i="9"/>
  <c r="L17" i="9"/>
  <c r="K18" i="9"/>
  <c r="L18" i="9"/>
  <c r="K19" i="9"/>
  <c r="L19" i="9"/>
  <c r="K20" i="9"/>
  <c r="L20" i="9"/>
  <c r="K21" i="9"/>
  <c r="L21" i="9"/>
  <c r="K22" i="9"/>
  <c r="L22" i="9"/>
  <c r="K23" i="9"/>
  <c r="L23" i="9"/>
  <c r="K24" i="9"/>
  <c r="L24" i="9"/>
  <c r="K25" i="9"/>
  <c r="L25" i="9"/>
  <c r="K26" i="9"/>
  <c r="L26" i="9"/>
  <c r="K27" i="9"/>
  <c r="L27" i="9"/>
  <c r="K28" i="9"/>
  <c r="L28" i="9"/>
  <c r="K29" i="9"/>
  <c r="L29" i="9"/>
  <c r="K30" i="9"/>
  <c r="L30" i="9"/>
  <c r="K31" i="9"/>
  <c r="L31" i="9"/>
  <c r="K32" i="9"/>
  <c r="L32" i="9"/>
  <c r="K33" i="9"/>
  <c r="L33" i="9"/>
  <c r="K34" i="9"/>
  <c r="L34" i="9"/>
  <c r="K35" i="9"/>
  <c r="L35" i="9"/>
  <c r="K36" i="9"/>
  <c r="L36" i="9"/>
  <c r="K37" i="9"/>
  <c r="L37" i="9"/>
  <c r="K38" i="9"/>
  <c r="L38" i="9"/>
  <c r="K39" i="9"/>
  <c r="L39" i="9"/>
  <c r="K40" i="9"/>
  <c r="L40" i="9"/>
  <c r="K41" i="9"/>
  <c r="L41" i="9"/>
  <c r="K42" i="9"/>
  <c r="L42" i="9"/>
  <c r="K43" i="9"/>
  <c r="L43" i="9"/>
  <c r="K44" i="9"/>
  <c r="L44" i="9"/>
  <c r="K45" i="9"/>
  <c r="L45" i="9"/>
  <c r="K46" i="9"/>
  <c r="L46" i="9"/>
  <c r="K47" i="9"/>
  <c r="L47" i="9"/>
  <c r="K48" i="9"/>
  <c r="L48" i="9"/>
  <c r="K49" i="9"/>
  <c r="L49" i="9"/>
  <c r="K50" i="9"/>
  <c r="L50" i="9"/>
  <c r="K51" i="9"/>
  <c r="L51" i="9"/>
  <c r="K52" i="9"/>
  <c r="L52" i="9"/>
  <c r="K53" i="9"/>
  <c r="L53" i="9"/>
  <c r="K54" i="9"/>
  <c r="L54" i="9"/>
  <c r="K55" i="9"/>
  <c r="L55" i="9"/>
  <c r="K56" i="9"/>
  <c r="L56" i="9"/>
  <c r="K57" i="9"/>
  <c r="L57" i="9"/>
  <c r="K58" i="9"/>
  <c r="L58" i="9"/>
  <c r="K59" i="9"/>
  <c r="L59" i="9"/>
  <c r="K60" i="9"/>
  <c r="L60" i="9"/>
  <c r="K61" i="9"/>
  <c r="L61" i="9"/>
  <c r="K62" i="9"/>
  <c r="L62" i="9"/>
  <c r="K63" i="9"/>
  <c r="L63" i="9"/>
  <c r="K64" i="9"/>
  <c r="L64" i="9"/>
  <c r="K65" i="9"/>
  <c r="L65" i="9"/>
  <c r="K66" i="9"/>
  <c r="L66" i="9"/>
  <c r="K67" i="9"/>
  <c r="L67" i="9"/>
  <c r="K68" i="9"/>
  <c r="L68" i="9"/>
  <c r="K69" i="9"/>
  <c r="L69" i="9"/>
  <c r="K70" i="9"/>
  <c r="L70" i="9"/>
  <c r="K71" i="9"/>
  <c r="L71" i="9"/>
  <c r="K72" i="9"/>
  <c r="L72" i="9"/>
  <c r="K73" i="9"/>
  <c r="L73" i="9"/>
  <c r="K74" i="9"/>
  <c r="L74" i="9"/>
  <c r="K75" i="9"/>
  <c r="L75" i="9"/>
  <c r="K76" i="9"/>
  <c r="L76" i="9"/>
  <c r="K77" i="9"/>
  <c r="L77" i="9"/>
  <c r="K78" i="9"/>
  <c r="L78" i="9"/>
  <c r="K79" i="9"/>
  <c r="L79" i="9"/>
  <c r="K80" i="9"/>
  <c r="L80" i="9"/>
  <c r="K81" i="9"/>
  <c r="L81" i="9"/>
  <c r="K82" i="9"/>
  <c r="L82" i="9"/>
  <c r="K83" i="9"/>
  <c r="L83" i="9"/>
  <c r="K84" i="9"/>
  <c r="L84" i="9"/>
  <c r="K85" i="9"/>
  <c r="L85" i="9"/>
  <c r="K86" i="9"/>
  <c r="L86" i="9"/>
  <c r="K87" i="9"/>
  <c r="L87" i="9"/>
  <c r="K88" i="9"/>
  <c r="L88" i="9"/>
  <c r="K89" i="9"/>
  <c r="L89" i="9"/>
  <c r="K90" i="9"/>
  <c r="L90" i="9"/>
  <c r="K91" i="9"/>
  <c r="L91" i="9"/>
  <c r="K92" i="9"/>
  <c r="L92" i="9"/>
  <c r="K93" i="9"/>
  <c r="L93" i="9"/>
  <c r="K94" i="9"/>
  <c r="L94" i="9"/>
  <c r="K95" i="9"/>
  <c r="L95" i="9"/>
  <c r="K96" i="9"/>
  <c r="L96" i="9"/>
  <c r="K97" i="9"/>
  <c r="L97" i="9"/>
  <c r="K98" i="9"/>
  <c r="L98" i="9"/>
  <c r="K99" i="9"/>
  <c r="L99" i="9"/>
  <c r="K100" i="9"/>
  <c r="L100" i="9"/>
  <c r="K101" i="9"/>
  <c r="L101" i="9"/>
  <c r="K102" i="9"/>
  <c r="L102" i="9"/>
  <c r="K103" i="9"/>
  <c r="L103" i="9"/>
  <c r="K104" i="9"/>
  <c r="L104" i="9"/>
  <c r="K105" i="9"/>
  <c r="L105" i="9"/>
  <c r="K106" i="9"/>
  <c r="L106" i="9"/>
  <c r="K107" i="9"/>
  <c r="L107" i="9"/>
  <c r="K108" i="9"/>
  <c r="L108" i="9"/>
  <c r="K109" i="9"/>
  <c r="L109" i="9"/>
  <c r="K110" i="9"/>
  <c r="L110" i="9"/>
  <c r="K111" i="9"/>
  <c r="L111" i="9"/>
  <c r="K112" i="9"/>
  <c r="L112" i="9"/>
  <c r="K113" i="9"/>
  <c r="L113" i="9"/>
  <c r="K114" i="9"/>
  <c r="L114" i="9"/>
  <c r="K115" i="9"/>
  <c r="L115" i="9"/>
  <c r="K116" i="9"/>
  <c r="L116" i="9"/>
  <c r="K117" i="9"/>
  <c r="L117" i="9"/>
  <c r="K118" i="9"/>
  <c r="L118" i="9"/>
  <c r="K119" i="9"/>
  <c r="L119" i="9"/>
  <c r="K120" i="9"/>
  <c r="L120" i="9"/>
  <c r="K121" i="9"/>
  <c r="L121" i="9"/>
  <c r="K122" i="9"/>
  <c r="L122" i="9"/>
  <c r="K123" i="9"/>
  <c r="L123" i="9"/>
  <c r="K124" i="9"/>
  <c r="L124" i="9"/>
  <c r="K125" i="9"/>
  <c r="L125" i="9"/>
  <c r="K126" i="9"/>
  <c r="L126" i="9"/>
  <c r="K127" i="9"/>
  <c r="L127" i="9"/>
  <c r="K128" i="9"/>
  <c r="L128" i="9"/>
  <c r="K129" i="9"/>
  <c r="L129" i="9"/>
  <c r="K130" i="9"/>
  <c r="L130" i="9"/>
  <c r="K131" i="9"/>
  <c r="L131" i="9"/>
  <c r="K132" i="9"/>
  <c r="L132" i="9"/>
  <c r="K133" i="9"/>
  <c r="L133" i="9"/>
  <c r="K134" i="9"/>
  <c r="L134" i="9"/>
  <c r="K135" i="9"/>
  <c r="L135" i="9"/>
  <c r="K136" i="9"/>
  <c r="L136" i="9"/>
  <c r="K137" i="9"/>
  <c r="L137" i="9"/>
  <c r="K138" i="9"/>
  <c r="L138" i="9"/>
  <c r="K139" i="9"/>
  <c r="L139" i="9"/>
  <c r="K140" i="9"/>
  <c r="L140" i="9"/>
  <c r="K141" i="9"/>
  <c r="L141" i="9"/>
  <c r="K142" i="9"/>
  <c r="L142" i="9"/>
  <c r="K143" i="9"/>
  <c r="L143" i="9"/>
  <c r="K144" i="9"/>
  <c r="L144" i="9"/>
  <c r="K145" i="9"/>
  <c r="L145" i="9"/>
  <c r="K146" i="9"/>
  <c r="L146" i="9"/>
  <c r="K147" i="9"/>
  <c r="L147" i="9"/>
  <c r="K148" i="9"/>
  <c r="L148" i="9"/>
  <c r="K149" i="9"/>
  <c r="L149" i="9"/>
  <c r="K150" i="9"/>
  <c r="L150" i="9"/>
  <c r="K151" i="9"/>
  <c r="L151" i="9"/>
  <c r="K152" i="9"/>
  <c r="L152" i="9"/>
  <c r="K153" i="9"/>
  <c r="L153" i="9"/>
  <c r="K154" i="9"/>
  <c r="L154" i="9"/>
  <c r="K155" i="9"/>
  <c r="L155" i="9"/>
  <c r="K156" i="9"/>
  <c r="L156" i="9"/>
  <c r="K157" i="9"/>
  <c r="L157" i="9"/>
  <c r="K158" i="9"/>
  <c r="L158" i="9"/>
  <c r="K159" i="9"/>
  <c r="L159" i="9"/>
  <c r="K160" i="9"/>
  <c r="L160" i="9"/>
  <c r="K161" i="9"/>
  <c r="L161" i="9"/>
  <c r="K162" i="9"/>
  <c r="L162" i="9"/>
  <c r="K163" i="9"/>
  <c r="L163" i="9"/>
  <c r="K164" i="9"/>
  <c r="L164" i="9"/>
  <c r="K165" i="9"/>
  <c r="L165" i="9"/>
  <c r="K166" i="9"/>
  <c r="L166" i="9"/>
  <c r="K167" i="9"/>
  <c r="L167" i="9"/>
  <c r="K168" i="9"/>
  <c r="L168" i="9"/>
  <c r="K169" i="9"/>
  <c r="L169" i="9"/>
  <c r="K170" i="9"/>
  <c r="L170" i="9"/>
  <c r="K171" i="9"/>
  <c r="L171" i="9"/>
  <c r="K172" i="9"/>
  <c r="L172" i="9"/>
  <c r="K173" i="9"/>
  <c r="L173" i="9"/>
  <c r="K174" i="9"/>
  <c r="L174" i="9"/>
  <c r="K175" i="9"/>
  <c r="L175" i="9"/>
  <c r="K176" i="9"/>
  <c r="L176" i="9"/>
  <c r="K177" i="9"/>
  <c r="L177" i="9"/>
  <c r="K178" i="9"/>
  <c r="L178" i="9"/>
  <c r="K179" i="9"/>
  <c r="L179" i="9"/>
  <c r="K180" i="9"/>
  <c r="L180" i="9"/>
  <c r="K181" i="9"/>
  <c r="L181" i="9"/>
  <c r="K182" i="9"/>
  <c r="L182" i="9"/>
  <c r="K183" i="9"/>
  <c r="L183" i="9"/>
  <c r="K184" i="9"/>
  <c r="L184" i="9"/>
  <c r="K185" i="9"/>
  <c r="L185" i="9"/>
  <c r="K186" i="9"/>
  <c r="L186" i="9"/>
  <c r="K187" i="9"/>
  <c r="L187" i="9"/>
  <c r="K188" i="9"/>
  <c r="L188" i="9"/>
  <c r="K189" i="9"/>
  <c r="L189" i="9"/>
  <c r="K190" i="9"/>
  <c r="L190" i="9"/>
  <c r="K191" i="9"/>
  <c r="L191" i="9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DA4" i="5"/>
  <c r="DW4" i="5"/>
  <c r="DA5" i="5"/>
  <c r="DW5" i="5"/>
  <c r="DA6" i="5"/>
  <c r="DW6" i="5"/>
  <c r="DA7" i="5"/>
  <c r="DW7" i="5"/>
  <c r="DA8" i="5"/>
  <c r="DW8" i="5"/>
  <c r="DA9" i="5"/>
  <c r="DW9" i="5"/>
  <c r="DA10" i="5"/>
  <c r="DW10" i="5"/>
  <c r="DA11" i="5"/>
  <c r="DW11" i="5"/>
  <c r="DA12" i="5"/>
  <c r="DW12" i="5"/>
  <c r="DA13" i="5"/>
  <c r="DW13" i="5"/>
  <c r="DA14" i="5"/>
  <c r="DW14" i="5"/>
  <c r="DA15" i="5"/>
  <c r="DW15" i="5"/>
  <c r="DA16" i="5"/>
  <c r="DW16" i="5"/>
  <c r="DA17" i="5"/>
  <c r="DW17" i="5"/>
  <c r="DA18" i="5"/>
  <c r="DW18" i="5"/>
  <c r="DA19" i="5"/>
  <c r="DW19" i="5"/>
  <c r="DA20" i="5"/>
  <c r="DW20" i="5"/>
  <c r="DA21" i="5"/>
  <c r="DW21" i="5"/>
  <c r="DA22" i="5"/>
  <c r="DW22" i="5"/>
  <c r="DA23" i="5"/>
  <c r="DW23" i="5"/>
  <c r="DA24" i="5"/>
  <c r="DW24" i="5"/>
  <c r="DA25" i="5"/>
  <c r="DW25" i="5"/>
  <c r="DA26" i="5"/>
  <c r="DW26" i="5"/>
  <c r="DA27" i="5"/>
  <c r="DW27" i="5"/>
  <c r="DA28" i="5"/>
  <c r="DW28" i="5"/>
  <c r="DA29" i="5"/>
  <c r="DW29" i="5"/>
  <c r="DA30" i="5"/>
  <c r="DW30" i="5"/>
  <c r="DA31" i="5"/>
  <c r="DW31" i="5"/>
  <c r="DA32" i="5"/>
  <c r="DW32" i="5"/>
  <c r="DA33" i="5"/>
  <c r="DW33" i="5"/>
  <c r="DA34" i="5"/>
  <c r="DW34" i="5"/>
  <c r="DA35" i="5"/>
  <c r="DW35" i="5"/>
  <c r="DA36" i="5"/>
  <c r="DW36" i="5"/>
  <c r="DA37" i="5"/>
  <c r="DW37" i="5"/>
  <c r="DA38" i="5"/>
  <c r="DW38" i="5"/>
  <c r="DA39" i="5"/>
  <c r="DW39" i="5"/>
  <c r="DA40" i="5"/>
  <c r="DW40" i="5"/>
  <c r="DA41" i="5"/>
  <c r="DW41" i="5"/>
  <c r="DA42" i="5"/>
  <c r="DW42" i="5"/>
  <c r="DA43" i="5"/>
  <c r="DW43" i="5"/>
  <c r="DA44" i="5"/>
  <c r="DW44" i="5"/>
  <c r="DA45" i="5"/>
  <c r="DW45" i="5"/>
  <c r="DA46" i="5"/>
  <c r="DW46" i="5"/>
  <c r="DA47" i="5"/>
  <c r="DW47" i="5"/>
  <c r="DA48" i="5"/>
  <c r="DW48" i="5"/>
  <c r="DA49" i="5"/>
  <c r="DW49" i="5"/>
  <c r="DA50" i="5"/>
  <c r="DW50" i="5"/>
  <c r="DA51" i="5"/>
  <c r="DW51" i="5"/>
  <c r="DA52" i="5"/>
  <c r="DW52" i="5"/>
  <c r="DA53" i="5"/>
  <c r="DW53" i="5"/>
  <c r="DA54" i="5"/>
  <c r="DW54" i="5"/>
  <c r="DA55" i="5"/>
  <c r="DW55" i="5"/>
  <c r="DA56" i="5"/>
  <c r="DW56" i="5"/>
  <c r="DA57" i="5"/>
  <c r="DW57" i="5"/>
  <c r="DA58" i="5"/>
  <c r="DW58" i="5"/>
  <c r="DA59" i="5"/>
  <c r="DW59" i="5"/>
  <c r="DA60" i="5"/>
  <c r="DW60" i="5"/>
  <c r="DA61" i="5"/>
  <c r="DW61" i="5"/>
  <c r="DA62" i="5"/>
  <c r="DW62" i="5"/>
  <c r="DA63" i="5"/>
  <c r="DW63" i="5"/>
  <c r="DA64" i="5"/>
  <c r="DW64" i="5"/>
  <c r="DA65" i="5"/>
  <c r="DW65" i="5"/>
  <c r="DA66" i="5"/>
  <c r="DW66" i="5"/>
  <c r="DA67" i="5"/>
  <c r="DW67" i="5"/>
  <c r="DA68" i="5"/>
  <c r="DW68" i="5"/>
  <c r="DA69" i="5"/>
  <c r="DW69" i="5"/>
  <c r="DA70" i="5"/>
  <c r="DW70" i="5"/>
  <c r="DA71" i="5"/>
  <c r="DW71" i="5"/>
  <c r="DA72" i="5"/>
  <c r="DW72" i="5"/>
  <c r="DA73" i="5"/>
  <c r="DW73" i="5"/>
  <c r="DA74" i="5"/>
  <c r="DW74" i="5"/>
  <c r="DA75" i="5"/>
  <c r="DW75" i="5"/>
  <c r="DA76" i="5"/>
  <c r="DW76" i="5"/>
  <c r="DA77" i="5"/>
  <c r="DW77" i="5"/>
  <c r="DA78" i="5"/>
  <c r="DW78" i="5"/>
  <c r="DA79" i="5"/>
  <c r="DW79" i="5"/>
  <c r="DA80" i="5"/>
  <c r="DW80" i="5"/>
  <c r="DA81" i="5"/>
  <c r="DW81" i="5"/>
  <c r="DA82" i="5"/>
  <c r="DW82" i="5"/>
  <c r="DA83" i="5"/>
  <c r="DW83" i="5"/>
  <c r="DA84" i="5"/>
  <c r="DW84" i="5"/>
  <c r="DA85" i="5"/>
  <c r="DW85" i="5"/>
  <c r="DA86" i="5"/>
  <c r="DW86" i="5"/>
  <c r="DA87" i="5"/>
  <c r="DW87" i="5"/>
  <c r="DA88" i="5"/>
  <c r="DW88" i="5"/>
  <c r="DA89" i="5"/>
  <c r="DW89" i="5"/>
  <c r="DA90" i="5"/>
  <c r="DW90" i="5"/>
  <c r="DA91" i="5"/>
  <c r="DW91" i="5"/>
  <c r="DA92" i="5"/>
  <c r="DW92" i="5"/>
  <c r="DA93" i="5"/>
  <c r="DW93" i="5"/>
  <c r="DA94" i="5"/>
  <c r="DW94" i="5"/>
  <c r="DA95" i="5"/>
  <c r="DW95" i="5"/>
  <c r="DA96" i="5"/>
  <c r="DW96" i="5"/>
  <c r="DA97" i="5"/>
  <c r="DW97" i="5"/>
  <c r="DA98" i="5"/>
  <c r="DW98" i="5"/>
  <c r="DA99" i="5"/>
  <c r="DW99" i="5"/>
  <c r="DA100" i="5"/>
  <c r="DW100" i="5"/>
  <c r="DA101" i="5"/>
  <c r="DW101" i="5"/>
  <c r="DA102" i="5"/>
  <c r="DW102" i="5"/>
  <c r="DA103" i="5"/>
  <c r="DW103" i="5"/>
  <c r="DA104" i="5"/>
  <c r="DW104" i="5"/>
  <c r="DA105" i="5"/>
  <c r="DW105" i="5"/>
  <c r="DA106" i="5"/>
  <c r="DW106" i="5"/>
  <c r="DA107" i="5"/>
  <c r="DW107" i="5"/>
  <c r="DA108" i="5"/>
  <c r="DW108" i="5"/>
  <c r="DA109" i="5"/>
  <c r="DW109" i="5"/>
  <c r="DA110" i="5"/>
  <c r="DW110" i="5"/>
  <c r="DA111" i="5"/>
  <c r="DW111" i="5"/>
  <c r="DA112" i="5"/>
  <c r="DW112" i="5"/>
  <c r="DA113" i="5"/>
  <c r="DW113" i="5"/>
  <c r="DA114" i="5"/>
  <c r="DW114" i="5"/>
  <c r="DA115" i="5"/>
  <c r="DW115" i="5"/>
  <c r="DA116" i="5"/>
  <c r="DW116" i="5"/>
  <c r="DA117" i="5"/>
  <c r="DW117" i="5"/>
  <c r="DA118" i="5"/>
  <c r="DW118" i="5"/>
  <c r="DA119" i="5"/>
  <c r="DW119" i="5"/>
  <c r="DA120" i="5"/>
  <c r="DW120" i="5"/>
  <c r="DA121" i="5"/>
  <c r="DW121" i="5"/>
  <c r="DA122" i="5"/>
  <c r="DW122" i="5"/>
  <c r="DA123" i="5"/>
  <c r="DW123" i="5"/>
  <c r="DA124" i="5"/>
  <c r="DW124" i="5"/>
  <c r="DA125" i="5"/>
  <c r="DW125" i="5"/>
  <c r="DA126" i="5"/>
  <c r="DW126" i="5"/>
  <c r="DA127" i="5"/>
  <c r="DW127" i="5"/>
  <c r="DA128" i="5"/>
  <c r="DW128" i="5"/>
  <c r="DA129" i="5"/>
  <c r="DW129" i="5"/>
  <c r="DA130" i="5"/>
  <c r="DW130" i="5"/>
  <c r="DA131" i="5"/>
  <c r="DW131" i="5"/>
  <c r="DA132" i="5"/>
  <c r="DW132" i="5"/>
  <c r="DA133" i="5"/>
  <c r="DW133" i="5"/>
  <c r="DA134" i="5"/>
  <c r="DW134" i="5"/>
  <c r="DA135" i="5"/>
  <c r="DW135" i="5"/>
  <c r="DA136" i="5"/>
  <c r="DW136" i="5"/>
  <c r="DA137" i="5"/>
  <c r="DW137" i="5"/>
  <c r="DA138" i="5"/>
  <c r="DW138" i="5"/>
  <c r="DA139" i="5"/>
  <c r="DW139" i="5"/>
  <c r="DA140" i="5"/>
  <c r="DW140" i="5"/>
  <c r="DA141" i="5"/>
  <c r="DW141" i="5"/>
  <c r="DA142" i="5"/>
  <c r="DW142" i="5"/>
  <c r="DA143" i="5"/>
  <c r="DW143" i="5"/>
  <c r="DA144" i="5"/>
  <c r="DW144" i="5"/>
  <c r="DA145" i="5"/>
  <c r="DW145" i="5"/>
  <c r="DA146" i="5"/>
  <c r="DW146" i="5"/>
  <c r="DA147" i="5"/>
  <c r="DW147" i="5"/>
  <c r="DA148" i="5"/>
  <c r="DW148" i="5"/>
  <c r="DA149" i="5"/>
  <c r="DW149" i="5"/>
  <c r="DA150" i="5"/>
  <c r="DW150" i="5"/>
  <c r="DA151" i="5"/>
  <c r="DW151" i="5"/>
  <c r="DA152" i="5"/>
  <c r="DW152" i="5"/>
  <c r="DA153" i="5"/>
  <c r="DW153" i="5"/>
  <c r="DA154" i="5"/>
  <c r="DW154" i="5"/>
  <c r="DA155" i="5"/>
  <c r="DW155" i="5"/>
  <c r="DA156" i="5"/>
  <c r="DW156" i="5"/>
  <c r="DA157" i="5"/>
  <c r="DW157" i="5"/>
  <c r="DA158" i="5"/>
  <c r="DW158" i="5"/>
  <c r="DA159" i="5"/>
  <c r="DW159" i="5"/>
  <c r="DA160" i="5"/>
  <c r="DW160" i="5"/>
  <c r="DA161" i="5"/>
  <c r="DW161" i="5"/>
  <c r="DA162" i="5"/>
  <c r="DW162" i="5"/>
  <c r="DA163" i="5"/>
  <c r="DW163" i="5"/>
  <c r="DA164" i="5"/>
  <c r="DW164" i="5"/>
  <c r="DA165" i="5"/>
  <c r="DW165" i="5"/>
  <c r="DA166" i="5"/>
  <c r="DW166" i="5"/>
  <c r="DA167" i="5"/>
  <c r="DW167" i="5"/>
  <c r="DA168" i="5"/>
  <c r="DW168" i="5"/>
  <c r="DA169" i="5"/>
  <c r="DW169" i="5"/>
  <c r="DA170" i="5"/>
  <c r="DW170" i="5"/>
  <c r="DA171" i="5"/>
  <c r="DW171" i="5"/>
  <c r="DA172" i="5"/>
  <c r="DW172" i="5"/>
  <c r="DA173" i="5"/>
  <c r="DW173" i="5"/>
  <c r="DA174" i="5"/>
  <c r="DW174" i="5"/>
  <c r="DA175" i="5"/>
  <c r="DW175" i="5"/>
  <c r="DA176" i="5"/>
  <c r="DW176" i="5"/>
  <c r="DA177" i="5"/>
  <c r="DW177" i="5"/>
  <c r="DA178" i="5"/>
  <c r="DW178" i="5"/>
  <c r="DA179" i="5"/>
  <c r="DW179" i="5"/>
  <c r="DA180" i="5"/>
  <c r="DW180" i="5"/>
  <c r="DA181" i="5"/>
  <c r="DW181" i="5"/>
  <c r="DA182" i="5"/>
  <c r="DW182" i="5"/>
  <c r="DA183" i="5"/>
  <c r="DW183" i="5"/>
  <c r="DA184" i="5"/>
  <c r="DW184" i="5"/>
  <c r="DA185" i="5"/>
  <c r="DW185" i="5"/>
  <c r="DA186" i="5"/>
  <c r="DW186" i="5"/>
  <c r="DA187" i="5"/>
  <c r="DW187" i="5"/>
  <c r="DA188" i="5"/>
  <c r="DW188" i="5"/>
  <c r="DA189" i="5"/>
  <c r="DW189" i="5"/>
  <c r="DA190" i="5"/>
  <c r="DW190" i="5"/>
  <c r="DA191" i="5"/>
  <c r="DW191" i="5"/>
  <c r="DA192" i="5"/>
  <c r="DW192" i="5"/>
  <c r="DA193" i="5"/>
  <c r="DW193" i="5"/>
  <c r="DA194" i="5"/>
  <c r="DW194" i="5"/>
  <c r="DA3" i="5"/>
  <c r="DW3" i="5"/>
  <c r="A4" i="2"/>
  <c r="A4" i="5"/>
  <c r="A5" i="2"/>
  <c r="A5" i="5"/>
  <c r="A6" i="2"/>
  <c r="A6" i="5"/>
  <c r="A7" i="2"/>
  <c r="A7" i="5"/>
  <c r="A8" i="2"/>
  <c r="A8" i="5"/>
  <c r="A9" i="2"/>
  <c r="A9" i="5"/>
  <c r="A10" i="2"/>
  <c r="A10" i="5"/>
  <c r="A11" i="2"/>
  <c r="A11" i="5"/>
  <c r="A12" i="2"/>
  <c r="A12" i="5"/>
  <c r="A13" i="2"/>
  <c r="A13" i="5"/>
  <c r="A14" i="2"/>
  <c r="A14" i="5"/>
  <c r="A15" i="2"/>
  <c r="A15" i="5"/>
  <c r="A16" i="2"/>
  <c r="A16" i="5"/>
  <c r="A17" i="2"/>
  <c r="A17" i="5"/>
  <c r="A18" i="2"/>
  <c r="A18" i="5"/>
  <c r="A19" i="2"/>
  <c r="A19" i="5"/>
  <c r="A20" i="2"/>
  <c r="A20" i="5"/>
  <c r="A21" i="2"/>
  <c r="A21" i="5"/>
  <c r="A22" i="2"/>
  <c r="A22" i="5"/>
  <c r="A23" i="2"/>
  <c r="A23" i="5"/>
  <c r="A24" i="2"/>
  <c r="A24" i="5"/>
  <c r="A25" i="2"/>
  <c r="A25" i="5"/>
  <c r="A26" i="2"/>
  <c r="A26" i="5"/>
  <c r="A27" i="2"/>
  <c r="A27" i="5"/>
  <c r="A28" i="2"/>
  <c r="A28" i="5"/>
  <c r="A29" i="2"/>
  <c r="A29" i="5"/>
  <c r="A30" i="2"/>
  <c r="A30" i="5"/>
  <c r="A31" i="2"/>
  <c r="A31" i="5"/>
  <c r="A32" i="2"/>
  <c r="A32" i="5"/>
  <c r="A33" i="2"/>
  <c r="A33" i="5"/>
  <c r="A34" i="2"/>
  <c r="A34" i="5"/>
  <c r="A35" i="2"/>
  <c r="A35" i="5"/>
  <c r="A36" i="2"/>
  <c r="A36" i="5"/>
  <c r="A37" i="2"/>
  <c r="A37" i="5"/>
  <c r="A38" i="2"/>
  <c r="A38" i="5"/>
  <c r="A39" i="2"/>
  <c r="A39" i="5"/>
  <c r="A40" i="2"/>
  <c r="A40" i="5"/>
  <c r="A41" i="2"/>
  <c r="A41" i="5"/>
  <c r="A42" i="2"/>
  <c r="A42" i="5"/>
  <c r="A43" i="2"/>
  <c r="A43" i="5"/>
  <c r="A44" i="2"/>
  <c r="A44" i="5"/>
  <c r="A45" i="2"/>
  <c r="A45" i="5"/>
  <c r="A46" i="2"/>
  <c r="A46" i="5"/>
  <c r="A47" i="2"/>
  <c r="A47" i="5"/>
  <c r="A48" i="2"/>
  <c r="A48" i="5"/>
  <c r="A49" i="2"/>
  <c r="A49" i="5"/>
  <c r="A50" i="2"/>
  <c r="A50" i="5"/>
  <c r="A51" i="2"/>
  <c r="A51" i="5"/>
  <c r="A52" i="2"/>
  <c r="A52" i="5"/>
  <c r="A53" i="2"/>
  <c r="A53" i="5"/>
  <c r="A54" i="2"/>
  <c r="A54" i="5"/>
  <c r="A55" i="2"/>
  <c r="A55" i="5"/>
  <c r="A56" i="2"/>
  <c r="A56" i="5"/>
  <c r="A57" i="2"/>
  <c r="A57" i="5"/>
  <c r="A58" i="2"/>
  <c r="A58" i="5"/>
  <c r="A59" i="2"/>
  <c r="A59" i="5"/>
  <c r="A60" i="2"/>
  <c r="A60" i="5"/>
  <c r="A61" i="2"/>
  <c r="A61" i="5"/>
  <c r="A62" i="2"/>
  <c r="A62" i="5"/>
  <c r="A63" i="2"/>
  <c r="A63" i="5"/>
  <c r="A64" i="2"/>
  <c r="A64" i="5"/>
  <c r="A65" i="2"/>
  <c r="A65" i="5"/>
  <c r="A66" i="2"/>
  <c r="A66" i="5"/>
  <c r="A67" i="2"/>
  <c r="A67" i="5"/>
  <c r="A68" i="2"/>
  <c r="A68" i="5"/>
  <c r="A69" i="2"/>
  <c r="A69" i="5"/>
  <c r="A70" i="2"/>
  <c r="A70" i="5"/>
  <c r="A71" i="2"/>
  <c r="A71" i="5"/>
  <c r="A72" i="2"/>
  <c r="A72" i="5"/>
  <c r="A73" i="2"/>
  <c r="A73" i="5"/>
  <c r="A74" i="2"/>
  <c r="A74" i="5"/>
  <c r="A75" i="2"/>
  <c r="A75" i="5"/>
  <c r="A76" i="2"/>
  <c r="A76" i="5"/>
  <c r="A77" i="2"/>
  <c r="A77" i="5"/>
  <c r="A78" i="2"/>
  <c r="A78" i="5"/>
  <c r="A79" i="2"/>
  <c r="A79" i="5"/>
  <c r="A80" i="2"/>
  <c r="A80" i="5"/>
  <c r="A81" i="2"/>
  <c r="A81" i="5"/>
  <c r="A82" i="2"/>
  <c r="A82" i="5"/>
  <c r="A83" i="2"/>
  <c r="A83" i="5"/>
  <c r="A84" i="2"/>
  <c r="A84" i="5"/>
  <c r="A85" i="2"/>
  <c r="A85" i="5"/>
  <c r="A86" i="2"/>
  <c r="A86" i="5"/>
  <c r="A87" i="2"/>
  <c r="A87" i="5"/>
  <c r="A88" i="2"/>
  <c r="A88" i="5"/>
  <c r="A89" i="2"/>
  <c r="A89" i="5"/>
  <c r="A90" i="2"/>
  <c r="A90" i="5"/>
  <c r="A91" i="2"/>
  <c r="A91" i="5"/>
  <c r="A92" i="2"/>
  <c r="A92" i="5"/>
  <c r="A93" i="2"/>
  <c r="A93" i="5"/>
  <c r="A94" i="2"/>
  <c r="A94" i="5"/>
  <c r="A95" i="2"/>
  <c r="A95" i="5"/>
  <c r="A96" i="2"/>
  <c r="A96" i="5"/>
  <c r="A97" i="2"/>
  <c r="A97" i="5"/>
  <c r="A98" i="2"/>
  <c r="A98" i="5"/>
  <c r="A99" i="2"/>
  <c r="A99" i="5"/>
  <c r="A100" i="2"/>
  <c r="A100" i="5"/>
  <c r="A101" i="2"/>
  <c r="A101" i="5"/>
  <c r="A102" i="2"/>
  <c r="A102" i="5"/>
  <c r="A103" i="2"/>
  <c r="A103" i="5"/>
  <c r="A104" i="2"/>
  <c r="A104" i="5"/>
  <c r="A105" i="2"/>
  <c r="A105" i="5"/>
  <c r="A106" i="2"/>
  <c r="A106" i="5"/>
  <c r="A107" i="2"/>
  <c r="A107" i="5"/>
  <c r="A108" i="2"/>
  <c r="A108" i="5"/>
  <c r="A109" i="2"/>
  <c r="A109" i="5"/>
  <c r="A110" i="2"/>
  <c r="A110" i="5"/>
  <c r="A111" i="2"/>
  <c r="A111" i="5"/>
  <c r="A112" i="2"/>
  <c r="A112" i="5"/>
  <c r="A113" i="2"/>
  <c r="A113" i="5"/>
  <c r="A114" i="2"/>
  <c r="A114" i="5"/>
  <c r="A115" i="2"/>
  <c r="A115" i="5"/>
  <c r="A116" i="2"/>
  <c r="A116" i="5"/>
  <c r="A117" i="2"/>
  <c r="A117" i="5"/>
  <c r="A118" i="2"/>
  <c r="A118" i="5"/>
  <c r="A119" i="2"/>
  <c r="A119" i="5"/>
  <c r="A120" i="2"/>
  <c r="A120" i="5"/>
  <c r="A121" i="2"/>
  <c r="A121" i="5"/>
  <c r="A122" i="2"/>
  <c r="A122" i="5"/>
  <c r="A123" i="2"/>
  <c r="A123" i="5"/>
  <c r="A124" i="2"/>
  <c r="A124" i="5"/>
  <c r="A125" i="2"/>
  <c r="A125" i="5"/>
  <c r="A126" i="2"/>
  <c r="A126" i="5"/>
  <c r="A127" i="2"/>
  <c r="A127" i="5"/>
  <c r="A128" i="2"/>
  <c r="A128" i="5"/>
  <c r="A129" i="2"/>
  <c r="A129" i="5"/>
  <c r="A130" i="2"/>
  <c r="A130" i="5"/>
  <c r="A131" i="2"/>
  <c r="A131" i="5"/>
  <c r="A132" i="2"/>
  <c r="A132" i="5"/>
  <c r="A133" i="2"/>
  <c r="A133" i="5"/>
  <c r="A134" i="2"/>
  <c r="A134" i="5"/>
  <c r="A135" i="2"/>
  <c r="A135" i="5"/>
  <c r="A136" i="2"/>
  <c r="A136" i="5"/>
  <c r="A137" i="2"/>
  <c r="A137" i="5"/>
  <c r="A138" i="2"/>
  <c r="A138" i="5"/>
  <c r="A139" i="2"/>
  <c r="A139" i="5"/>
  <c r="A140" i="2"/>
  <c r="A140" i="5"/>
  <c r="A141" i="2"/>
  <c r="A141" i="5"/>
  <c r="A142" i="2"/>
  <c r="A142" i="5"/>
  <c r="A143" i="2"/>
  <c r="A143" i="5"/>
  <c r="A144" i="2"/>
  <c r="A144" i="5"/>
  <c r="A145" i="2"/>
  <c r="A145" i="5"/>
  <c r="A146" i="2"/>
  <c r="A146" i="5"/>
  <c r="A147" i="2"/>
  <c r="A147" i="5"/>
  <c r="A148" i="2"/>
  <c r="A148" i="5"/>
  <c r="A149" i="2"/>
  <c r="A149" i="5"/>
  <c r="A150" i="2"/>
  <c r="A150" i="5"/>
  <c r="A151" i="2"/>
  <c r="A151" i="5"/>
  <c r="A152" i="2"/>
  <c r="A152" i="5"/>
  <c r="A153" i="2"/>
  <c r="A153" i="5"/>
  <c r="A154" i="2"/>
  <c r="A154" i="5"/>
  <c r="A155" i="2"/>
  <c r="A155" i="5"/>
  <c r="A156" i="2"/>
  <c r="A156" i="5"/>
  <c r="A157" i="2"/>
  <c r="A157" i="5"/>
  <c r="A158" i="2"/>
  <c r="A158" i="5"/>
  <c r="A159" i="2"/>
  <c r="A159" i="5"/>
  <c r="A160" i="2"/>
  <c r="A160" i="5"/>
  <c r="A161" i="2"/>
  <c r="A161" i="5"/>
  <c r="A162" i="2"/>
  <c r="A162" i="5"/>
  <c r="A163" i="2"/>
  <c r="A163" i="5"/>
  <c r="A164" i="2"/>
  <c r="A164" i="5"/>
  <c r="A165" i="2"/>
  <c r="A165" i="5"/>
  <c r="A166" i="2"/>
  <c r="A166" i="5"/>
  <c r="A167" i="2"/>
  <c r="A167" i="5"/>
  <c r="A168" i="2"/>
  <c r="A168" i="5"/>
  <c r="A169" i="2"/>
  <c r="A169" i="5"/>
  <c r="A170" i="2"/>
  <c r="A170" i="5"/>
  <c r="A171" i="2"/>
  <c r="A171" i="5"/>
  <c r="A172" i="2"/>
  <c r="A172" i="5"/>
  <c r="A173" i="2"/>
  <c r="A173" i="5"/>
  <c r="A174" i="2"/>
  <c r="A174" i="5"/>
  <c r="A175" i="2"/>
  <c r="A175" i="5"/>
  <c r="A176" i="2"/>
  <c r="A176" i="5"/>
  <c r="A177" i="2"/>
  <c r="A177" i="5"/>
  <c r="A178" i="2"/>
  <c r="A178" i="5"/>
  <c r="A179" i="2"/>
  <c r="A179" i="5"/>
  <c r="A180" i="2"/>
  <c r="A180" i="5"/>
  <c r="A181" i="2"/>
  <c r="A181" i="5"/>
  <c r="A182" i="2"/>
  <c r="A182" i="5"/>
  <c r="A183" i="2"/>
  <c r="A183" i="5"/>
  <c r="A184" i="2"/>
  <c r="A184" i="5"/>
  <c r="A185" i="2"/>
  <c r="A185" i="5"/>
  <c r="A186" i="2"/>
  <c r="A186" i="5"/>
  <c r="A187" i="2"/>
  <c r="A187" i="5"/>
  <c r="A188" i="2"/>
  <c r="A188" i="5"/>
  <c r="A189" i="2"/>
  <c r="A189" i="5"/>
  <c r="A190" i="2"/>
  <c r="A190" i="5"/>
  <c r="A191" i="2"/>
  <c r="A191" i="5"/>
  <c r="A192" i="2"/>
  <c r="A192" i="5"/>
  <c r="A193" i="2"/>
  <c r="A193" i="5"/>
  <c r="A194" i="2"/>
  <c r="A194" i="5"/>
  <c r="F3" i="15"/>
  <c r="E3" i="15"/>
  <c r="F3" i="14"/>
  <c r="E3" i="14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3" i="3"/>
  <c r="A3" i="2"/>
  <c r="C13" i="9"/>
  <c r="D13" i="9"/>
  <c r="C12" i="9"/>
  <c r="D12" i="9"/>
  <c r="A12" i="9"/>
  <c r="C9" i="9"/>
  <c r="C10" i="9"/>
  <c r="L7" i="9"/>
  <c r="K7" i="9"/>
  <c r="IV198" i="8"/>
  <c r="IU198" i="8"/>
  <c r="IT198" i="8"/>
  <c r="IS198" i="8"/>
  <c r="IV197" i="8"/>
  <c r="IU197" i="8"/>
  <c r="IT197" i="8"/>
  <c r="IS197" i="8"/>
  <c r="IV196" i="8"/>
  <c r="IU196" i="8"/>
  <c r="IT196" i="8"/>
  <c r="IS196" i="8"/>
  <c r="IV195" i="8"/>
  <c r="IU195" i="8"/>
  <c r="IT195" i="8"/>
  <c r="IS195" i="8"/>
  <c r="IV194" i="8"/>
  <c r="IU194" i="8"/>
  <c r="IT194" i="8"/>
  <c r="IS194" i="8"/>
  <c r="IV193" i="8"/>
  <c r="IU193" i="8"/>
  <c r="IT193" i="8"/>
  <c r="IS193" i="8"/>
  <c r="IV192" i="8"/>
  <c r="IU192" i="8"/>
  <c r="IT192" i="8"/>
  <c r="IS192" i="8"/>
  <c r="IT191" i="8"/>
  <c r="IS191" i="8"/>
  <c r="J191" i="8"/>
  <c r="IT190" i="8"/>
  <c r="IS190" i="8"/>
  <c r="J190" i="8"/>
  <c r="IT189" i="8"/>
  <c r="IS189" i="8"/>
  <c r="J189" i="8"/>
  <c r="IT188" i="8"/>
  <c r="IS188" i="8"/>
  <c r="J188" i="8"/>
  <c r="IT187" i="8"/>
  <c r="IS187" i="8"/>
  <c r="J187" i="8"/>
  <c r="IT186" i="8"/>
  <c r="IS186" i="8"/>
  <c r="J186" i="8"/>
  <c r="IT185" i="8"/>
  <c r="IS185" i="8"/>
  <c r="J185" i="8"/>
  <c r="IT184" i="8"/>
  <c r="IS184" i="8"/>
  <c r="J184" i="8"/>
  <c r="IT183" i="8"/>
  <c r="IS183" i="8"/>
  <c r="J183" i="8"/>
  <c r="IT182" i="8"/>
  <c r="IS182" i="8"/>
  <c r="J182" i="8"/>
  <c r="IT181" i="8"/>
  <c r="IS181" i="8"/>
  <c r="J181" i="8"/>
  <c r="IT180" i="8"/>
  <c r="IS180" i="8"/>
  <c r="J180" i="8"/>
  <c r="IT179" i="8"/>
  <c r="IS179" i="8"/>
  <c r="J179" i="8"/>
  <c r="IT178" i="8"/>
  <c r="IS178" i="8"/>
  <c r="J178" i="8"/>
  <c r="IT177" i="8"/>
  <c r="IS177" i="8"/>
  <c r="J177" i="8"/>
  <c r="IT176" i="8"/>
  <c r="IS176" i="8"/>
  <c r="J176" i="8"/>
  <c r="IT175" i="8"/>
  <c r="IS175" i="8"/>
  <c r="J175" i="8"/>
  <c r="IT174" i="8"/>
  <c r="IS174" i="8"/>
  <c r="J174" i="8"/>
  <c r="IT173" i="8"/>
  <c r="IS173" i="8"/>
  <c r="J173" i="8"/>
  <c r="IT172" i="8"/>
  <c r="IS172" i="8"/>
  <c r="J172" i="8"/>
  <c r="IT171" i="8"/>
  <c r="IS171" i="8"/>
  <c r="J171" i="8"/>
  <c r="IT170" i="8"/>
  <c r="IS170" i="8"/>
  <c r="J170" i="8"/>
  <c r="IT169" i="8"/>
  <c r="IS169" i="8"/>
  <c r="J169" i="8"/>
  <c r="IT168" i="8"/>
  <c r="IS168" i="8"/>
  <c r="J168" i="8"/>
  <c r="IT167" i="8"/>
  <c r="IS167" i="8"/>
  <c r="J167" i="8"/>
  <c r="IT166" i="8"/>
  <c r="IS166" i="8"/>
  <c r="J166" i="8"/>
  <c r="IT165" i="8"/>
  <c r="IS165" i="8"/>
  <c r="J165" i="8"/>
  <c r="IT164" i="8"/>
  <c r="IS164" i="8"/>
  <c r="J164" i="8"/>
  <c r="IT163" i="8"/>
  <c r="IS163" i="8"/>
  <c r="J163" i="8"/>
  <c r="IT162" i="8"/>
  <c r="IS162" i="8"/>
  <c r="J162" i="8"/>
  <c r="IT161" i="8"/>
  <c r="IS161" i="8"/>
  <c r="J161" i="8"/>
  <c r="IT160" i="8"/>
  <c r="IS160" i="8"/>
  <c r="J160" i="8"/>
  <c r="IT159" i="8"/>
  <c r="IS159" i="8"/>
  <c r="J159" i="8"/>
  <c r="IT158" i="8"/>
  <c r="IS158" i="8"/>
  <c r="J158" i="8"/>
  <c r="IT157" i="8"/>
  <c r="IS157" i="8"/>
  <c r="J157" i="8"/>
  <c r="IT156" i="8"/>
  <c r="IS156" i="8"/>
  <c r="J156" i="8"/>
  <c r="IT155" i="8"/>
  <c r="IS155" i="8"/>
  <c r="J155" i="8"/>
  <c r="IT154" i="8"/>
  <c r="IS154" i="8"/>
  <c r="J154" i="8"/>
  <c r="IT153" i="8"/>
  <c r="IS153" i="8"/>
  <c r="J153" i="8"/>
  <c r="IT152" i="8"/>
  <c r="IS152" i="8"/>
  <c r="J152" i="8"/>
  <c r="IT151" i="8"/>
  <c r="IS151" i="8"/>
  <c r="J151" i="8"/>
  <c r="IT150" i="8"/>
  <c r="IS150" i="8"/>
  <c r="J150" i="8"/>
  <c r="IT149" i="8"/>
  <c r="IS149" i="8"/>
  <c r="J149" i="8"/>
  <c r="IT148" i="8"/>
  <c r="IS148" i="8"/>
  <c r="J148" i="8"/>
  <c r="IT147" i="8"/>
  <c r="IS147" i="8"/>
  <c r="J147" i="8"/>
  <c r="IT146" i="8"/>
  <c r="IS146" i="8"/>
  <c r="J146" i="8"/>
  <c r="IT145" i="8"/>
  <c r="IS145" i="8"/>
  <c r="J145" i="8"/>
  <c r="IT144" i="8"/>
  <c r="IS144" i="8"/>
  <c r="J144" i="8"/>
  <c r="IT143" i="8"/>
  <c r="IS143" i="8"/>
  <c r="J143" i="8"/>
  <c r="IT142" i="8"/>
  <c r="IS142" i="8"/>
  <c r="J142" i="8"/>
  <c r="IT141" i="8"/>
  <c r="IS141" i="8"/>
  <c r="J141" i="8"/>
  <c r="IT140" i="8"/>
  <c r="IS140" i="8"/>
  <c r="J140" i="8"/>
  <c r="IT139" i="8"/>
  <c r="IS139" i="8"/>
  <c r="J139" i="8"/>
  <c r="IT138" i="8"/>
  <c r="IS138" i="8"/>
  <c r="J138" i="8"/>
  <c r="IT137" i="8"/>
  <c r="IS137" i="8"/>
  <c r="J137" i="8"/>
  <c r="IT136" i="8"/>
  <c r="IS136" i="8"/>
  <c r="J136" i="8"/>
  <c r="IT135" i="8"/>
  <c r="IS135" i="8"/>
  <c r="J135" i="8"/>
  <c r="IT134" i="8"/>
  <c r="IS134" i="8"/>
  <c r="J134" i="8"/>
  <c r="IT133" i="8"/>
  <c r="IS133" i="8"/>
  <c r="J133" i="8"/>
  <c r="IT132" i="8"/>
  <c r="IS132" i="8"/>
  <c r="J132" i="8"/>
  <c r="IT131" i="8"/>
  <c r="IS131" i="8"/>
  <c r="J131" i="8"/>
  <c r="IT130" i="8"/>
  <c r="IS130" i="8"/>
  <c r="J130" i="8"/>
  <c r="IT129" i="8"/>
  <c r="IS129" i="8"/>
  <c r="J129" i="8"/>
  <c r="IT128" i="8"/>
  <c r="IS128" i="8"/>
  <c r="J128" i="8"/>
  <c r="IT127" i="8"/>
  <c r="IS127" i="8"/>
  <c r="J127" i="8"/>
  <c r="IT126" i="8"/>
  <c r="IS126" i="8"/>
  <c r="J126" i="8"/>
  <c r="IT125" i="8"/>
  <c r="IS125" i="8"/>
  <c r="J125" i="8"/>
  <c r="IT124" i="8"/>
  <c r="IS124" i="8"/>
  <c r="J124" i="8"/>
  <c r="IT123" i="8"/>
  <c r="IS123" i="8"/>
  <c r="J123" i="8"/>
  <c r="IT122" i="8"/>
  <c r="IS122" i="8"/>
  <c r="J122" i="8"/>
  <c r="IT121" i="8"/>
  <c r="IS121" i="8"/>
  <c r="J121" i="8"/>
  <c r="IT120" i="8"/>
  <c r="IS120" i="8"/>
  <c r="J120" i="8"/>
  <c r="IT119" i="8"/>
  <c r="IS119" i="8"/>
  <c r="J119" i="8"/>
  <c r="IT118" i="8"/>
  <c r="IS118" i="8"/>
  <c r="J118" i="8"/>
  <c r="IT117" i="8"/>
  <c r="IS117" i="8"/>
  <c r="J117" i="8"/>
  <c r="IT116" i="8"/>
  <c r="IS116" i="8"/>
  <c r="J116" i="8"/>
  <c r="IT115" i="8"/>
  <c r="IS115" i="8"/>
  <c r="J115" i="8"/>
  <c r="IT114" i="8"/>
  <c r="IS114" i="8"/>
  <c r="J114" i="8"/>
  <c r="IT113" i="8"/>
  <c r="IS113" i="8"/>
  <c r="J113" i="8"/>
  <c r="IT112" i="8"/>
  <c r="IS112" i="8"/>
  <c r="J112" i="8"/>
  <c r="IT111" i="8"/>
  <c r="IS111" i="8"/>
  <c r="J111" i="8"/>
  <c r="IT110" i="8"/>
  <c r="IS110" i="8"/>
  <c r="J110" i="8"/>
  <c r="IT109" i="8"/>
  <c r="IS109" i="8"/>
  <c r="J109" i="8"/>
  <c r="IT108" i="8"/>
  <c r="IS108" i="8"/>
  <c r="J108" i="8"/>
  <c r="IT107" i="8"/>
  <c r="IS107" i="8"/>
  <c r="J107" i="8"/>
  <c r="IT106" i="8"/>
  <c r="IS106" i="8"/>
  <c r="J106" i="8"/>
  <c r="IT105" i="8"/>
  <c r="IS105" i="8"/>
  <c r="J105" i="8"/>
  <c r="IT104" i="8"/>
  <c r="IS104" i="8"/>
  <c r="J104" i="8"/>
  <c r="IT103" i="8"/>
  <c r="IS103" i="8"/>
  <c r="J103" i="8"/>
  <c r="IT102" i="8"/>
  <c r="IS102" i="8"/>
  <c r="J102" i="8"/>
  <c r="IT101" i="8"/>
  <c r="IS101" i="8"/>
  <c r="J101" i="8"/>
  <c r="IT100" i="8"/>
  <c r="IS100" i="8"/>
  <c r="J100" i="8"/>
  <c r="IT99" i="8"/>
  <c r="IS99" i="8"/>
  <c r="J99" i="8"/>
  <c r="IT98" i="8"/>
  <c r="IS98" i="8"/>
  <c r="J98" i="8"/>
  <c r="IT97" i="8"/>
  <c r="IS97" i="8"/>
  <c r="J97" i="8"/>
  <c r="IT96" i="8"/>
  <c r="IS96" i="8"/>
  <c r="J96" i="8"/>
  <c r="IT95" i="8"/>
  <c r="IS95" i="8"/>
  <c r="J95" i="8"/>
  <c r="IT94" i="8"/>
  <c r="IS94" i="8"/>
  <c r="J94" i="8"/>
  <c r="IT93" i="8"/>
  <c r="IS93" i="8"/>
  <c r="J93" i="8"/>
  <c r="IT92" i="8"/>
  <c r="IS92" i="8"/>
  <c r="J92" i="8"/>
  <c r="IT91" i="8"/>
  <c r="IS91" i="8"/>
  <c r="J91" i="8"/>
  <c r="IT90" i="8"/>
  <c r="IS90" i="8"/>
  <c r="J90" i="8"/>
  <c r="IT89" i="8"/>
  <c r="IS89" i="8"/>
  <c r="J89" i="8"/>
  <c r="IT88" i="8"/>
  <c r="IS88" i="8"/>
  <c r="J88" i="8"/>
  <c r="IT87" i="8"/>
  <c r="IS87" i="8"/>
  <c r="J87" i="8"/>
  <c r="IT86" i="8"/>
  <c r="IS86" i="8"/>
  <c r="J86" i="8"/>
  <c r="IT85" i="8"/>
  <c r="IS85" i="8"/>
  <c r="J85" i="8"/>
  <c r="IT84" i="8"/>
  <c r="IS84" i="8"/>
  <c r="J84" i="8"/>
  <c r="IT83" i="8"/>
  <c r="IS83" i="8"/>
  <c r="J83" i="8"/>
  <c r="IT82" i="8"/>
  <c r="IS82" i="8"/>
  <c r="J82" i="8"/>
  <c r="IT81" i="8"/>
  <c r="IS81" i="8"/>
  <c r="J81" i="8"/>
  <c r="IT80" i="8"/>
  <c r="IS80" i="8"/>
  <c r="J80" i="8"/>
  <c r="IT79" i="8"/>
  <c r="IS79" i="8"/>
  <c r="J79" i="8"/>
  <c r="IT78" i="8"/>
  <c r="IS78" i="8"/>
  <c r="J78" i="8"/>
  <c r="IT77" i="8"/>
  <c r="IS77" i="8"/>
  <c r="J77" i="8"/>
  <c r="IT76" i="8"/>
  <c r="IS76" i="8"/>
  <c r="J76" i="8"/>
  <c r="IT75" i="8"/>
  <c r="IS75" i="8"/>
  <c r="J75" i="8"/>
  <c r="IT74" i="8"/>
  <c r="IS74" i="8"/>
  <c r="J74" i="8"/>
  <c r="IT73" i="8"/>
  <c r="IS73" i="8"/>
  <c r="J73" i="8"/>
  <c r="IT72" i="8"/>
  <c r="IS72" i="8"/>
  <c r="J72" i="8"/>
  <c r="IT71" i="8"/>
  <c r="IS71" i="8"/>
  <c r="J71" i="8"/>
  <c r="IT70" i="8"/>
  <c r="IS70" i="8"/>
  <c r="J70" i="8"/>
  <c r="IT69" i="8"/>
  <c r="IS69" i="8"/>
  <c r="J69" i="8"/>
  <c r="IT68" i="8"/>
  <c r="IS68" i="8"/>
  <c r="J68" i="8"/>
  <c r="IT67" i="8"/>
  <c r="IS67" i="8"/>
  <c r="J67" i="8"/>
  <c r="IT66" i="8"/>
  <c r="IS66" i="8"/>
  <c r="J66" i="8"/>
  <c r="IT65" i="8"/>
  <c r="IS65" i="8"/>
  <c r="J65" i="8"/>
  <c r="IT64" i="8"/>
  <c r="IS64" i="8"/>
  <c r="J64" i="8"/>
  <c r="IT63" i="8"/>
  <c r="IS63" i="8"/>
  <c r="J63" i="8"/>
  <c r="IT62" i="8"/>
  <c r="IS62" i="8"/>
  <c r="J62" i="8"/>
  <c r="IT61" i="8"/>
  <c r="IS61" i="8"/>
  <c r="J61" i="8"/>
  <c r="IT60" i="8"/>
  <c r="IS60" i="8"/>
  <c r="J60" i="8"/>
  <c r="IT59" i="8"/>
  <c r="IS59" i="8"/>
  <c r="J59" i="8"/>
  <c r="IT58" i="8"/>
  <c r="IS58" i="8"/>
  <c r="J58" i="8"/>
  <c r="IT57" i="8"/>
  <c r="IS57" i="8"/>
  <c r="J57" i="8"/>
  <c r="IT56" i="8"/>
  <c r="IS56" i="8"/>
  <c r="J56" i="8"/>
  <c r="IT55" i="8"/>
  <c r="IS55" i="8"/>
  <c r="J55" i="8"/>
  <c r="IT54" i="8"/>
  <c r="IS54" i="8"/>
  <c r="J54" i="8"/>
  <c r="IT53" i="8"/>
  <c r="IS53" i="8"/>
  <c r="J53" i="8"/>
  <c r="IT52" i="8"/>
  <c r="IS52" i="8"/>
  <c r="J52" i="8"/>
  <c r="IT51" i="8"/>
  <c r="IS51" i="8"/>
  <c r="J51" i="8"/>
  <c r="IT50" i="8"/>
  <c r="IS50" i="8"/>
  <c r="J50" i="8"/>
  <c r="IT49" i="8"/>
  <c r="IS49" i="8"/>
  <c r="J49" i="8"/>
  <c r="IT48" i="8"/>
  <c r="IS48" i="8"/>
  <c r="J48" i="8"/>
  <c r="IT47" i="8"/>
  <c r="IS47" i="8"/>
  <c r="J47" i="8"/>
  <c r="IT46" i="8"/>
  <c r="IS46" i="8"/>
  <c r="J46" i="8"/>
  <c r="IT45" i="8"/>
  <c r="IS45" i="8"/>
  <c r="J45" i="8"/>
  <c r="IT44" i="8"/>
  <c r="IS44" i="8"/>
  <c r="J44" i="8"/>
  <c r="IT43" i="8"/>
  <c r="IS43" i="8"/>
  <c r="J43" i="8"/>
  <c r="IT42" i="8"/>
  <c r="IS42" i="8"/>
  <c r="J42" i="8"/>
  <c r="IT41" i="8"/>
  <c r="IS41" i="8"/>
  <c r="J41" i="8"/>
  <c r="IT40" i="8"/>
  <c r="IS40" i="8"/>
  <c r="J40" i="8"/>
  <c r="IT39" i="8"/>
  <c r="IS39" i="8"/>
  <c r="J39" i="8"/>
  <c r="IT38" i="8"/>
  <c r="IS38" i="8"/>
  <c r="J38" i="8"/>
  <c r="IT37" i="8"/>
  <c r="IS37" i="8"/>
  <c r="J37" i="8"/>
  <c r="IT36" i="8"/>
  <c r="IS36" i="8"/>
  <c r="J36" i="8"/>
  <c r="IT35" i="8"/>
  <c r="IS35" i="8"/>
  <c r="J35" i="8"/>
  <c r="IT34" i="8"/>
  <c r="IS34" i="8"/>
  <c r="J34" i="8"/>
  <c r="IT33" i="8"/>
  <c r="IS33" i="8"/>
  <c r="J33" i="8"/>
  <c r="IT32" i="8"/>
  <c r="IS32" i="8"/>
  <c r="J32" i="8"/>
  <c r="IT31" i="8"/>
  <c r="IS31" i="8"/>
  <c r="J31" i="8"/>
  <c r="IT30" i="8"/>
  <c r="IS30" i="8"/>
  <c r="J30" i="8"/>
  <c r="IT29" i="8"/>
  <c r="IS29" i="8"/>
  <c r="J29" i="8"/>
  <c r="IT28" i="8"/>
  <c r="IS28" i="8"/>
  <c r="J28" i="8"/>
  <c r="IT27" i="8"/>
  <c r="IS27" i="8"/>
  <c r="J27" i="8"/>
  <c r="IT26" i="8"/>
  <c r="IS26" i="8"/>
  <c r="J26" i="8"/>
  <c r="IT25" i="8"/>
  <c r="IS25" i="8"/>
  <c r="J25" i="8"/>
  <c r="IT24" i="8"/>
  <c r="IS24" i="8"/>
  <c r="J24" i="8"/>
  <c r="IT23" i="8"/>
  <c r="IS23" i="8"/>
  <c r="J23" i="8"/>
  <c r="IT22" i="8"/>
  <c r="IS22" i="8"/>
  <c r="J22" i="8"/>
  <c r="IT21" i="8"/>
  <c r="IS21" i="8"/>
  <c r="J21" i="8"/>
  <c r="IT20" i="8"/>
  <c r="IS20" i="8"/>
  <c r="J20" i="8"/>
  <c r="IT19" i="8"/>
  <c r="IS19" i="8"/>
  <c r="J19" i="8"/>
  <c r="IT18" i="8"/>
  <c r="IS18" i="8"/>
  <c r="J18" i="8"/>
  <c r="IT17" i="8"/>
  <c r="IS17" i="8"/>
  <c r="J17" i="8"/>
  <c r="IT16" i="8"/>
  <c r="IS16" i="8"/>
  <c r="J16" i="8"/>
  <c r="IT15" i="8"/>
  <c r="IS15" i="8"/>
  <c r="J15" i="8"/>
  <c r="IT14" i="8"/>
  <c r="IS14" i="8"/>
  <c r="J14" i="8"/>
  <c r="IT13" i="8"/>
  <c r="IS13" i="8"/>
  <c r="J13" i="8"/>
  <c r="IT12" i="8"/>
  <c r="IS12" i="8"/>
  <c r="J12" i="8"/>
  <c r="IT11" i="8"/>
  <c r="IS11" i="8"/>
  <c r="J11" i="8"/>
  <c r="IT10" i="8"/>
  <c r="IS10" i="8"/>
  <c r="J10" i="8"/>
  <c r="IT9" i="8"/>
  <c r="IS9" i="8"/>
  <c r="J9" i="8"/>
  <c r="IT8" i="8"/>
  <c r="IS8" i="8"/>
  <c r="J8" i="8"/>
  <c r="IT7" i="8"/>
  <c r="IS7" i="8"/>
  <c r="K7" i="8"/>
  <c r="J7" i="8"/>
  <c r="IV6" i="8"/>
  <c r="IU6" i="8"/>
  <c r="M6" i="8"/>
  <c r="L6" i="8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I2" i="6"/>
  <c r="G2" i="6"/>
  <c r="AS194" i="5"/>
  <c r="W194" i="5"/>
  <c r="BO194" i="5"/>
  <c r="W193" i="5"/>
  <c r="BO193" i="5"/>
  <c r="AS193" i="5"/>
  <c r="W192" i="5"/>
  <c r="BO192" i="5"/>
  <c r="AS192" i="5"/>
  <c r="W191" i="5"/>
  <c r="BO191" i="5"/>
  <c r="AS191" i="5"/>
  <c r="W190" i="5"/>
  <c r="BO190" i="5"/>
  <c r="AS190" i="5"/>
  <c r="W189" i="5"/>
  <c r="BO189" i="5"/>
  <c r="AS189" i="5"/>
  <c r="W188" i="5"/>
  <c r="BO188" i="5"/>
  <c r="AS188" i="5"/>
  <c r="W187" i="5"/>
  <c r="BO187" i="5"/>
  <c r="AS187" i="5"/>
  <c r="W186" i="5"/>
  <c r="BO186" i="5"/>
  <c r="AS186" i="5"/>
  <c r="W185" i="5"/>
  <c r="BO185" i="5"/>
  <c r="AS185" i="5"/>
  <c r="W184" i="5"/>
  <c r="BO184" i="5"/>
  <c r="AS184" i="5"/>
  <c r="W183" i="5"/>
  <c r="BO183" i="5"/>
  <c r="AS183" i="5"/>
  <c r="W182" i="5"/>
  <c r="BO182" i="5"/>
  <c r="AS182" i="5"/>
  <c r="W181" i="5"/>
  <c r="BO181" i="5"/>
  <c r="AS181" i="5"/>
  <c r="W180" i="5"/>
  <c r="BO180" i="5"/>
  <c r="AS180" i="5"/>
  <c r="W179" i="5"/>
  <c r="BO179" i="5"/>
  <c r="AS179" i="5"/>
  <c r="W178" i="5"/>
  <c r="BO178" i="5"/>
  <c r="AS178" i="5"/>
  <c r="W177" i="5"/>
  <c r="BO177" i="5"/>
  <c r="AS177" i="5"/>
  <c r="W176" i="5"/>
  <c r="BO176" i="5"/>
  <c r="AS176" i="5"/>
  <c r="W175" i="5"/>
  <c r="BO175" i="5"/>
  <c r="AS175" i="5"/>
  <c r="W174" i="5"/>
  <c r="BO174" i="5"/>
  <c r="AS174" i="5"/>
  <c r="W173" i="5"/>
  <c r="BO173" i="5"/>
  <c r="AS173" i="5"/>
  <c r="W172" i="5"/>
  <c r="BO172" i="5"/>
  <c r="AS172" i="5"/>
  <c r="W171" i="5"/>
  <c r="BO171" i="5"/>
  <c r="AS171" i="5"/>
  <c r="W170" i="5"/>
  <c r="BO170" i="5"/>
  <c r="AS170" i="5"/>
  <c r="W169" i="5"/>
  <c r="BO169" i="5"/>
  <c r="AS169" i="5"/>
  <c r="W168" i="5"/>
  <c r="BO168" i="5"/>
  <c r="AS168" i="5"/>
  <c r="W167" i="5"/>
  <c r="BO167" i="5"/>
  <c r="AS167" i="5"/>
  <c r="W166" i="5"/>
  <c r="BO166" i="5"/>
  <c r="AS166" i="5"/>
  <c r="W165" i="5"/>
  <c r="BO165" i="5"/>
  <c r="AS165" i="5"/>
  <c r="W164" i="5"/>
  <c r="BO164" i="5"/>
  <c r="AS164" i="5"/>
  <c r="W163" i="5"/>
  <c r="BO163" i="5"/>
  <c r="AS163" i="5"/>
  <c r="W162" i="5"/>
  <c r="BO162" i="5"/>
  <c r="AS162" i="5"/>
  <c r="W161" i="5"/>
  <c r="BO161" i="5"/>
  <c r="AS161" i="5"/>
  <c r="W160" i="5"/>
  <c r="BO160" i="5"/>
  <c r="AS160" i="5"/>
  <c r="W159" i="5"/>
  <c r="BO159" i="5"/>
  <c r="AS159" i="5"/>
  <c r="W158" i="5"/>
  <c r="BO158" i="5"/>
  <c r="AS158" i="5"/>
  <c r="W157" i="5"/>
  <c r="BO157" i="5"/>
  <c r="AS157" i="5"/>
  <c r="W156" i="5"/>
  <c r="BO156" i="5"/>
  <c r="AS156" i="5"/>
  <c r="W155" i="5"/>
  <c r="BO155" i="5"/>
  <c r="AS155" i="5"/>
  <c r="W154" i="5"/>
  <c r="BO154" i="5"/>
  <c r="AS154" i="5"/>
  <c r="W153" i="5"/>
  <c r="BO153" i="5"/>
  <c r="AS153" i="5"/>
  <c r="W152" i="5"/>
  <c r="BO152" i="5"/>
  <c r="AS152" i="5"/>
  <c r="W151" i="5"/>
  <c r="BO151" i="5"/>
  <c r="AS151" i="5"/>
  <c r="W150" i="5"/>
  <c r="BO150" i="5"/>
  <c r="AS150" i="5"/>
  <c r="W149" i="5"/>
  <c r="BO149" i="5"/>
  <c r="AS149" i="5"/>
  <c r="W148" i="5"/>
  <c r="BO148" i="5"/>
  <c r="AS148" i="5"/>
  <c r="W147" i="5"/>
  <c r="BO147" i="5"/>
  <c r="AS147" i="5"/>
  <c r="W146" i="5"/>
  <c r="BO146" i="5"/>
  <c r="AS146" i="5"/>
  <c r="W145" i="5"/>
  <c r="BO145" i="5"/>
  <c r="AS145" i="5"/>
  <c r="W144" i="5"/>
  <c r="BO144" i="5"/>
  <c r="AS144" i="5"/>
  <c r="W143" i="5"/>
  <c r="BO143" i="5"/>
  <c r="AS143" i="5"/>
  <c r="W142" i="5"/>
  <c r="BO142" i="5"/>
  <c r="AS142" i="5"/>
  <c r="W141" i="5"/>
  <c r="BO141" i="5"/>
  <c r="AS141" i="5"/>
  <c r="W140" i="5"/>
  <c r="BO140" i="5"/>
  <c r="AS140" i="5"/>
  <c r="W139" i="5"/>
  <c r="BO139" i="5"/>
  <c r="AS139" i="5"/>
  <c r="W138" i="5"/>
  <c r="BO138" i="5"/>
  <c r="AS138" i="5"/>
  <c r="W137" i="5"/>
  <c r="BO137" i="5"/>
  <c r="AS137" i="5"/>
  <c r="W136" i="5"/>
  <c r="BO136" i="5"/>
  <c r="AS136" i="5"/>
  <c r="W135" i="5"/>
  <c r="BO135" i="5"/>
  <c r="AS135" i="5"/>
  <c r="W134" i="5"/>
  <c r="BO134" i="5"/>
  <c r="AS134" i="5"/>
  <c r="W133" i="5"/>
  <c r="BO133" i="5"/>
  <c r="AS133" i="5"/>
  <c r="W132" i="5"/>
  <c r="BO132" i="5"/>
  <c r="AS132" i="5"/>
  <c r="W131" i="5"/>
  <c r="BO131" i="5"/>
  <c r="AS131" i="5"/>
  <c r="W130" i="5"/>
  <c r="BO130" i="5"/>
  <c r="AS130" i="5"/>
  <c r="W129" i="5"/>
  <c r="BO129" i="5"/>
  <c r="AS129" i="5"/>
  <c r="W128" i="5"/>
  <c r="BO128" i="5"/>
  <c r="AS128" i="5"/>
  <c r="W127" i="5"/>
  <c r="BO127" i="5"/>
  <c r="AS127" i="5"/>
  <c r="W126" i="5"/>
  <c r="BO126" i="5"/>
  <c r="AS126" i="5"/>
  <c r="W125" i="5"/>
  <c r="BO125" i="5"/>
  <c r="AS125" i="5"/>
  <c r="W124" i="5"/>
  <c r="BO124" i="5"/>
  <c r="AS124" i="5"/>
  <c r="W123" i="5"/>
  <c r="BO123" i="5"/>
  <c r="AS123" i="5"/>
  <c r="W122" i="5"/>
  <c r="BO122" i="5"/>
  <c r="AS122" i="5"/>
  <c r="W121" i="5"/>
  <c r="BO121" i="5"/>
  <c r="AS121" i="5"/>
  <c r="W120" i="5"/>
  <c r="BO120" i="5"/>
  <c r="AS120" i="5"/>
  <c r="W119" i="5"/>
  <c r="BO119" i="5"/>
  <c r="AS119" i="5"/>
  <c r="W118" i="5"/>
  <c r="BO118" i="5"/>
  <c r="AS118" i="5"/>
  <c r="W117" i="5"/>
  <c r="BO117" i="5"/>
  <c r="AS117" i="5"/>
  <c r="W116" i="5"/>
  <c r="BO116" i="5"/>
  <c r="AS116" i="5"/>
  <c r="W115" i="5"/>
  <c r="BO115" i="5"/>
  <c r="AS115" i="5"/>
  <c r="W114" i="5"/>
  <c r="BO114" i="5"/>
  <c r="AS114" i="5"/>
  <c r="W113" i="5"/>
  <c r="BO113" i="5"/>
  <c r="AS113" i="5"/>
  <c r="W112" i="5"/>
  <c r="BO112" i="5"/>
  <c r="AS112" i="5"/>
  <c r="W111" i="5"/>
  <c r="BO111" i="5"/>
  <c r="AS111" i="5"/>
  <c r="W110" i="5"/>
  <c r="BO110" i="5"/>
  <c r="AS110" i="5"/>
  <c r="W109" i="5"/>
  <c r="BO109" i="5"/>
  <c r="AS109" i="5"/>
  <c r="W108" i="5"/>
  <c r="BO108" i="5"/>
  <c r="AS108" i="5"/>
  <c r="W107" i="5"/>
  <c r="BO107" i="5"/>
  <c r="AS107" i="5"/>
  <c r="W106" i="5"/>
  <c r="BO106" i="5"/>
  <c r="AS106" i="5"/>
  <c r="W105" i="5"/>
  <c r="BO105" i="5"/>
  <c r="AS105" i="5"/>
  <c r="W104" i="5"/>
  <c r="BO104" i="5"/>
  <c r="AS104" i="5"/>
  <c r="W103" i="5"/>
  <c r="BO103" i="5"/>
  <c r="AS103" i="5"/>
  <c r="W102" i="5"/>
  <c r="BO102" i="5"/>
  <c r="AS102" i="5"/>
  <c r="W101" i="5"/>
  <c r="BO101" i="5"/>
  <c r="AS101" i="5"/>
  <c r="W100" i="5"/>
  <c r="BO100" i="5"/>
  <c r="AS100" i="5"/>
  <c r="W99" i="5"/>
  <c r="BO99" i="5"/>
  <c r="AS99" i="5"/>
  <c r="W98" i="5"/>
  <c r="BO98" i="5"/>
  <c r="AS98" i="5"/>
  <c r="W97" i="5"/>
  <c r="BO97" i="5"/>
  <c r="AS97" i="5"/>
  <c r="W96" i="5"/>
  <c r="BO96" i="5"/>
  <c r="AS96" i="5"/>
  <c r="W95" i="5"/>
  <c r="BO95" i="5"/>
  <c r="AS95" i="5"/>
  <c r="W94" i="5"/>
  <c r="BO94" i="5"/>
  <c r="AS94" i="5"/>
  <c r="W93" i="5"/>
  <c r="BO93" i="5"/>
  <c r="AS93" i="5"/>
  <c r="W92" i="5"/>
  <c r="BO92" i="5"/>
  <c r="AS92" i="5"/>
  <c r="W91" i="5"/>
  <c r="BO91" i="5"/>
  <c r="AS91" i="5"/>
  <c r="W90" i="5"/>
  <c r="BO90" i="5"/>
  <c r="AS90" i="5"/>
  <c r="W89" i="5"/>
  <c r="BO89" i="5"/>
  <c r="AS89" i="5"/>
  <c r="W88" i="5"/>
  <c r="BO88" i="5"/>
  <c r="AS88" i="5"/>
  <c r="W87" i="5"/>
  <c r="BO87" i="5"/>
  <c r="AS87" i="5"/>
  <c r="W86" i="5"/>
  <c r="BO86" i="5"/>
  <c r="AS86" i="5"/>
  <c r="W85" i="5"/>
  <c r="BO85" i="5"/>
  <c r="AS85" i="5"/>
  <c r="W84" i="5"/>
  <c r="BO84" i="5"/>
  <c r="AS84" i="5"/>
  <c r="W83" i="5"/>
  <c r="BO83" i="5"/>
  <c r="AS83" i="5"/>
  <c r="W82" i="5"/>
  <c r="BO82" i="5"/>
  <c r="AS82" i="5"/>
  <c r="W81" i="5"/>
  <c r="BO81" i="5"/>
  <c r="AS81" i="5"/>
  <c r="W80" i="5"/>
  <c r="BO80" i="5"/>
  <c r="AS80" i="5"/>
  <c r="W79" i="5"/>
  <c r="BO79" i="5"/>
  <c r="AS79" i="5"/>
  <c r="W78" i="5"/>
  <c r="BO78" i="5"/>
  <c r="AS78" i="5"/>
  <c r="W77" i="5"/>
  <c r="BO77" i="5"/>
  <c r="AS77" i="5"/>
  <c r="W76" i="5"/>
  <c r="BO76" i="5"/>
  <c r="AS76" i="5"/>
  <c r="W75" i="5"/>
  <c r="BO75" i="5"/>
  <c r="AS75" i="5"/>
  <c r="W74" i="5"/>
  <c r="BO74" i="5"/>
  <c r="AS74" i="5"/>
  <c r="W73" i="5"/>
  <c r="BO73" i="5"/>
  <c r="AS73" i="5"/>
  <c r="W72" i="5"/>
  <c r="BO72" i="5"/>
  <c r="AS72" i="5"/>
  <c r="W71" i="5"/>
  <c r="BO71" i="5"/>
  <c r="AS71" i="5"/>
  <c r="W70" i="5"/>
  <c r="BO70" i="5"/>
  <c r="AS70" i="5"/>
  <c r="W69" i="5"/>
  <c r="BO69" i="5"/>
  <c r="AS69" i="5"/>
  <c r="W68" i="5"/>
  <c r="BO68" i="5"/>
  <c r="AS68" i="5"/>
  <c r="W67" i="5"/>
  <c r="BO67" i="5"/>
  <c r="AS67" i="5"/>
  <c r="W66" i="5"/>
  <c r="BO66" i="5"/>
  <c r="AS66" i="5"/>
  <c r="W65" i="5"/>
  <c r="BO65" i="5"/>
  <c r="AS65" i="5"/>
  <c r="W64" i="5"/>
  <c r="BO64" i="5"/>
  <c r="AS64" i="5"/>
  <c r="W63" i="5"/>
  <c r="BO63" i="5"/>
  <c r="AS63" i="5"/>
  <c r="W62" i="5"/>
  <c r="BO62" i="5"/>
  <c r="AS62" i="5"/>
  <c r="W61" i="5"/>
  <c r="BO61" i="5"/>
  <c r="AS61" i="5"/>
  <c r="W60" i="5"/>
  <c r="BO60" i="5"/>
  <c r="AS60" i="5"/>
  <c r="W59" i="5"/>
  <c r="BO59" i="5"/>
  <c r="AS59" i="5"/>
  <c r="W58" i="5"/>
  <c r="BO58" i="5"/>
  <c r="AS58" i="5"/>
  <c r="W57" i="5"/>
  <c r="BO57" i="5"/>
  <c r="AS57" i="5"/>
  <c r="W56" i="5"/>
  <c r="BO56" i="5"/>
  <c r="AS56" i="5"/>
  <c r="W55" i="5"/>
  <c r="BO55" i="5"/>
  <c r="AS55" i="5"/>
  <c r="W54" i="5"/>
  <c r="BO54" i="5"/>
  <c r="AS54" i="5"/>
  <c r="W53" i="5"/>
  <c r="BO53" i="5"/>
  <c r="AS53" i="5"/>
  <c r="W52" i="5"/>
  <c r="BO52" i="5"/>
  <c r="AS52" i="5"/>
  <c r="W51" i="5"/>
  <c r="BO51" i="5"/>
  <c r="AS51" i="5"/>
  <c r="W50" i="5"/>
  <c r="BO50" i="5"/>
  <c r="AS50" i="5"/>
  <c r="W49" i="5"/>
  <c r="BO49" i="5"/>
  <c r="AS49" i="5"/>
  <c r="W48" i="5"/>
  <c r="BO48" i="5"/>
  <c r="AS48" i="5"/>
  <c r="W47" i="5"/>
  <c r="BO47" i="5"/>
  <c r="AS47" i="5"/>
  <c r="W46" i="5"/>
  <c r="BO46" i="5"/>
  <c r="AS46" i="5"/>
  <c r="W45" i="5"/>
  <c r="BO45" i="5"/>
  <c r="AS45" i="5"/>
  <c r="W44" i="5"/>
  <c r="BO44" i="5"/>
  <c r="AS44" i="5"/>
  <c r="W43" i="5"/>
  <c r="BO43" i="5"/>
  <c r="AS43" i="5"/>
  <c r="W42" i="5"/>
  <c r="BO42" i="5"/>
  <c r="AS42" i="5"/>
  <c r="W41" i="5"/>
  <c r="BO41" i="5"/>
  <c r="AS41" i="5"/>
  <c r="W40" i="5"/>
  <c r="BO40" i="5"/>
  <c r="AS40" i="5"/>
  <c r="W39" i="5"/>
  <c r="BO39" i="5"/>
  <c r="AS39" i="5"/>
  <c r="W38" i="5"/>
  <c r="BO38" i="5"/>
  <c r="AS38" i="5"/>
  <c r="W37" i="5"/>
  <c r="BO37" i="5"/>
  <c r="AS37" i="5"/>
  <c r="W36" i="5"/>
  <c r="BO36" i="5"/>
  <c r="AS36" i="5"/>
  <c r="W35" i="5"/>
  <c r="BO35" i="5"/>
  <c r="AS35" i="5"/>
  <c r="W34" i="5"/>
  <c r="BO34" i="5"/>
  <c r="AS34" i="5"/>
  <c r="W33" i="5"/>
  <c r="BO33" i="5"/>
  <c r="AS33" i="5"/>
  <c r="W32" i="5"/>
  <c r="BO32" i="5"/>
  <c r="AS32" i="5"/>
  <c r="W31" i="5"/>
  <c r="BO31" i="5"/>
  <c r="AS31" i="5"/>
  <c r="W30" i="5"/>
  <c r="BO30" i="5"/>
  <c r="AS30" i="5"/>
  <c r="W29" i="5"/>
  <c r="BO29" i="5"/>
  <c r="AS29" i="5"/>
  <c r="W28" i="5"/>
  <c r="BO28" i="5"/>
  <c r="AS28" i="5"/>
  <c r="W27" i="5"/>
  <c r="BO27" i="5"/>
  <c r="AS27" i="5"/>
  <c r="W26" i="5"/>
  <c r="BO26" i="5"/>
  <c r="AS26" i="5"/>
  <c r="W25" i="5"/>
  <c r="BO25" i="5"/>
  <c r="AS25" i="5"/>
  <c r="W24" i="5"/>
  <c r="BO24" i="5"/>
  <c r="AS24" i="5"/>
  <c r="W23" i="5"/>
  <c r="BO23" i="5"/>
  <c r="AS23" i="5"/>
  <c r="CU22" i="5"/>
  <c r="AS22" i="5"/>
  <c r="W22" i="5"/>
  <c r="BO22" i="5"/>
  <c r="CU21" i="5"/>
  <c r="AS21" i="5"/>
  <c r="W21" i="5"/>
  <c r="BO21" i="5"/>
  <c r="CU20" i="5"/>
  <c r="AS20" i="5"/>
  <c r="W20" i="5"/>
  <c r="BO20" i="5"/>
  <c r="CU19" i="5"/>
  <c r="AS19" i="5"/>
  <c r="W19" i="5"/>
  <c r="BO19" i="5"/>
  <c r="CU18" i="5"/>
  <c r="AS18" i="5"/>
  <c r="W18" i="5"/>
  <c r="BO18" i="5"/>
  <c r="CU17" i="5"/>
  <c r="AS17" i="5"/>
  <c r="W17" i="5"/>
  <c r="BO17" i="5"/>
  <c r="CU16" i="5"/>
  <c r="AS16" i="5"/>
  <c r="W16" i="5"/>
  <c r="BO16" i="5"/>
  <c r="CU15" i="5"/>
  <c r="AS15" i="5"/>
  <c r="W15" i="5"/>
  <c r="BO15" i="5"/>
  <c r="CU14" i="5"/>
  <c r="AS14" i="5"/>
  <c r="W14" i="5"/>
  <c r="BO14" i="5"/>
  <c r="CU13" i="5"/>
  <c r="AS13" i="5"/>
  <c r="W13" i="5"/>
  <c r="BO13" i="5"/>
  <c r="CU12" i="5"/>
  <c r="AS12" i="5"/>
  <c r="W12" i="5"/>
  <c r="BO12" i="5"/>
  <c r="CU11" i="5"/>
  <c r="AS11" i="5"/>
  <c r="W11" i="5"/>
  <c r="BO11" i="5"/>
  <c r="CU10" i="5"/>
  <c r="AS10" i="5"/>
  <c r="W10" i="5"/>
  <c r="BO10" i="5"/>
  <c r="CU9" i="5"/>
  <c r="AS9" i="5"/>
  <c r="W9" i="5"/>
  <c r="BO9" i="5"/>
  <c r="CU8" i="5"/>
  <c r="AS8" i="5"/>
  <c r="W8" i="5"/>
  <c r="BO8" i="5"/>
  <c r="CU7" i="5"/>
  <c r="AS7" i="5"/>
  <c r="W7" i="5"/>
  <c r="BO7" i="5"/>
  <c r="CU6" i="5"/>
  <c r="AS6" i="5"/>
  <c r="W6" i="5"/>
  <c r="BO6" i="5"/>
  <c r="CU5" i="5"/>
  <c r="AS5" i="5"/>
  <c r="W5" i="5"/>
  <c r="BO5" i="5"/>
  <c r="CU4" i="5"/>
  <c r="AS4" i="5"/>
  <c r="W4" i="5"/>
  <c r="AS3" i="5"/>
  <c r="W3" i="5"/>
  <c r="A3" i="5"/>
  <c r="AT17" i="4"/>
  <c r="AT18" i="4"/>
  <c r="AS17" i="4"/>
  <c r="AS18" i="4"/>
  <c r="AR17" i="4"/>
  <c r="AR18" i="4"/>
  <c r="AQ17" i="4"/>
  <c r="AQ18" i="4"/>
  <c r="AP17" i="4"/>
  <c r="AP18" i="4"/>
  <c r="AO17" i="4"/>
  <c r="AO18" i="4"/>
  <c r="AN17" i="4"/>
  <c r="AN18" i="4"/>
  <c r="AM17" i="4"/>
  <c r="AM18" i="4"/>
  <c r="AL17" i="4"/>
  <c r="AL18" i="4"/>
  <c r="AK17" i="4"/>
  <c r="AK18" i="4"/>
  <c r="AJ17" i="4"/>
  <c r="AJ18" i="4"/>
  <c r="AI17" i="4"/>
  <c r="AI18" i="4"/>
  <c r="AH17" i="4"/>
  <c r="AH18" i="4"/>
  <c r="AG17" i="4"/>
  <c r="AG18" i="4"/>
  <c r="AF17" i="4"/>
  <c r="AF18" i="4"/>
  <c r="AE17" i="4"/>
  <c r="AE18" i="4"/>
  <c r="AD17" i="4"/>
  <c r="AD18" i="4"/>
  <c r="AC17" i="4"/>
  <c r="AC18" i="4"/>
  <c r="AB17" i="4"/>
  <c r="AB18" i="4"/>
  <c r="AA17" i="4"/>
  <c r="AA18" i="4"/>
  <c r="W17" i="4"/>
  <c r="W18" i="4"/>
  <c r="V17" i="4"/>
  <c r="V18" i="4"/>
  <c r="U17" i="4"/>
  <c r="U18" i="4"/>
  <c r="T17" i="4"/>
  <c r="T18" i="4"/>
  <c r="S17" i="4"/>
  <c r="S18" i="4"/>
  <c r="R17" i="4"/>
  <c r="R18" i="4"/>
  <c r="Q17" i="4"/>
  <c r="Q18" i="4"/>
  <c r="P17" i="4"/>
  <c r="P18" i="4"/>
  <c r="O17" i="4"/>
  <c r="O18" i="4"/>
  <c r="N17" i="4"/>
  <c r="N18" i="4"/>
  <c r="M17" i="4"/>
  <c r="M18" i="4"/>
  <c r="L17" i="4"/>
  <c r="L18" i="4"/>
  <c r="K17" i="4"/>
  <c r="K18" i="4"/>
  <c r="J17" i="4"/>
  <c r="J18" i="4"/>
  <c r="I17" i="4"/>
  <c r="I18" i="4"/>
  <c r="H17" i="4"/>
  <c r="H18" i="4"/>
  <c r="G17" i="4"/>
  <c r="G18" i="4"/>
  <c r="F17" i="4"/>
  <c r="F18" i="4"/>
  <c r="E17" i="4"/>
  <c r="E18" i="4"/>
  <c r="D17" i="4"/>
  <c r="D18" i="4"/>
  <c r="C17" i="4"/>
  <c r="Z17" i="4"/>
  <c r="AW5" i="4"/>
  <c r="C5" i="4"/>
  <c r="Z5" i="4"/>
  <c r="AW4" i="4"/>
  <c r="C4" i="4"/>
  <c r="Z4" i="4"/>
  <c r="AW3" i="4"/>
  <c r="C3" i="4"/>
  <c r="Z3" i="4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AN6" i="3"/>
  <c r="AN7" i="3"/>
  <c r="AN12" i="3"/>
  <c r="AT5" i="3"/>
  <c r="AS5" i="3"/>
  <c r="AR5" i="3"/>
  <c r="AR6" i="3"/>
  <c r="AR7" i="3"/>
  <c r="AR12" i="3"/>
  <c r="AQ5" i="3"/>
  <c r="AQ6" i="3"/>
  <c r="AP5" i="3"/>
  <c r="AO5" i="3"/>
  <c r="AN5" i="3"/>
  <c r="AM5" i="3"/>
  <c r="AM6" i="3"/>
  <c r="AL5" i="3"/>
  <c r="AK5" i="3"/>
  <c r="AJ5" i="3"/>
  <c r="AJ6" i="3"/>
  <c r="AI5" i="3"/>
  <c r="AH5" i="3"/>
  <c r="AH6" i="3"/>
  <c r="AG5" i="3"/>
  <c r="AF5" i="3"/>
  <c r="AF6" i="3"/>
  <c r="AE5" i="3"/>
  <c r="AE6" i="3"/>
  <c r="AD5" i="3"/>
  <c r="AD6" i="3"/>
  <c r="AC5" i="3"/>
  <c r="AB5" i="3"/>
  <c r="AB6" i="3"/>
  <c r="AA5" i="3"/>
  <c r="AA6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C1" i="3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AS6" i="2"/>
  <c r="AS7" i="2"/>
  <c r="AT5" i="2"/>
  <c r="AT6" i="2"/>
  <c r="AS5" i="2"/>
  <c r="AR5" i="2"/>
  <c r="AQ5" i="2"/>
  <c r="AQ6" i="2"/>
  <c r="AP5" i="2"/>
  <c r="AO5" i="2"/>
  <c r="AO6" i="2"/>
  <c r="AN5" i="2"/>
  <c r="AM5" i="2"/>
  <c r="AL5" i="2"/>
  <c r="AK5" i="2"/>
  <c r="AK6" i="2"/>
  <c r="AJ5" i="2"/>
  <c r="AJ6" i="2"/>
  <c r="AI5" i="2"/>
  <c r="AH5" i="2"/>
  <c r="AH6" i="2"/>
  <c r="AG5" i="2"/>
  <c r="AG6" i="2"/>
  <c r="AF5" i="2"/>
  <c r="AF6" i="2"/>
  <c r="AE5" i="2"/>
  <c r="AE6" i="2"/>
  <c r="AD5" i="2"/>
  <c r="AC5" i="2"/>
  <c r="AB5" i="2"/>
  <c r="AB6" i="2"/>
  <c r="AA5" i="2"/>
  <c r="AA6" i="2"/>
  <c r="AT4" i="2"/>
  <c r="AS4" i="2"/>
  <c r="AR4" i="2"/>
  <c r="AQ4" i="2"/>
  <c r="AP4" i="2"/>
  <c r="AO4" i="2"/>
  <c r="AN4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C1" i="2"/>
  <c r="AO6" i="3"/>
  <c r="AO7" i="3"/>
  <c r="AS13" i="2"/>
  <c r="AS10" i="2"/>
  <c r="AQ7" i="2"/>
  <c r="AQ12" i="2"/>
  <c r="AB7" i="3"/>
  <c r="AB12" i="3"/>
  <c r="AB7" i="2"/>
  <c r="AB12" i="2"/>
  <c r="AS11" i="2"/>
  <c r="AT7" i="3"/>
  <c r="AT12" i="3"/>
  <c r="AS19" i="4"/>
  <c r="AS20" i="4"/>
  <c r="AS6" i="3"/>
  <c r="AS7" i="3"/>
  <c r="AS12" i="3"/>
  <c r="AT19" i="4"/>
  <c r="AT20" i="4"/>
  <c r="AT6" i="3"/>
  <c r="AT13" i="3"/>
  <c r="AR13" i="3"/>
  <c r="AQ7" i="3"/>
  <c r="AQ12" i="3"/>
  <c r="AQ19" i="4"/>
  <c r="AQ20" i="4"/>
  <c r="AR10" i="3"/>
  <c r="AR11" i="3"/>
  <c r="AR19" i="4"/>
  <c r="AR20" i="4"/>
  <c r="AO19" i="4"/>
  <c r="AO20" i="4"/>
  <c r="AP6" i="3"/>
  <c r="AP19" i="4"/>
  <c r="AP20" i="4"/>
  <c r="AN13" i="3"/>
  <c r="AM7" i="3"/>
  <c r="AM12" i="3"/>
  <c r="AN10" i="3"/>
  <c r="AN11" i="3"/>
  <c r="AM19" i="4"/>
  <c r="AM20" i="4"/>
  <c r="AN19" i="4"/>
  <c r="AN20" i="4"/>
  <c r="AK6" i="3"/>
  <c r="AL6" i="3"/>
  <c r="AK19" i="4"/>
  <c r="AK20" i="4"/>
  <c r="AL19" i="4"/>
  <c r="AL20" i="4"/>
  <c r="AJ7" i="3"/>
  <c r="AJ12" i="3"/>
  <c r="AI6" i="3"/>
  <c r="AI7" i="3"/>
  <c r="AI12" i="3"/>
  <c r="AI19" i="4"/>
  <c r="AI20" i="4"/>
  <c r="AJ19" i="4"/>
  <c r="AJ20" i="4"/>
  <c r="AH7" i="3"/>
  <c r="AH12" i="3"/>
  <c r="AG6" i="3"/>
  <c r="AH19" i="4"/>
  <c r="AH20" i="4"/>
  <c r="AG19" i="4"/>
  <c r="AG20" i="4"/>
  <c r="AE7" i="3"/>
  <c r="AE12" i="3"/>
  <c r="AE19" i="4"/>
  <c r="AE20" i="4"/>
  <c r="AF7" i="3"/>
  <c r="AF12" i="3"/>
  <c r="AF19" i="4"/>
  <c r="AF20" i="4"/>
  <c r="AD7" i="3"/>
  <c r="AD12" i="3"/>
  <c r="AC6" i="3"/>
  <c r="AC19" i="4"/>
  <c r="AC20" i="4"/>
  <c r="AV5" i="3"/>
  <c r="AD19" i="4"/>
  <c r="AD20" i="4"/>
  <c r="AT7" i="2"/>
  <c r="AT12" i="2"/>
  <c r="AS12" i="2"/>
  <c r="AQ13" i="2"/>
  <c r="U19" i="4"/>
  <c r="U20" i="4"/>
  <c r="T19" i="4"/>
  <c r="T20" i="4"/>
  <c r="AR6" i="2"/>
  <c r="AR7" i="2"/>
  <c r="AR12" i="2"/>
  <c r="AP6" i="2"/>
  <c r="AO7" i="2"/>
  <c r="AO12" i="2"/>
  <c r="AN6" i="2"/>
  <c r="AM6" i="2"/>
  <c r="AN7" i="2"/>
  <c r="AN12" i="2"/>
  <c r="Q19" i="4"/>
  <c r="Q20" i="4"/>
  <c r="AK7" i="2"/>
  <c r="AK12" i="2"/>
  <c r="AL7" i="2"/>
  <c r="AL12" i="2"/>
  <c r="AL6" i="2"/>
  <c r="AJ7" i="2"/>
  <c r="AJ12" i="2"/>
  <c r="AI6" i="2"/>
  <c r="AI7" i="2"/>
  <c r="AI12" i="2"/>
  <c r="L19" i="4"/>
  <c r="L20" i="4"/>
  <c r="AH7" i="2"/>
  <c r="AH12" i="2"/>
  <c r="AG7" i="2"/>
  <c r="AG12" i="2"/>
  <c r="AH10" i="2"/>
  <c r="AE7" i="2"/>
  <c r="AE12" i="2"/>
  <c r="AF7" i="2"/>
  <c r="AF12" i="2"/>
  <c r="AD6" i="2"/>
  <c r="AC6" i="2"/>
  <c r="AC7" i="2"/>
  <c r="AC12" i="2"/>
  <c r="E19" i="4"/>
  <c r="E20" i="4"/>
  <c r="D191" i="5"/>
  <c r="AB19" i="4"/>
  <c r="AB20" i="4"/>
  <c r="AV8" i="3"/>
  <c r="AU8" i="3"/>
  <c r="AU5" i="3"/>
  <c r="AA7" i="3"/>
  <c r="AA10" i="3"/>
  <c r="AA19" i="4"/>
  <c r="AA20" i="4"/>
  <c r="AU5" i="2"/>
  <c r="AV8" i="2"/>
  <c r="AV5" i="2"/>
  <c r="AA7" i="2"/>
  <c r="AU8" i="2"/>
  <c r="D19" i="4"/>
  <c r="D20" i="4"/>
  <c r="BO4" i="5"/>
  <c r="BO3" i="5"/>
  <c r="H19" i="4"/>
  <c r="H20" i="4"/>
  <c r="I19" i="4"/>
  <c r="I20" i="4"/>
  <c r="M19" i="4"/>
  <c r="M20" i="4"/>
  <c r="F19" i="4"/>
  <c r="F20" i="4"/>
  <c r="J19" i="4"/>
  <c r="J20" i="4"/>
  <c r="N19" i="4"/>
  <c r="N20" i="4"/>
  <c r="R19" i="4"/>
  <c r="R20" i="4"/>
  <c r="V19" i="4"/>
  <c r="V20" i="4"/>
  <c r="P19" i="4"/>
  <c r="P20" i="4"/>
  <c r="G19" i="4"/>
  <c r="G20" i="4"/>
  <c r="K19" i="4"/>
  <c r="K20" i="4"/>
  <c r="O19" i="4"/>
  <c r="O20" i="4"/>
  <c r="S19" i="4"/>
  <c r="S20" i="4"/>
  <c r="W19" i="4"/>
  <c r="W20" i="4"/>
  <c r="AE13" i="3"/>
  <c r="AB10" i="3"/>
  <c r="AC10" i="2"/>
  <c r="AO11" i="3"/>
  <c r="AO12" i="3"/>
  <c r="AO10" i="3"/>
  <c r="AO13" i="3"/>
  <c r="AM10" i="3"/>
  <c r="AJ13" i="3"/>
  <c r="AH11" i="3"/>
  <c r="AE11" i="3"/>
  <c r="AF13" i="3"/>
  <c r="AT13" i="2"/>
  <c r="AQ10" i="2"/>
  <c r="AQ11" i="2"/>
  <c r="AN10" i="2"/>
  <c r="AL13" i="2"/>
  <c r="AG11" i="2"/>
  <c r="AE10" i="2"/>
  <c r="AE11" i="2"/>
  <c r="AU6" i="2"/>
  <c r="D15" i="5"/>
  <c r="AB13" i="3"/>
  <c r="AB11" i="3"/>
  <c r="AB10" i="2"/>
  <c r="AB13" i="2"/>
  <c r="AB11" i="2"/>
  <c r="AV6" i="2"/>
  <c r="D70" i="5"/>
  <c r="AR194" i="5"/>
  <c r="AR192" i="5"/>
  <c r="AR190" i="5"/>
  <c r="AT5" i="4"/>
  <c r="AR188" i="5"/>
  <c r="AT3" i="4"/>
  <c r="AR186" i="5"/>
  <c r="AR184" i="5"/>
  <c r="AR182" i="5"/>
  <c r="AR180" i="5"/>
  <c r="AR178" i="5"/>
  <c r="AR176" i="5"/>
  <c r="AR174" i="5"/>
  <c r="AR172" i="5"/>
  <c r="AR170" i="5"/>
  <c r="AR168" i="5"/>
  <c r="AR166" i="5"/>
  <c r="AR164" i="5"/>
  <c r="AR162" i="5"/>
  <c r="AR160" i="5"/>
  <c r="AR158" i="5"/>
  <c r="AR156" i="5"/>
  <c r="AR154" i="5"/>
  <c r="AR152" i="5"/>
  <c r="AR150" i="5"/>
  <c r="AR148" i="5"/>
  <c r="AR146" i="5"/>
  <c r="AR144" i="5"/>
  <c r="AR142" i="5"/>
  <c r="AR140" i="5"/>
  <c r="AR138" i="5"/>
  <c r="AR136" i="5"/>
  <c r="AR134" i="5"/>
  <c r="AR132" i="5"/>
  <c r="AR130" i="5"/>
  <c r="AR128" i="5"/>
  <c r="AR126" i="5"/>
  <c r="AR124" i="5"/>
  <c r="AR122" i="5"/>
  <c r="AR120" i="5"/>
  <c r="AR118" i="5"/>
  <c r="AR116" i="5"/>
  <c r="AR114" i="5"/>
  <c r="AR112" i="5"/>
  <c r="AR110" i="5"/>
  <c r="AR108" i="5"/>
  <c r="AR106" i="5"/>
  <c r="AR104" i="5"/>
  <c r="AR102" i="5"/>
  <c r="AR100" i="5"/>
  <c r="AR98" i="5"/>
  <c r="AR96" i="5"/>
  <c r="AR94" i="5"/>
  <c r="AR92" i="5"/>
  <c r="AR90" i="5"/>
  <c r="AR88" i="5"/>
  <c r="AR86" i="5"/>
  <c r="AR84" i="5"/>
  <c r="AR82" i="5"/>
  <c r="AR80" i="5"/>
  <c r="AR78" i="5"/>
  <c r="AR76" i="5"/>
  <c r="AR187" i="5"/>
  <c r="AR179" i="5"/>
  <c r="AR171" i="5"/>
  <c r="AR163" i="5"/>
  <c r="AR155" i="5"/>
  <c r="AR147" i="5"/>
  <c r="AR139" i="5"/>
  <c r="AR131" i="5"/>
  <c r="AR123" i="5"/>
  <c r="AR115" i="5"/>
  <c r="AR107" i="5"/>
  <c r="AR99" i="5"/>
  <c r="AR91" i="5"/>
  <c r="AR83" i="5"/>
  <c r="AR75" i="5"/>
  <c r="AR71" i="5"/>
  <c r="AR67" i="5"/>
  <c r="AR63" i="5"/>
  <c r="AR59" i="5"/>
  <c r="AR55" i="5"/>
  <c r="AR51" i="5"/>
  <c r="AR47" i="5"/>
  <c r="AR43" i="5"/>
  <c r="AR39" i="5"/>
  <c r="AR35" i="5"/>
  <c r="AR31" i="5"/>
  <c r="AR27" i="5"/>
  <c r="AR22" i="5"/>
  <c r="AR20" i="5"/>
  <c r="AR17" i="5"/>
  <c r="AR14" i="5"/>
  <c r="AR12" i="5"/>
  <c r="AR9" i="5"/>
  <c r="AR6" i="5"/>
  <c r="AR4" i="5"/>
  <c r="AR165" i="5"/>
  <c r="AR141" i="5"/>
  <c r="AR117" i="5"/>
  <c r="AR101" i="5"/>
  <c r="AR77" i="5"/>
  <c r="AR64" i="5"/>
  <c r="AR52" i="5"/>
  <c r="AR40" i="5"/>
  <c r="AR28" i="5"/>
  <c r="AR193" i="5"/>
  <c r="AR185" i="5"/>
  <c r="AR177" i="5"/>
  <c r="AR169" i="5"/>
  <c r="AR161" i="5"/>
  <c r="AR153" i="5"/>
  <c r="AR145" i="5"/>
  <c r="AR137" i="5"/>
  <c r="AR129" i="5"/>
  <c r="AR121" i="5"/>
  <c r="AR113" i="5"/>
  <c r="AR105" i="5"/>
  <c r="AR97" i="5"/>
  <c r="AR89" i="5"/>
  <c r="AR81" i="5"/>
  <c r="AR74" i="5"/>
  <c r="AR70" i="5"/>
  <c r="AR66" i="5"/>
  <c r="AR62" i="5"/>
  <c r="AR58" i="5"/>
  <c r="AR54" i="5"/>
  <c r="AR50" i="5"/>
  <c r="AR46" i="5"/>
  <c r="AR42" i="5"/>
  <c r="AR38" i="5"/>
  <c r="AR34" i="5"/>
  <c r="AR30" i="5"/>
  <c r="AR26" i="5"/>
  <c r="AR23" i="5"/>
  <c r="AR15" i="5"/>
  <c r="AR7" i="5"/>
  <c r="AR3" i="5"/>
  <c r="AR189" i="5"/>
  <c r="AT4" i="4"/>
  <c r="AR181" i="5"/>
  <c r="AR157" i="5"/>
  <c r="AR133" i="5"/>
  <c r="AR109" i="5"/>
  <c r="AR85" i="5"/>
  <c r="AR68" i="5"/>
  <c r="AR56" i="5"/>
  <c r="AR44" i="5"/>
  <c r="AR32" i="5"/>
  <c r="AR11" i="5"/>
  <c r="AR191" i="5"/>
  <c r="AR183" i="5"/>
  <c r="AR175" i="5"/>
  <c r="AR167" i="5"/>
  <c r="AR159" i="5"/>
  <c r="AR151" i="5"/>
  <c r="AR143" i="5"/>
  <c r="AR135" i="5"/>
  <c r="AR127" i="5"/>
  <c r="AR119" i="5"/>
  <c r="AR111" i="5"/>
  <c r="AR103" i="5"/>
  <c r="AR95" i="5"/>
  <c r="AR87" i="5"/>
  <c r="AR79" i="5"/>
  <c r="AR73" i="5"/>
  <c r="AR69" i="5"/>
  <c r="AR65" i="5"/>
  <c r="AR61" i="5"/>
  <c r="AR57" i="5"/>
  <c r="AR53" i="5"/>
  <c r="AR49" i="5"/>
  <c r="AR45" i="5"/>
  <c r="AR41" i="5"/>
  <c r="AR37" i="5"/>
  <c r="AR33" i="5"/>
  <c r="AR29" i="5"/>
  <c r="AR25" i="5"/>
  <c r="AR21" i="5"/>
  <c r="AR18" i="5"/>
  <c r="AR16" i="5"/>
  <c r="AR13" i="5"/>
  <c r="AR10" i="5"/>
  <c r="AR8" i="5"/>
  <c r="AR5" i="5"/>
  <c r="AR173" i="5"/>
  <c r="AR149" i="5"/>
  <c r="AR125" i="5"/>
  <c r="AR93" i="5"/>
  <c r="AR72" i="5"/>
  <c r="AR60" i="5"/>
  <c r="AR48" i="5"/>
  <c r="AR36" i="5"/>
  <c r="AR24" i="5"/>
  <c r="AR19" i="5"/>
  <c r="D82" i="5"/>
  <c r="AS11" i="3"/>
  <c r="AS13" i="3"/>
  <c r="D148" i="5"/>
  <c r="AT10" i="3"/>
  <c r="AT11" i="3"/>
  <c r="AQ193" i="5"/>
  <c r="AQ191" i="5"/>
  <c r="AQ189" i="5"/>
  <c r="AS4" i="4"/>
  <c r="AQ187" i="5"/>
  <c r="AQ185" i="5"/>
  <c r="AQ183" i="5"/>
  <c r="AQ181" i="5"/>
  <c r="AQ179" i="5"/>
  <c r="AQ177" i="5"/>
  <c r="AQ175" i="5"/>
  <c r="AQ173" i="5"/>
  <c r="AQ171" i="5"/>
  <c r="AQ169" i="5"/>
  <c r="AQ167" i="5"/>
  <c r="AQ165" i="5"/>
  <c r="AQ163" i="5"/>
  <c r="AQ161" i="5"/>
  <c r="AQ159" i="5"/>
  <c r="AQ157" i="5"/>
  <c r="AQ155" i="5"/>
  <c r="AQ153" i="5"/>
  <c r="AQ151" i="5"/>
  <c r="AQ149" i="5"/>
  <c r="AQ147" i="5"/>
  <c r="AQ145" i="5"/>
  <c r="AQ143" i="5"/>
  <c r="AQ141" i="5"/>
  <c r="AQ139" i="5"/>
  <c r="AQ137" i="5"/>
  <c r="AQ135" i="5"/>
  <c r="AQ133" i="5"/>
  <c r="AQ131" i="5"/>
  <c r="AQ129" i="5"/>
  <c r="AQ127" i="5"/>
  <c r="AQ125" i="5"/>
  <c r="AQ123" i="5"/>
  <c r="AQ121" i="5"/>
  <c r="AQ119" i="5"/>
  <c r="AQ117" i="5"/>
  <c r="AQ115" i="5"/>
  <c r="AQ113" i="5"/>
  <c r="AQ111" i="5"/>
  <c r="AQ109" i="5"/>
  <c r="AQ107" i="5"/>
  <c r="AQ105" i="5"/>
  <c r="AQ103" i="5"/>
  <c r="AQ101" i="5"/>
  <c r="AQ99" i="5"/>
  <c r="AQ97" i="5"/>
  <c r="AQ95" i="5"/>
  <c r="AQ93" i="5"/>
  <c r="AQ91" i="5"/>
  <c r="AQ89" i="5"/>
  <c r="AQ87" i="5"/>
  <c r="AQ85" i="5"/>
  <c r="AQ83" i="5"/>
  <c r="AQ81" i="5"/>
  <c r="AQ79" i="5"/>
  <c r="AQ77" i="5"/>
  <c r="AQ75" i="5"/>
  <c r="AQ73" i="5"/>
  <c r="AQ71" i="5"/>
  <c r="AQ69" i="5"/>
  <c r="AQ67" i="5"/>
  <c r="AQ65" i="5"/>
  <c r="AQ63" i="5"/>
  <c r="AQ61" i="5"/>
  <c r="AQ59" i="5"/>
  <c r="AQ57" i="5"/>
  <c r="AQ55" i="5"/>
  <c r="AQ53" i="5"/>
  <c r="AQ51" i="5"/>
  <c r="AQ49" i="5"/>
  <c r="AQ47" i="5"/>
  <c r="AQ45" i="5"/>
  <c r="AQ43" i="5"/>
  <c r="AQ41" i="5"/>
  <c r="AQ39" i="5"/>
  <c r="AQ37" i="5"/>
  <c r="AQ35" i="5"/>
  <c r="AQ33" i="5"/>
  <c r="AQ31" i="5"/>
  <c r="AQ29" i="5"/>
  <c r="AQ27" i="5"/>
  <c r="AQ25" i="5"/>
  <c r="AQ194" i="5"/>
  <c r="AQ192" i="5"/>
  <c r="AQ190" i="5"/>
  <c r="AS5" i="4"/>
  <c r="AQ188" i="5"/>
  <c r="AS3" i="4"/>
  <c r="AQ186" i="5"/>
  <c r="AQ184" i="5"/>
  <c r="AQ182" i="5"/>
  <c r="AQ180" i="5"/>
  <c r="AQ178" i="5"/>
  <c r="AQ176" i="5"/>
  <c r="AQ174" i="5"/>
  <c r="AQ172" i="5"/>
  <c r="AQ170" i="5"/>
  <c r="AQ168" i="5"/>
  <c r="AQ166" i="5"/>
  <c r="AQ164" i="5"/>
  <c r="AQ162" i="5"/>
  <c r="AQ160" i="5"/>
  <c r="AQ158" i="5"/>
  <c r="AQ156" i="5"/>
  <c r="AQ154" i="5"/>
  <c r="AQ152" i="5"/>
  <c r="AQ150" i="5"/>
  <c r="AQ148" i="5"/>
  <c r="AQ146" i="5"/>
  <c r="AQ144" i="5"/>
  <c r="AQ142" i="5"/>
  <c r="AQ140" i="5"/>
  <c r="AQ138" i="5"/>
  <c r="AQ136" i="5"/>
  <c r="AQ134" i="5"/>
  <c r="AQ132" i="5"/>
  <c r="AQ130" i="5"/>
  <c r="AQ128" i="5"/>
  <c r="AQ126" i="5"/>
  <c r="AQ124" i="5"/>
  <c r="AQ122" i="5"/>
  <c r="AQ120" i="5"/>
  <c r="AQ118" i="5"/>
  <c r="AQ116" i="5"/>
  <c r="AQ114" i="5"/>
  <c r="AQ112" i="5"/>
  <c r="AQ110" i="5"/>
  <c r="AQ108" i="5"/>
  <c r="AQ106" i="5"/>
  <c r="AQ104" i="5"/>
  <c r="AQ102" i="5"/>
  <c r="AQ100" i="5"/>
  <c r="AQ98" i="5"/>
  <c r="AQ96" i="5"/>
  <c r="AQ94" i="5"/>
  <c r="AQ92" i="5"/>
  <c r="AQ90" i="5"/>
  <c r="AQ88" i="5"/>
  <c r="AQ86" i="5"/>
  <c r="AQ84" i="5"/>
  <c r="AQ82" i="5"/>
  <c r="AQ80" i="5"/>
  <c r="AQ78" i="5"/>
  <c r="AQ76" i="5"/>
  <c r="AQ74" i="5"/>
  <c r="AQ72" i="5"/>
  <c r="AQ70" i="5"/>
  <c r="AQ68" i="5"/>
  <c r="AQ66" i="5"/>
  <c r="AQ64" i="5"/>
  <c r="AQ62" i="5"/>
  <c r="AQ60" i="5"/>
  <c r="AQ58" i="5"/>
  <c r="AQ56" i="5"/>
  <c r="AQ54" i="5"/>
  <c r="AQ52" i="5"/>
  <c r="AQ50" i="5"/>
  <c r="AQ48" i="5"/>
  <c r="AQ46" i="5"/>
  <c r="AQ44" i="5"/>
  <c r="AQ42" i="5"/>
  <c r="AQ40" i="5"/>
  <c r="AQ38" i="5"/>
  <c r="AQ36" i="5"/>
  <c r="AQ34" i="5"/>
  <c r="AQ32" i="5"/>
  <c r="AQ30" i="5"/>
  <c r="AQ28" i="5"/>
  <c r="AQ26" i="5"/>
  <c r="AQ24" i="5"/>
  <c r="AQ19" i="5"/>
  <c r="AQ11" i="5"/>
  <c r="AQ18" i="5"/>
  <c r="AQ13" i="5"/>
  <c r="AQ8" i="5"/>
  <c r="AQ22" i="5"/>
  <c r="AQ20" i="5"/>
  <c r="AQ17" i="5"/>
  <c r="AQ14" i="5"/>
  <c r="AQ12" i="5"/>
  <c r="AQ9" i="5"/>
  <c r="AQ6" i="5"/>
  <c r="AQ4" i="5"/>
  <c r="AQ21" i="5"/>
  <c r="AQ5" i="5"/>
  <c r="AQ23" i="5"/>
  <c r="AQ15" i="5"/>
  <c r="AQ7" i="5"/>
  <c r="AQ3" i="5"/>
  <c r="AQ16" i="5"/>
  <c r="AQ10" i="5"/>
  <c r="AS10" i="3"/>
  <c r="D38" i="5"/>
  <c r="D98" i="5"/>
  <c r="AP191" i="5"/>
  <c r="AP187" i="5"/>
  <c r="AP183" i="5"/>
  <c r="AP179" i="5"/>
  <c r="AP175" i="5"/>
  <c r="AP171" i="5"/>
  <c r="AP167" i="5"/>
  <c r="AP163" i="5"/>
  <c r="AP159" i="5"/>
  <c r="AP155" i="5"/>
  <c r="AP151" i="5"/>
  <c r="AP147" i="5"/>
  <c r="AP143" i="5"/>
  <c r="AP139" i="5"/>
  <c r="AP135" i="5"/>
  <c r="AP131" i="5"/>
  <c r="AP127" i="5"/>
  <c r="AP123" i="5"/>
  <c r="AP119" i="5"/>
  <c r="AP115" i="5"/>
  <c r="AP111" i="5"/>
  <c r="AP192" i="5"/>
  <c r="AP188" i="5"/>
  <c r="AR3" i="4"/>
  <c r="AP184" i="5"/>
  <c r="AP180" i="5"/>
  <c r="AP176" i="5"/>
  <c r="AP172" i="5"/>
  <c r="AP168" i="5"/>
  <c r="AP164" i="5"/>
  <c r="AP160" i="5"/>
  <c r="AP156" i="5"/>
  <c r="AP152" i="5"/>
  <c r="AP148" i="5"/>
  <c r="AP144" i="5"/>
  <c r="AP140" i="5"/>
  <c r="AP136" i="5"/>
  <c r="AP132" i="5"/>
  <c r="AP128" i="5"/>
  <c r="AP124" i="5"/>
  <c r="AP120" i="5"/>
  <c r="AP116" i="5"/>
  <c r="AP112" i="5"/>
  <c r="AP193" i="5"/>
  <c r="AP189" i="5"/>
  <c r="AR4" i="4"/>
  <c r="AP185" i="5"/>
  <c r="AP181" i="5"/>
  <c r="AP177" i="5"/>
  <c r="AP173" i="5"/>
  <c r="AP169" i="5"/>
  <c r="AP165" i="5"/>
  <c r="AP161" i="5"/>
  <c r="AP157" i="5"/>
  <c r="AP153" i="5"/>
  <c r="AP149" i="5"/>
  <c r="AP145" i="5"/>
  <c r="AP141" i="5"/>
  <c r="AP137" i="5"/>
  <c r="AP133" i="5"/>
  <c r="AP129" i="5"/>
  <c r="AP125" i="5"/>
  <c r="AP121" i="5"/>
  <c r="AP117" i="5"/>
  <c r="AP113" i="5"/>
  <c r="AP109" i="5"/>
  <c r="AP108" i="5"/>
  <c r="AP107" i="5"/>
  <c r="AP106" i="5"/>
  <c r="AP105" i="5"/>
  <c r="AP104" i="5"/>
  <c r="AP103" i="5"/>
  <c r="AP102" i="5"/>
  <c r="AP101" i="5"/>
  <c r="AP100" i="5"/>
  <c r="AP99" i="5"/>
  <c r="AP98" i="5"/>
  <c r="AP97" i="5"/>
  <c r="AP96" i="5"/>
  <c r="AP95" i="5"/>
  <c r="AP94" i="5"/>
  <c r="AP93" i="5"/>
  <c r="AP92" i="5"/>
  <c r="AP91" i="5"/>
  <c r="AP90" i="5"/>
  <c r="AP89" i="5"/>
  <c r="AP88" i="5"/>
  <c r="AP87" i="5"/>
  <c r="AP86" i="5"/>
  <c r="AP85" i="5"/>
  <c r="AP84" i="5"/>
  <c r="AP83" i="5"/>
  <c r="AP82" i="5"/>
  <c r="AP81" i="5"/>
  <c r="AP80" i="5"/>
  <c r="AP79" i="5"/>
  <c r="AP78" i="5"/>
  <c r="AP77" i="5"/>
  <c r="AP76" i="5"/>
  <c r="AP75" i="5"/>
  <c r="AP74" i="5"/>
  <c r="AP73" i="5"/>
  <c r="AP72" i="5"/>
  <c r="AP71" i="5"/>
  <c r="AP70" i="5"/>
  <c r="AP69" i="5"/>
  <c r="AP68" i="5"/>
  <c r="AP67" i="5"/>
  <c r="AP66" i="5"/>
  <c r="AP65" i="5"/>
  <c r="AP64" i="5"/>
  <c r="AP63" i="5"/>
  <c r="AP62" i="5"/>
  <c r="AP61" i="5"/>
  <c r="AP60" i="5"/>
  <c r="AP59" i="5"/>
  <c r="AP58" i="5"/>
  <c r="AP57" i="5"/>
  <c r="AP56" i="5"/>
  <c r="AP55" i="5"/>
  <c r="AP54" i="5"/>
  <c r="AP53" i="5"/>
  <c r="AP52" i="5"/>
  <c r="AP51" i="5"/>
  <c r="AP50" i="5"/>
  <c r="AP49" i="5"/>
  <c r="AP48" i="5"/>
  <c r="AP47" i="5"/>
  <c r="AP46" i="5"/>
  <c r="AP190" i="5"/>
  <c r="AR5" i="4"/>
  <c r="AP174" i="5"/>
  <c r="AP158" i="5"/>
  <c r="AP142" i="5"/>
  <c r="AP126" i="5"/>
  <c r="AP110" i="5"/>
  <c r="AP22" i="5"/>
  <c r="AP21" i="5"/>
  <c r="AP20" i="5"/>
  <c r="AP14" i="5"/>
  <c r="AP13" i="5"/>
  <c r="AP12" i="5"/>
  <c r="AP6" i="5"/>
  <c r="AP5" i="5"/>
  <c r="AP4" i="5"/>
  <c r="AP194" i="5"/>
  <c r="AP178" i="5"/>
  <c r="AP130" i="5"/>
  <c r="AP114" i="5"/>
  <c r="AP45" i="5"/>
  <c r="AP43" i="5"/>
  <c r="AP41" i="5"/>
  <c r="AP38" i="5"/>
  <c r="AP34" i="5"/>
  <c r="AP32" i="5"/>
  <c r="AP29" i="5"/>
  <c r="AP26" i="5"/>
  <c r="AP3" i="5"/>
  <c r="AP186" i="5"/>
  <c r="AP170" i="5"/>
  <c r="AP154" i="5"/>
  <c r="AP138" i="5"/>
  <c r="AP122" i="5"/>
  <c r="AP19" i="5"/>
  <c r="AP11" i="5"/>
  <c r="AP162" i="5"/>
  <c r="AP42" i="5"/>
  <c r="AP39" i="5"/>
  <c r="AP36" i="5"/>
  <c r="AP33" i="5"/>
  <c r="AP30" i="5"/>
  <c r="AP27" i="5"/>
  <c r="AP24" i="5"/>
  <c r="AP15" i="5"/>
  <c r="AP182" i="5"/>
  <c r="AP166" i="5"/>
  <c r="AP150" i="5"/>
  <c r="AP134" i="5"/>
  <c r="AP118" i="5"/>
  <c r="AP18" i="5"/>
  <c r="AP17" i="5"/>
  <c r="AP16" i="5"/>
  <c r="AP10" i="5"/>
  <c r="AP9" i="5"/>
  <c r="AP8" i="5"/>
  <c r="AP146" i="5"/>
  <c r="AP44" i="5"/>
  <c r="AP40" i="5"/>
  <c r="AP37" i="5"/>
  <c r="AP35" i="5"/>
  <c r="AP31" i="5"/>
  <c r="AP28" i="5"/>
  <c r="AP25" i="5"/>
  <c r="AP23" i="5"/>
  <c r="AP7" i="5"/>
  <c r="AO194" i="5"/>
  <c r="AO193" i="5"/>
  <c r="AO192" i="5"/>
  <c r="AO191" i="5"/>
  <c r="AO190" i="5"/>
  <c r="AQ5" i="4"/>
  <c r="AO189" i="5"/>
  <c r="AQ4" i="4"/>
  <c r="AO188" i="5"/>
  <c r="AQ3" i="4"/>
  <c r="AO187" i="5"/>
  <c r="AO186" i="5"/>
  <c r="AO185" i="5"/>
  <c r="AO184" i="5"/>
  <c r="AO183" i="5"/>
  <c r="AO182" i="5"/>
  <c r="AO181" i="5"/>
  <c r="AO180" i="5"/>
  <c r="AO179" i="5"/>
  <c r="AO178" i="5"/>
  <c r="AO177" i="5"/>
  <c r="AO176" i="5"/>
  <c r="AO175" i="5"/>
  <c r="AO174" i="5"/>
  <c r="AO173" i="5"/>
  <c r="AO172" i="5"/>
  <c r="AO171" i="5"/>
  <c r="AO170" i="5"/>
  <c r="AO169" i="5"/>
  <c r="AO168" i="5"/>
  <c r="AO167" i="5"/>
  <c r="AO166" i="5"/>
  <c r="AO165" i="5"/>
  <c r="AO164" i="5"/>
  <c r="AO163" i="5"/>
  <c r="AO162" i="5"/>
  <c r="AO161" i="5"/>
  <c r="AO160" i="5"/>
  <c r="AO159" i="5"/>
  <c r="AO158" i="5"/>
  <c r="AO157" i="5"/>
  <c r="AO156" i="5"/>
  <c r="AO155" i="5"/>
  <c r="AO154" i="5"/>
  <c r="AO153" i="5"/>
  <c r="AO152" i="5"/>
  <c r="AO151" i="5"/>
  <c r="AO150" i="5"/>
  <c r="AO149" i="5"/>
  <c r="AO148" i="5"/>
  <c r="AO147" i="5"/>
  <c r="AO146" i="5"/>
  <c r="AO145" i="5"/>
  <c r="AO144" i="5"/>
  <c r="AO143" i="5"/>
  <c r="AO142" i="5"/>
  <c r="AO141" i="5"/>
  <c r="AO140" i="5"/>
  <c r="AO139" i="5"/>
  <c r="AO138" i="5"/>
  <c r="AO137" i="5"/>
  <c r="AO136" i="5"/>
  <c r="AO135" i="5"/>
  <c r="AO134" i="5"/>
  <c r="AO133" i="5"/>
  <c r="AO132" i="5"/>
  <c r="AO131" i="5"/>
  <c r="AO130" i="5"/>
  <c r="AO129" i="5"/>
  <c r="AO128" i="5"/>
  <c r="AO127" i="5"/>
  <c r="AO126" i="5"/>
  <c r="AO125" i="5"/>
  <c r="AO124" i="5"/>
  <c r="AO123" i="5"/>
  <c r="AO122" i="5"/>
  <c r="AO121" i="5"/>
  <c r="AO120" i="5"/>
  <c r="AO119" i="5"/>
  <c r="AO118" i="5"/>
  <c r="AO117" i="5"/>
  <c r="AO116" i="5"/>
  <c r="AO115" i="5"/>
  <c r="AO114" i="5"/>
  <c r="AO113" i="5"/>
  <c r="AO112" i="5"/>
  <c r="AO111" i="5"/>
  <c r="AO110" i="5"/>
  <c r="AO106" i="5"/>
  <c r="AO102" i="5"/>
  <c r="AO98" i="5"/>
  <c r="AO94" i="5"/>
  <c r="AO90" i="5"/>
  <c r="AO86" i="5"/>
  <c r="AO82" i="5"/>
  <c r="AO78" i="5"/>
  <c r="AO74" i="5"/>
  <c r="AO70" i="5"/>
  <c r="AO66" i="5"/>
  <c r="AO62" i="5"/>
  <c r="AO58" i="5"/>
  <c r="AO54" i="5"/>
  <c r="AO50" i="5"/>
  <c r="AO46" i="5"/>
  <c r="AO45" i="5"/>
  <c r="AO44" i="5"/>
  <c r="AO43" i="5"/>
  <c r="AO42" i="5"/>
  <c r="AO41" i="5"/>
  <c r="AO40" i="5"/>
  <c r="AO39" i="5"/>
  <c r="AO38" i="5"/>
  <c r="AO37" i="5"/>
  <c r="AO36" i="5"/>
  <c r="AO35" i="5"/>
  <c r="AO34" i="5"/>
  <c r="AO33" i="5"/>
  <c r="AO32" i="5"/>
  <c r="AO31" i="5"/>
  <c r="AO30" i="5"/>
  <c r="AO29" i="5"/>
  <c r="AO28" i="5"/>
  <c r="AO27" i="5"/>
  <c r="AO26" i="5"/>
  <c r="AO25" i="5"/>
  <c r="AO24" i="5"/>
  <c r="AO23" i="5"/>
  <c r="AO15" i="5"/>
  <c r="AO7" i="5"/>
  <c r="AO3" i="5"/>
  <c r="AO109" i="5"/>
  <c r="AO97" i="5"/>
  <c r="AO85" i="5"/>
  <c r="AO73" i="5"/>
  <c r="AO61" i="5"/>
  <c r="AO57" i="5"/>
  <c r="AO17" i="5"/>
  <c r="AO9" i="5"/>
  <c r="AO107" i="5"/>
  <c r="AO103" i="5"/>
  <c r="AO99" i="5"/>
  <c r="AO95" i="5"/>
  <c r="AO91" i="5"/>
  <c r="AO87" i="5"/>
  <c r="AO83" i="5"/>
  <c r="AO79" i="5"/>
  <c r="AO75" i="5"/>
  <c r="AO71" i="5"/>
  <c r="AO67" i="5"/>
  <c r="AO63" i="5"/>
  <c r="AO59" i="5"/>
  <c r="AO55" i="5"/>
  <c r="AO51" i="5"/>
  <c r="AO47" i="5"/>
  <c r="AO22" i="5"/>
  <c r="AO21" i="5"/>
  <c r="AO20" i="5"/>
  <c r="AO14" i="5"/>
  <c r="AO13" i="5"/>
  <c r="AO12" i="5"/>
  <c r="AO6" i="5"/>
  <c r="AO5" i="5"/>
  <c r="AO4" i="5"/>
  <c r="AO105" i="5"/>
  <c r="AO93" i="5"/>
  <c r="AO81" i="5"/>
  <c r="AO69" i="5"/>
  <c r="AO18" i="5"/>
  <c r="AO10" i="5"/>
  <c r="AO8" i="5"/>
  <c r="AO108" i="5"/>
  <c r="AO104" i="5"/>
  <c r="AO100" i="5"/>
  <c r="AO96" i="5"/>
  <c r="AO92" i="5"/>
  <c r="AO88" i="5"/>
  <c r="AO84" i="5"/>
  <c r="AO80" i="5"/>
  <c r="AO76" i="5"/>
  <c r="AO72" i="5"/>
  <c r="AO68" i="5"/>
  <c r="AO64" i="5"/>
  <c r="AO60" i="5"/>
  <c r="AO56" i="5"/>
  <c r="AO52" i="5"/>
  <c r="AO48" i="5"/>
  <c r="AO19" i="5"/>
  <c r="AO11" i="5"/>
  <c r="AO101" i="5"/>
  <c r="AO89" i="5"/>
  <c r="AO77" i="5"/>
  <c r="AO65" i="5"/>
  <c r="AO53" i="5"/>
  <c r="AO49" i="5"/>
  <c r="AO16" i="5"/>
  <c r="AQ13" i="3"/>
  <c r="D19" i="5"/>
  <c r="D54" i="5"/>
  <c r="D115" i="5"/>
  <c r="AQ10" i="3"/>
  <c r="AQ11" i="3"/>
  <c r="D26" i="5"/>
  <c r="D42" i="5"/>
  <c r="D58" i="5"/>
  <c r="D8" i="5"/>
  <c r="D86" i="5"/>
  <c r="D102" i="5"/>
  <c r="D121" i="5"/>
  <c r="D159" i="5"/>
  <c r="AP7" i="3"/>
  <c r="AP12" i="3"/>
  <c r="AM193" i="5"/>
  <c r="AM191" i="5"/>
  <c r="AM189" i="5"/>
  <c r="AO4" i="4"/>
  <c r="AM187" i="5"/>
  <c r="AM185" i="5"/>
  <c r="AM183" i="5"/>
  <c r="AM181" i="5"/>
  <c r="AM179" i="5"/>
  <c r="AM177" i="5"/>
  <c r="AM175" i="5"/>
  <c r="AM173" i="5"/>
  <c r="AM171" i="5"/>
  <c r="AM169" i="5"/>
  <c r="AM167" i="5"/>
  <c r="AM165" i="5"/>
  <c r="AM163" i="5"/>
  <c r="AM161" i="5"/>
  <c r="AM159" i="5"/>
  <c r="AM157" i="5"/>
  <c r="AM155" i="5"/>
  <c r="AM153" i="5"/>
  <c r="AM151" i="5"/>
  <c r="AM149" i="5"/>
  <c r="AM147" i="5"/>
  <c r="AM145" i="5"/>
  <c r="AM143" i="5"/>
  <c r="AM141" i="5"/>
  <c r="AM139" i="5"/>
  <c r="AM137" i="5"/>
  <c r="AM135" i="5"/>
  <c r="AM133" i="5"/>
  <c r="AM131" i="5"/>
  <c r="AM129" i="5"/>
  <c r="AM127" i="5"/>
  <c r="AM125" i="5"/>
  <c r="AM123" i="5"/>
  <c r="AM121" i="5"/>
  <c r="AM119" i="5"/>
  <c r="AM117" i="5"/>
  <c r="AM115" i="5"/>
  <c r="AM113" i="5"/>
  <c r="AM111" i="5"/>
  <c r="AM109" i="5"/>
  <c r="AM107" i="5"/>
  <c r="AM105" i="5"/>
  <c r="AM103" i="5"/>
  <c r="AM101" i="5"/>
  <c r="AM99" i="5"/>
  <c r="AM97" i="5"/>
  <c r="AM95" i="5"/>
  <c r="AM93" i="5"/>
  <c r="AM91" i="5"/>
  <c r="AM89" i="5"/>
  <c r="AM87" i="5"/>
  <c r="AM85" i="5"/>
  <c r="AM83" i="5"/>
  <c r="AM81" i="5"/>
  <c r="AM79" i="5"/>
  <c r="AM77" i="5"/>
  <c r="AM75" i="5"/>
  <c r="AM73" i="5"/>
  <c r="AM71" i="5"/>
  <c r="AM69" i="5"/>
  <c r="AM67" i="5"/>
  <c r="AM65" i="5"/>
  <c r="AM63" i="5"/>
  <c r="AM61" i="5"/>
  <c r="AM59" i="5"/>
  <c r="AM57" i="5"/>
  <c r="AM55" i="5"/>
  <c r="AM53" i="5"/>
  <c r="AM51" i="5"/>
  <c r="AM49" i="5"/>
  <c r="AM47" i="5"/>
  <c r="AM45" i="5"/>
  <c r="AM43" i="5"/>
  <c r="AM41" i="5"/>
  <c r="AM39" i="5"/>
  <c r="AM37" i="5"/>
  <c r="AM35" i="5"/>
  <c r="AM33" i="5"/>
  <c r="AM31" i="5"/>
  <c r="AM29" i="5"/>
  <c r="AM27" i="5"/>
  <c r="AM194" i="5"/>
  <c r="AM192" i="5"/>
  <c r="AM190" i="5"/>
  <c r="AO5" i="4"/>
  <c r="AM188" i="5"/>
  <c r="AO3" i="4"/>
  <c r="AM186" i="5"/>
  <c r="AM184" i="5"/>
  <c r="AM182" i="5"/>
  <c r="AM180" i="5"/>
  <c r="AM178" i="5"/>
  <c r="AM176" i="5"/>
  <c r="AM174" i="5"/>
  <c r="AM172" i="5"/>
  <c r="AM170" i="5"/>
  <c r="AM168" i="5"/>
  <c r="AM166" i="5"/>
  <c r="AM164" i="5"/>
  <c r="AM162" i="5"/>
  <c r="AM160" i="5"/>
  <c r="AM158" i="5"/>
  <c r="AM156" i="5"/>
  <c r="AM154" i="5"/>
  <c r="AM152" i="5"/>
  <c r="AM150" i="5"/>
  <c r="AM148" i="5"/>
  <c r="AM146" i="5"/>
  <c r="AM144" i="5"/>
  <c r="AM142" i="5"/>
  <c r="AM140" i="5"/>
  <c r="AM138" i="5"/>
  <c r="AM136" i="5"/>
  <c r="AM134" i="5"/>
  <c r="AM132" i="5"/>
  <c r="AM130" i="5"/>
  <c r="AM128" i="5"/>
  <c r="AM126" i="5"/>
  <c r="AM124" i="5"/>
  <c r="AM122" i="5"/>
  <c r="AM120" i="5"/>
  <c r="AM118" i="5"/>
  <c r="AM116" i="5"/>
  <c r="AM114" i="5"/>
  <c r="AM112" i="5"/>
  <c r="AM110" i="5"/>
  <c r="AM108" i="5"/>
  <c r="AM106" i="5"/>
  <c r="AM104" i="5"/>
  <c r="AM102" i="5"/>
  <c r="AM100" i="5"/>
  <c r="AM98" i="5"/>
  <c r="AM96" i="5"/>
  <c r="AM94" i="5"/>
  <c r="AM92" i="5"/>
  <c r="AM90" i="5"/>
  <c r="AM88" i="5"/>
  <c r="AM86" i="5"/>
  <c r="AM84" i="5"/>
  <c r="AM82" i="5"/>
  <c r="AM80" i="5"/>
  <c r="AM78" i="5"/>
  <c r="AM76" i="5"/>
  <c r="AM74" i="5"/>
  <c r="AM72" i="5"/>
  <c r="AM70" i="5"/>
  <c r="AM68" i="5"/>
  <c r="AM66" i="5"/>
  <c r="AM64" i="5"/>
  <c r="AM62" i="5"/>
  <c r="AM60" i="5"/>
  <c r="AM58" i="5"/>
  <c r="AM56" i="5"/>
  <c r="AM54" i="5"/>
  <c r="AM52" i="5"/>
  <c r="AM50" i="5"/>
  <c r="AM48" i="5"/>
  <c r="AM46" i="5"/>
  <c r="AM44" i="5"/>
  <c r="AM42" i="5"/>
  <c r="AM40" i="5"/>
  <c r="AM38" i="5"/>
  <c r="AM36" i="5"/>
  <c r="AM34" i="5"/>
  <c r="AM32" i="5"/>
  <c r="AM30" i="5"/>
  <c r="AM28" i="5"/>
  <c r="AM26" i="5"/>
  <c r="AM21" i="5"/>
  <c r="AM18" i="5"/>
  <c r="AM16" i="5"/>
  <c r="AM13" i="5"/>
  <c r="AM24" i="5"/>
  <c r="AM19" i="5"/>
  <c r="AM11" i="5"/>
  <c r="AM3" i="5"/>
  <c r="AM22" i="5"/>
  <c r="AM20" i="5"/>
  <c r="AM17" i="5"/>
  <c r="AM14" i="5"/>
  <c r="AM12" i="5"/>
  <c r="AM9" i="5"/>
  <c r="AM6" i="5"/>
  <c r="AM4" i="5"/>
  <c r="AM10" i="5"/>
  <c r="AM8" i="5"/>
  <c r="AM5" i="5"/>
  <c r="AM25" i="5"/>
  <c r="AM23" i="5"/>
  <c r="AM15" i="5"/>
  <c r="AM7" i="5"/>
  <c r="D13" i="5"/>
  <c r="D30" i="5"/>
  <c r="D46" i="5"/>
  <c r="D62" i="5"/>
  <c r="D17" i="5"/>
  <c r="D90" i="5"/>
  <c r="D106" i="5"/>
  <c r="D129" i="5"/>
  <c r="D180" i="5"/>
  <c r="AV6" i="3"/>
  <c r="AN194" i="5"/>
  <c r="AN192" i="5"/>
  <c r="AN190" i="5"/>
  <c r="AP5" i="4"/>
  <c r="AN188" i="5"/>
  <c r="AP3" i="4"/>
  <c r="AN186" i="5"/>
  <c r="AN184" i="5"/>
  <c r="AN182" i="5"/>
  <c r="AN180" i="5"/>
  <c r="AN178" i="5"/>
  <c r="AN176" i="5"/>
  <c r="AN174" i="5"/>
  <c r="AN172" i="5"/>
  <c r="AN170" i="5"/>
  <c r="AN168" i="5"/>
  <c r="AN166" i="5"/>
  <c r="AN164" i="5"/>
  <c r="AN162" i="5"/>
  <c r="AN160" i="5"/>
  <c r="AN158" i="5"/>
  <c r="AN156" i="5"/>
  <c r="AN154" i="5"/>
  <c r="AN152" i="5"/>
  <c r="AN150" i="5"/>
  <c r="AN148" i="5"/>
  <c r="AN146" i="5"/>
  <c r="AN144" i="5"/>
  <c r="AN142" i="5"/>
  <c r="AN140" i="5"/>
  <c r="AN138" i="5"/>
  <c r="AN136" i="5"/>
  <c r="AN134" i="5"/>
  <c r="AN132" i="5"/>
  <c r="AN130" i="5"/>
  <c r="AN128" i="5"/>
  <c r="AN126" i="5"/>
  <c r="AN124" i="5"/>
  <c r="AN122" i="5"/>
  <c r="AN120" i="5"/>
  <c r="AN118" i="5"/>
  <c r="AN116" i="5"/>
  <c r="AN114" i="5"/>
  <c r="AN112" i="5"/>
  <c r="AN110" i="5"/>
  <c r="AN108" i="5"/>
  <c r="AN106" i="5"/>
  <c r="AN193" i="5"/>
  <c r="AN191" i="5"/>
  <c r="AN189" i="5"/>
  <c r="AP4" i="4"/>
  <c r="AN187" i="5"/>
  <c r="AN185" i="5"/>
  <c r="AN183" i="5"/>
  <c r="AN181" i="5"/>
  <c r="AN179" i="5"/>
  <c r="AN177" i="5"/>
  <c r="AN175" i="5"/>
  <c r="AN173" i="5"/>
  <c r="AN171" i="5"/>
  <c r="AN169" i="5"/>
  <c r="AN167" i="5"/>
  <c r="AN165" i="5"/>
  <c r="AN163" i="5"/>
  <c r="AN161" i="5"/>
  <c r="AN159" i="5"/>
  <c r="AN157" i="5"/>
  <c r="AN149" i="5"/>
  <c r="AN141" i="5"/>
  <c r="AN133" i="5"/>
  <c r="AN125" i="5"/>
  <c r="AN117" i="5"/>
  <c r="AN109" i="5"/>
  <c r="AN103" i="5"/>
  <c r="AN99" i="5"/>
  <c r="AN95" i="5"/>
  <c r="AN91" i="5"/>
  <c r="AN87" i="5"/>
  <c r="AN83" i="5"/>
  <c r="AN79" i="5"/>
  <c r="AN75" i="5"/>
  <c r="AN71" i="5"/>
  <c r="AN67" i="5"/>
  <c r="AN63" i="5"/>
  <c r="AN59" i="5"/>
  <c r="AN55" i="5"/>
  <c r="AN51" i="5"/>
  <c r="AN47" i="5"/>
  <c r="AN43" i="5"/>
  <c r="AN39" i="5"/>
  <c r="AN35" i="5"/>
  <c r="AN31" i="5"/>
  <c r="AN27" i="5"/>
  <c r="AN24" i="5"/>
  <c r="AN19" i="5"/>
  <c r="AN155" i="5"/>
  <c r="AN147" i="5"/>
  <c r="AN139" i="5"/>
  <c r="AN131" i="5"/>
  <c r="AN123" i="5"/>
  <c r="AN115" i="5"/>
  <c r="AN107" i="5"/>
  <c r="AN102" i="5"/>
  <c r="AN98" i="5"/>
  <c r="AN94" i="5"/>
  <c r="AN90" i="5"/>
  <c r="AN86" i="5"/>
  <c r="AN82" i="5"/>
  <c r="AN78" i="5"/>
  <c r="AN74" i="5"/>
  <c r="AN70" i="5"/>
  <c r="AN66" i="5"/>
  <c r="AN62" i="5"/>
  <c r="AN58" i="5"/>
  <c r="AN54" i="5"/>
  <c r="AN50" i="5"/>
  <c r="AN46" i="5"/>
  <c r="AN42" i="5"/>
  <c r="AN38" i="5"/>
  <c r="AN34" i="5"/>
  <c r="AN30" i="5"/>
  <c r="AN26" i="5"/>
  <c r="AN22" i="5"/>
  <c r="AN20" i="5"/>
  <c r="AN17" i="5"/>
  <c r="AN14" i="5"/>
  <c r="AN12" i="5"/>
  <c r="AN9" i="5"/>
  <c r="AN6" i="5"/>
  <c r="AN4" i="5"/>
  <c r="AN153" i="5"/>
  <c r="AN145" i="5"/>
  <c r="AN137" i="5"/>
  <c r="AN129" i="5"/>
  <c r="AN121" i="5"/>
  <c r="AN113" i="5"/>
  <c r="AN105" i="5"/>
  <c r="AN101" i="5"/>
  <c r="AN97" i="5"/>
  <c r="AN93" i="5"/>
  <c r="AN89" i="5"/>
  <c r="AN85" i="5"/>
  <c r="AN81" i="5"/>
  <c r="AN77" i="5"/>
  <c r="AN73" i="5"/>
  <c r="AN69" i="5"/>
  <c r="AN65" i="5"/>
  <c r="AN61" i="5"/>
  <c r="AN57" i="5"/>
  <c r="AN53" i="5"/>
  <c r="AN49" i="5"/>
  <c r="AN45" i="5"/>
  <c r="AN41" i="5"/>
  <c r="AN37" i="5"/>
  <c r="AN33" i="5"/>
  <c r="AN29" i="5"/>
  <c r="AN25" i="5"/>
  <c r="AN23" i="5"/>
  <c r="AN15" i="5"/>
  <c r="AN7" i="5"/>
  <c r="AN3" i="5"/>
  <c r="AN11" i="5"/>
  <c r="AN151" i="5"/>
  <c r="AN143" i="5"/>
  <c r="AN135" i="5"/>
  <c r="AN127" i="5"/>
  <c r="AN119" i="5"/>
  <c r="AN111" i="5"/>
  <c r="AN104" i="5"/>
  <c r="AN100" i="5"/>
  <c r="AN96" i="5"/>
  <c r="AN92" i="5"/>
  <c r="AN88" i="5"/>
  <c r="AN84" i="5"/>
  <c r="AN80" i="5"/>
  <c r="AN76" i="5"/>
  <c r="AN72" i="5"/>
  <c r="AN68" i="5"/>
  <c r="AN64" i="5"/>
  <c r="AN60" i="5"/>
  <c r="AN56" i="5"/>
  <c r="AN52" i="5"/>
  <c r="AN48" i="5"/>
  <c r="AN44" i="5"/>
  <c r="AN40" i="5"/>
  <c r="AN36" i="5"/>
  <c r="AN32" i="5"/>
  <c r="AN28" i="5"/>
  <c r="AN21" i="5"/>
  <c r="AN18" i="5"/>
  <c r="AN16" i="5"/>
  <c r="AN13" i="5"/>
  <c r="AN10" i="5"/>
  <c r="AN8" i="5"/>
  <c r="AN5" i="5"/>
  <c r="AP10" i="3"/>
  <c r="D6" i="5"/>
  <c r="D22" i="5"/>
  <c r="D34" i="5"/>
  <c r="D50" i="5"/>
  <c r="D66" i="5"/>
  <c r="D78" i="5"/>
  <c r="D94" i="5"/>
  <c r="D110" i="5"/>
  <c r="D140" i="5"/>
  <c r="AP13" i="3"/>
  <c r="AK194" i="5"/>
  <c r="AK193" i="5"/>
  <c r="AK192" i="5"/>
  <c r="AK191" i="5"/>
  <c r="AK190" i="5"/>
  <c r="AM5" i="4"/>
  <c r="AK189" i="5"/>
  <c r="AM4" i="4"/>
  <c r="AK188" i="5"/>
  <c r="AM3" i="4"/>
  <c r="AK187" i="5"/>
  <c r="AK186" i="5"/>
  <c r="AK185" i="5"/>
  <c r="AK184" i="5"/>
  <c r="AK183" i="5"/>
  <c r="AK182" i="5"/>
  <c r="AK181" i="5"/>
  <c r="AK180" i="5"/>
  <c r="AK179" i="5"/>
  <c r="AK178" i="5"/>
  <c r="AK177" i="5"/>
  <c r="AK176" i="5"/>
  <c r="AK175" i="5"/>
  <c r="AK174" i="5"/>
  <c r="AK173" i="5"/>
  <c r="AK172" i="5"/>
  <c r="AK171" i="5"/>
  <c r="AK170" i="5"/>
  <c r="AK169" i="5"/>
  <c r="AK168" i="5"/>
  <c r="AK167" i="5"/>
  <c r="AK166" i="5"/>
  <c r="AK165" i="5"/>
  <c r="AK164" i="5"/>
  <c r="AK163" i="5"/>
  <c r="AK162" i="5"/>
  <c r="AK161" i="5"/>
  <c r="AK160" i="5"/>
  <c r="AK159" i="5"/>
  <c r="AK158" i="5"/>
  <c r="AK157" i="5"/>
  <c r="AK156" i="5"/>
  <c r="AK155" i="5"/>
  <c r="AK154" i="5"/>
  <c r="AK153" i="5"/>
  <c r="AK152" i="5"/>
  <c r="AK151" i="5"/>
  <c r="AK150" i="5"/>
  <c r="AK149" i="5"/>
  <c r="AK148" i="5"/>
  <c r="AK147" i="5"/>
  <c r="AK146" i="5"/>
  <c r="AK145" i="5"/>
  <c r="AK144" i="5"/>
  <c r="AK143" i="5"/>
  <c r="AK142" i="5"/>
  <c r="AK141" i="5"/>
  <c r="AK140" i="5"/>
  <c r="AK139" i="5"/>
  <c r="AK138" i="5"/>
  <c r="AK137" i="5"/>
  <c r="AK136" i="5"/>
  <c r="AK135" i="5"/>
  <c r="AK134" i="5"/>
  <c r="AK133" i="5"/>
  <c r="AK132" i="5"/>
  <c r="AK131" i="5"/>
  <c r="AK130" i="5"/>
  <c r="AK129" i="5"/>
  <c r="AK128" i="5"/>
  <c r="AK127" i="5"/>
  <c r="AK126" i="5"/>
  <c r="AK125" i="5"/>
  <c r="AK124" i="5"/>
  <c r="AK123" i="5"/>
  <c r="AK122" i="5"/>
  <c r="AK121" i="5"/>
  <c r="AK120" i="5"/>
  <c r="AK119" i="5"/>
  <c r="AK118" i="5"/>
  <c r="AK117" i="5"/>
  <c r="AK116" i="5"/>
  <c r="AK115" i="5"/>
  <c r="AK114" i="5"/>
  <c r="AK113" i="5"/>
  <c r="AK112" i="5"/>
  <c r="AK111" i="5"/>
  <c r="AK110" i="5"/>
  <c r="AK106" i="5"/>
  <c r="AK102" i="5"/>
  <c r="AK98" i="5"/>
  <c r="AK94" i="5"/>
  <c r="AK90" i="5"/>
  <c r="AK86" i="5"/>
  <c r="AK82" i="5"/>
  <c r="AK78" i="5"/>
  <c r="AK74" i="5"/>
  <c r="AK70" i="5"/>
  <c r="AK66" i="5"/>
  <c r="AK62" i="5"/>
  <c r="AK58" i="5"/>
  <c r="AK54" i="5"/>
  <c r="AK50" i="5"/>
  <c r="AK46" i="5"/>
  <c r="AK45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107" i="5"/>
  <c r="AK103" i="5"/>
  <c r="AK99" i="5"/>
  <c r="AK95" i="5"/>
  <c r="AK91" i="5"/>
  <c r="AK87" i="5"/>
  <c r="AK83" i="5"/>
  <c r="AK79" i="5"/>
  <c r="AK75" i="5"/>
  <c r="AK71" i="5"/>
  <c r="AK67" i="5"/>
  <c r="AK63" i="5"/>
  <c r="AK59" i="5"/>
  <c r="AK55" i="5"/>
  <c r="AK51" i="5"/>
  <c r="AK47" i="5"/>
  <c r="AK22" i="5"/>
  <c r="AK21" i="5"/>
  <c r="AK20" i="5"/>
  <c r="AK14" i="5"/>
  <c r="AK13" i="5"/>
  <c r="AK12" i="5"/>
  <c r="AK6" i="5"/>
  <c r="AK5" i="5"/>
  <c r="AK4" i="5"/>
  <c r="AK15" i="5"/>
  <c r="AK7" i="5"/>
  <c r="AK108" i="5"/>
  <c r="AK104" i="5"/>
  <c r="AK100" i="5"/>
  <c r="AK96" i="5"/>
  <c r="AK92" i="5"/>
  <c r="AK88" i="5"/>
  <c r="AK84" i="5"/>
  <c r="AK80" i="5"/>
  <c r="AK76" i="5"/>
  <c r="AK72" i="5"/>
  <c r="AK68" i="5"/>
  <c r="AK64" i="5"/>
  <c r="AK60" i="5"/>
  <c r="AK56" i="5"/>
  <c r="AK52" i="5"/>
  <c r="AK48" i="5"/>
  <c r="AK19" i="5"/>
  <c r="AK11" i="5"/>
  <c r="AK3" i="5"/>
  <c r="AK109" i="5"/>
  <c r="AK105" i="5"/>
  <c r="AK101" i="5"/>
  <c r="AK97" i="5"/>
  <c r="AK93" i="5"/>
  <c r="AK89" i="5"/>
  <c r="AK85" i="5"/>
  <c r="AK81" i="5"/>
  <c r="AK77" i="5"/>
  <c r="AK73" i="5"/>
  <c r="AK69" i="5"/>
  <c r="AK65" i="5"/>
  <c r="AK61" i="5"/>
  <c r="AK57" i="5"/>
  <c r="AK53" i="5"/>
  <c r="AK49" i="5"/>
  <c r="AK18" i="5"/>
  <c r="AK17" i="5"/>
  <c r="AK16" i="5"/>
  <c r="AK10" i="5"/>
  <c r="AK9" i="5"/>
  <c r="AK8" i="5"/>
  <c r="AK23" i="5"/>
  <c r="AM13" i="3"/>
  <c r="AL191" i="5"/>
  <c r="AL187" i="5"/>
  <c r="AL183" i="5"/>
  <c r="AL179" i="5"/>
  <c r="AL175" i="5"/>
  <c r="AL171" i="5"/>
  <c r="AL167" i="5"/>
  <c r="AL163" i="5"/>
  <c r="AL159" i="5"/>
  <c r="AL155" i="5"/>
  <c r="AL151" i="5"/>
  <c r="AL147" i="5"/>
  <c r="AL143" i="5"/>
  <c r="AL139" i="5"/>
  <c r="AL135" i="5"/>
  <c r="AL131" i="5"/>
  <c r="AL127" i="5"/>
  <c r="AL123" i="5"/>
  <c r="AL119" i="5"/>
  <c r="AL115" i="5"/>
  <c r="AL111" i="5"/>
  <c r="AL192" i="5"/>
  <c r="AL188" i="5"/>
  <c r="AN3" i="4"/>
  <c r="AL184" i="5"/>
  <c r="AL180" i="5"/>
  <c r="AL176" i="5"/>
  <c r="AL172" i="5"/>
  <c r="AL168" i="5"/>
  <c r="AL164" i="5"/>
  <c r="AL160" i="5"/>
  <c r="AL156" i="5"/>
  <c r="AL152" i="5"/>
  <c r="AL148" i="5"/>
  <c r="AL144" i="5"/>
  <c r="AL140" i="5"/>
  <c r="AL136" i="5"/>
  <c r="AL132" i="5"/>
  <c r="AL128" i="5"/>
  <c r="AL124" i="5"/>
  <c r="AL120" i="5"/>
  <c r="AL116" i="5"/>
  <c r="AL112" i="5"/>
  <c r="AL193" i="5"/>
  <c r="AL189" i="5"/>
  <c r="AN4" i="4"/>
  <c r="AL185" i="5"/>
  <c r="AL181" i="5"/>
  <c r="AL177" i="5"/>
  <c r="AL173" i="5"/>
  <c r="AL169" i="5"/>
  <c r="AL165" i="5"/>
  <c r="AL161" i="5"/>
  <c r="AL157" i="5"/>
  <c r="AL153" i="5"/>
  <c r="AL149" i="5"/>
  <c r="AL145" i="5"/>
  <c r="AL141" i="5"/>
  <c r="AL137" i="5"/>
  <c r="AL133" i="5"/>
  <c r="AL129" i="5"/>
  <c r="AL125" i="5"/>
  <c r="AL121" i="5"/>
  <c r="AL117" i="5"/>
  <c r="AL113" i="5"/>
  <c r="AL109" i="5"/>
  <c r="AL108" i="5"/>
  <c r="AL107" i="5"/>
  <c r="AL106" i="5"/>
  <c r="AL105" i="5"/>
  <c r="AL104" i="5"/>
  <c r="AL103" i="5"/>
  <c r="AL102" i="5"/>
  <c r="AL101" i="5"/>
  <c r="AL100" i="5"/>
  <c r="AL99" i="5"/>
  <c r="AL98" i="5"/>
  <c r="AL97" i="5"/>
  <c r="AL96" i="5"/>
  <c r="AL95" i="5"/>
  <c r="AL94" i="5"/>
  <c r="AL93" i="5"/>
  <c r="AL92" i="5"/>
  <c r="AL91" i="5"/>
  <c r="AL90" i="5"/>
  <c r="AL89" i="5"/>
  <c r="AL88" i="5"/>
  <c r="AL87" i="5"/>
  <c r="AL86" i="5"/>
  <c r="AL85" i="5"/>
  <c r="AL84" i="5"/>
  <c r="AL83" i="5"/>
  <c r="AL82" i="5"/>
  <c r="AL81" i="5"/>
  <c r="AL80" i="5"/>
  <c r="AL79" i="5"/>
  <c r="AL78" i="5"/>
  <c r="AL77" i="5"/>
  <c r="AL76" i="5"/>
  <c r="AL75" i="5"/>
  <c r="AL74" i="5"/>
  <c r="AL73" i="5"/>
  <c r="AL72" i="5"/>
  <c r="AL71" i="5"/>
  <c r="AL70" i="5"/>
  <c r="AL69" i="5"/>
  <c r="AL68" i="5"/>
  <c r="AL67" i="5"/>
  <c r="AL66" i="5"/>
  <c r="AL65" i="5"/>
  <c r="AL64" i="5"/>
  <c r="AL63" i="5"/>
  <c r="AL62" i="5"/>
  <c r="AL61" i="5"/>
  <c r="AL60" i="5"/>
  <c r="AL59" i="5"/>
  <c r="AL58" i="5"/>
  <c r="AL57" i="5"/>
  <c r="AL56" i="5"/>
  <c r="AL55" i="5"/>
  <c r="AL54" i="5"/>
  <c r="AL53" i="5"/>
  <c r="AL52" i="5"/>
  <c r="AL51" i="5"/>
  <c r="AL50" i="5"/>
  <c r="AL49" i="5"/>
  <c r="AL48" i="5"/>
  <c r="AL47" i="5"/>
  <c r="AL46" i="5"/>
  <c r="AL190" i="5"/>
  <c r="AN5" i="4"/>
  <c r="AL174" i="5"/>
  <c r="AL158" i="5"/>
  <c r="AL142" i="5"/>
  <c r="AL126" i="5"/>
  <c r="AL110" i="5"/>
  <c r="AL186" i="5"/>
  <c r="AL170" i="5"/>
  <c r="AL154" i="5"/>
  <c r="AL138" i="5"/>
  <c r="AL122" i="5"/>
  <c r="AL19" i="5"/>
  <c r="AL11" i="5"/>
  <c r="AL22" i="5"/>
  <c r="AL14" i="5"/>
  <c r="AL13" i="5"/>
  <c r="AL6" i="5"/>
  <c r="AL182" i="5"/>
  <c r="AL166" i="5"/>
  <c r="AL150" i="5"/>
  <c r="AL134" i="5"/>
  <c r="AL118" i="5"/>
  <c r="AL18" i="5"/>
  <c r="AL17" i="5"/>
  <c r="AL16" i="5"/>
  <c r="AL10" i="5"/>
  <c r="AL9" i="5"/>
  <c r="AL8" i="5"/>
  <c r="AL21" i="5"/>
  <c r="AL20" i="5"/>
  <c r="AL4" i="5"/>
  <c r="AL194" i="5"/>
  <c r="AL178" i="5"/>
  <c r="AL162" i="5"/>
  <c r="AL146" i="5"/>
  <c r="AL130" i="5"/>
  <c r="AL114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L15" i="5"/>
  <c r="AL7" i="5"/>
  <c r="AL3" i="5"/>
  <c r="AL12" i="5"/>
  <c r="AL5" i="5"/>
  <c r="AM11" i="3"/>
  <c r="AK7" i="3"/>
  <c r="AK12" i="3"/>
  <c r="AL7" i="3"/>
  <c r="AL11" i="3"/>
  <c r="AI193" i="5"/>
  <c r="AI191" i="5"/>
  <c r="AI189" i="5"/>
  <c r="AK4" i="4"/>
  <c r="AI187" i="5"/>
  <c r="AI185" i="5"/>
  <c r="AI183" i="5"/>
  <c r="AI181" i="5"/>
  <c r="AI179" i="5"/>
  <c r="AI177" i="5"/>
  <c r="AI175" i="5"/>
  <c r="AI173" i="5"/>
  <c r="AI171" i="5"/>
  <c r="AI169" i="5"/>
  <c r="AI167" i="5"/>
  <c r="AI165" i="5"/>
  <c r="AI163" i="5"/>
  <c r="AI161" i="5"/>
  <c r="AI159" i="5"/>
  <c r="AI157" i="5"/>
  <c r="AI155" i="5"/>
  <c r="AI153" i="5"/>
  <c r="AI151" i="5"/>
  <c r="AI149" i="5"/>
  <c r="AI147" i="5"/>
  <c r="AI145" i="5"/>
  <c r="AI143" i="5"/>
  <c r="AI141" i="5"/>
  <c r="AI139" i="5"/>
  <c r="AI137" i="5"/>
  <c r="AI135" i="5"/>
  <c r="AI133" i="5"/>
  <c r="AI131" i="5"/>
  <c r="AI129" i="5"/>
  <c r="AI127" i="5"/>
  <c r="AI125" i="5"/>
  <c r="AI123" i="5"/>
  <c r="AI121" i="5"/>
  <c r="AI119" i="5"/>
  <c r="AI117" i="5"/>
  <c r="AI115" i="5"/>
  <c r="AI113" i="5"/>
  <c r="AI111" i="5"/>
  <c r="AI109" i="5"/>
  <c r="AI107" i="5"/>
  <c r="AI105" i="5"/>
  <c r="AI103" i="5"/>
  <c r="AI101" i="5"/>
  <c r="AI99" i="5"/>
  <c r="AI97" i="5"/>
  <c r="AI95" i="5"/>
  <c r="AI93" i="5"/>
  <c r="AI91" i="5"/>
  <c r="AI89" i="5"/>
  <c r="AI87" i="5"/>
  <c r="AI85" i="5"/>
  <c r="AI83" i="5"/>
  <c r="AI81" i="5"/>
  <c r="AI79" i="5"/>
  <c r="AI77" i="5"/>
  <c r="AI75" i="5"/>
  <c r="AI73" i="5"/>
  <c r="AI71" i="5"/>
  <c r="AI69" i="5"/>
  <c r="AI67" i="5"/>
  <c r="AI65" i="5"/>
  <c r="AI63" i="5"/>
  <c r="AI61" i="5"/>
  <c r="AI59" i="5"/>
  <c r="AI57" i="5"/>
  <c r="AI55" i="5"/>
  <c r="AI53" i="5"/>
  <c r="AI51" i="5"/>
  <c r="AI49" i="5"/>
  <c r="AI47" i="5"/>
  <c r="AI45" i="5"/>
  <c r="AI43" i="5"/>
  <c r="AI41" i="5"/>
  <c r="AI39" i="5"/>
  <c r="AI37" i="5"/>
  <c r="AI35" i="5"/>
  <c r="AI194" i="5"/>
  <c r="AI192" i="5"/>
  <c r="AI190" i="5"/>
  <c r="AK5" i="4"/>
  <c r="AI188" i="5"/>
  <c r="AK3" i="4"/>
  <c r="AI186" i="5"/>
  <c r="AI184" i="5"/>
  <c r="AI182" i="5"/>
  <c r="AI180" i="5"/>
  <c r="AI178" i="5"/>
  <c r="AI176" i="5"/>
  <c r="AI174" i="5"/>
  <c r="AI172" i="5"/>
  <c r="AI170" i="5"/>
  <c r="AI168" i="5"/>
  <c r="AI166" i="5"/>
  <c r="AI164" i="5"/>
  <c r="AI162" i="5"/>
  <c r="AI160" i="5"/>
  <c r="AI158" i="5"/>
  <c r="AI156" i="5"/>
  <c r="AI154" i="5"/>
  <c r="AI152" i="5"/>
  <c r="AI150" i="5"/>
  <c r="AI148" i="5"/>
  <c r="AI146" i="5"/>
  <c r="AI144" i="5"/>
  <c r="AI142" i="5"/>
  <c r="AI140" i="5"/>
  <c r="AI138" i="5"/>
  <c r="AI136" i="5"/>
  <c r="AI134" i="5"/>
  <c r="AI132" i="5"/>
  <c r="AI130" i="5"/>
  <c r="AI128" i="5"/>
  <c r="AI126" i="5"/>
  <c r="AI124" i="5"/>
  <c r="AI122" i="5"/>
  <c r="AI120" i="5"/>
  <c r="AI118" i="5"/>
  <c r="AI116" i="5"/>
  <c r="AI114" i="5"/>
  <c r="AI112" i="5"/>
  <c r="AI110" i="5"/>
  <c r="AI108" i="5"/>
  <c r="AI106" i="5"/>
  <c r="AI104" i="5"/>
  <c r="AI102" i="5"/>
  <c r="AI100" i="5"/>
  <c r="AI98" i="5"/>
  <c r="AI96" i="5"/>
  <c r="AI94" i="5"/>
  <c r="AI92" i="5"/>
  <c r="AI90" i="5"/>
  <c r="AI88" i="5"/>
  <c r="AI86" i="5"/>
  <c r="AI84" i="5"/>
  <c r="AI82" i="5"/>
  <c r="AI80" i="5"/>
  <c r="AI78" i="5"/>
  <c r="AI76" i="5"/>
  <c r="AI74" i="5"/>
  <c r="AI72" i="5"/>
  <c r="AI70" i="5"/>
  <c r="AI68" i="5"/>
  <c r="AI66" i="5"/>
  <c r="AI64" i="5"/>
  <c r="AI62" i="5"/>
  <c r="AI60" i="5"/>
  <c r="AI58" i="5"/>
  <c r="AI56" i="5"/>
  <c r="AI54" i="5"/>
  <c r="AI52" i="5"/>
  <c r="AI50" i="5"/>
  <c r="AI48" i="5"/>
  <c r="AI46" i="5"/>
  <c r="AI44" i="5"/>
  <c r="AI42" i="5"/>
  <c r="AI40" i="5"/>
  <c r="AI38" i="5"/>
  <c r="AI36" i="5"/>
  <c r="AI34" i="5"/>
  <c r="AI32" i="5"/>
  <c r="AI30" i="5"/>
  <c r="AI28" i="5"/>
  <c r="AI26" i="5"/>
  <c r="AI31" i="5"/>
  <c r="AI22" i="5"/>
  <c r="AI20" i="5"/>
  <c r="AI17" i="5"/>
  <c r="AI14" i="5"/>
  <c r="AI12" i="5"/>
  <c r="AI9" i="5"/>
  <c r="AI6" i="5"/>
  <c r="AI4" i="5"/>
  <c r="AI29" i="5"/>
  <c r="AI33" i="5"/>
  <c r="AI25" i="5"/>
  <c r="AI23" i="5"/>
  <c r="AI15" i="5"/>
  <c r="AI7" i="5"/>
  <c r="AI3" i="5"/>
  <c r="AI27" i="5"/>
  <c r="AI21" i="5"/>
  <c r="AI18" i="5"/>
  <c r="AI16" i="5"/>
  <c r="AI13" i="5"/>
  <c r="AI10" i="5"/>
  <c r="AI8" i="5"/>
  <c r="AI5" i="5"/>
  <c r="AI24" i="5"/>
  <c r="AI19" i="5"/>
  <c r="AI11" i="5"/>
  <c r="AJ194" i="5"/>
  <c r="AJ192" i="5"/>
  <c r="AJ190" i="5"/>
  <c r="AL5" i="4"/>
  <c r="AJ188" i="5"/>
  <c r="AL3" i="4"/>
  <c r="AJ186" i="5"/>
  <c r="AJ184" i="5"/>
  <c r="AJ182" i="5"/>
  <c r="AJ180" i="5"/>
  <c r="AJ178" i="5"/>
  <c r="AJ176" i="5"/>
  <c r="AJ174" i="5"/>
  <c r="AJ172" i="5"/>
  <c r="AJ170" i="5"/>
  <c r="AJ168" i="5"/>
  <c r="AJ166" i="5"/>
  <c r="AJ164" i="5"/>
  <c r="AJ162" i="5"/>
  <c r="AJ160" i="5"/>
  <c r="AJ158" i="5"/>
  <c r="AJ156" i="5"/>
  <c r="AJ154" i="5"/>
  <c r="AJ152" i="5"/>
  <c r="AJ150" i="5"/>
  <c r="AJ148" i="5"/>
  <c r="AJ146" i="5"/>
  <c r="AJ144" i="5"/>
  <c r="AJ142" i="5"/>
  <c r="AJ140" i="5"/>
  <c r="AJ138" i="5"/>
  <c r="AJ136" i="5"/>
  <c r="AJ187" i="5"/>
  <c r="AJ179" i="5"/>
  <c r="AJ171" i="5"/>
  <c r="AJ163" i="5"/>
  <c r="AJ155" i="5"/>
  <c r="AJ147" i="5"/>
  <c r="AJ139" i="5"/>
  <c r="AJ133" i="5"/>
  <c r="AJ129" i="5"/>
  <c r="AJ125" i="5"/>
  <c r="AJ121" i="5"/>
  <c r="AJ117" i="5"/>
  <c r="AJ113" i="5"/>
  <c r="AJ109" i="5"/>
  <c r="AJ105" i="5"/>
  <c r="AJ101" i="5"/>
  <c r="AJ97" i="5"/>
  <c r="AJ93" i="5"/>
  <c r="AJ89" i="5"/>
  <c r="AJ85" i="5"/>
  <c r="AJ81" i="5"/>
  <c r="AJ77" i="5"/>
  <c r="AJ73" i="5"/>
  <c r="AJ69" i="5"/>
  <c r="AJ65" i="5"/>
  <c r="AJ61" i="5"/>
  <c r="AJ57" i="5"/>
  <c r="AJ53" i="5"/>
  <c r="AJ49" i="5"/>
  <c r="AJ45" i="5"/>
  <c r="AJ41" i="5"/>
  <c r="AJ37" i="5"/>
  <c r="AJ33" i="5"/>
  <c r="AJ28" i="5"/>
  <c r="AJ25" i="5"/>
  <c r="AJ23" i="5"/>
  <c r="AJ15" i="5"/>
  <c r="AJ7" i="5"/>
  <c r="AJ3" i="5"/>
  <c r="AJ130" i="5"/>
  <c r="AJ118" i="5"/>
  <c r="AJ90" i="5"/>
  <c r="AJ74" i="5"/>
  <c r="AJ58" i="5"/>
  <c r="AJ46" i="5"/>
  <c r="AJ38" i="5"/>
  <c r="AJ31" i="5"/>
  <c r="AJ26" i="5"/>
  <c r="AJ22" i="5"/>
  <c r="AJ6" i="5"/>
  <c r="AJ193" i="5"/>
  <c r="AJ185" i="5"/>
  <c r="AJ177" i="5"/>
  <c r="AJ169" i="5"/>
  <c r="AJ161" i="5"/>
  <c r="AJ153" i="5"/>
  <c r="AJ145" i="5"/>
  <c r="AJ137" i="5"/>
  <c r="AJ132" i="5"/>
  <c r="AJ128" i="5"/>
  <c r="AJ124" i="5"/>
  <c r="AJ120" i="5"/>
  <c r="AJ116" i="5"/>
  <c r="AJ112" i="5"/>
  <c r="AJ108" i="5"/>
  <c r="AJ104" i="5"/>
  <c r="AJ100" i="5"/>
  <c r="AJ96" i="5"/>
  <c r="AJ92" i="5"/>
  <c r="AJ88" i="5"/>
  <c r="AJ84" i="5"/>
  <c r="AJ80" i="5"/>
  <c r="AJ76" i="5"/>
  <c r="AJ72" i="5"/>
  <c r="AJ68" i="5"/>
  <c r="AJ64" i="5"/>
  <c r="AJ60" i="5"/>
  <c r="AJ56" i="5"/>
  <c r="AJ52" i="5"/>
  <c r="AJ48" i="5"/>
  <c r="AJ44" i="5"/>
  <c r="AJ40" i="5"/>
  <c r="AJ36" i="5"/>
  <c r="AJ30" i="5"/>
  <c r="AJ27" i="5"/>
  <c r="AJ21" i="5"/>
  <c r="AJ18" i="5"/>
  <c r="AJ16" i="5"/>
  <c r="AJ13" i="5"/>
  <c r="AJ10" i="5"/>
  <c r="AJ8" i="5"/>
  <c r="AJ5" i="5"/>
  <c r="AJ189" i="5"/>
  <c r="AL4" i="4"/>
  <c r="AJ165" i="5"/>
  <c r="AJ149" i="5"/>
  <c r="AJ126" i="5"/>
  <c r="AJ114" i="5"/>
  <c r="AJ102" i="5"/>
  <c r="AJ98" i="5"/>
  <c r="AJ94" i="5"/>
  <c r="AJ78" i="5"/>
  <c r="AJ70" i="5"/>
  <c r="AJ66" i="5"/>
  <c r="AJ62" i="5"/>
  <c r="AJ50" i="5"/>
  <c r="AJ20" i="5"/>
  <c r="AJ17" i="5"/>
  <c r="AJ191" i="5"/>
  <c r="AJ183" i="5"/>
  <c r="AJ175" i="5"/>
  <c r="AJ167" i="5"/>
  <c r="AJ159" i="5"/>
  <c r="AJ151" i="5"/>
  <c r="AJ143" i="5"/>
  <c r="AJ135" i="5"/>
  <c r="AJ131" i="5"/>
  <c r="AJ127" i="5"/>
  <c r="AJ123" i="5"/>
  <c r="AJ119" i="5"/>
  <c r="AJ115" i="5"/>
  <c r="AJ111" i="5"/>
  <c r="AJ107" i="5"/>
  <c r="AJ103" i="5"/>
  <c r="AJ99" i="5"/>
  <c r="AJ95" i="5"/>
  <c r="AJ91" i="5"/>
  <c r="AJ87" i="5"/>
  <c r="AJ83" i="5"/>
  <c r="AJ79" i="5"/>
  <c r="AJ75" i="5"/>
  <c r="AJ71" i="5"/>
  <c r="AJ67" i="5"/>
  <c r="AJ63" i="5"/>
  <c r="AJ59" i="5"/>
  <c r="AJ55" i="5"/>
  <c r="AJ51" i="5"/>
  <c r="AJ47" i="5"/>
  <c r="AJ43" i="5"/>
  <c r="AJ39" i="5"/>
  <c r="AJ35" i="5"/>
  <c r="AJ32" i="5"/>
  <c r="AJ29" i="5"/>
  <c r="AJ24" i="5"/>
  <c r="AJ19" i="5"/>
  <c r="AJ11" i="5"/>
  <c r="AJ181" i="5"/>
  <c r="AJ173" i="5"/>
  <c r="AJ157" i="5"/>
  <c r="AJ141" i="5"/>
  <c r="AJ134" i="5"/>
  <c r="AJ122" i="5"/>
  <c r="AJ110" i="5"/>
  <c r="AJ106" i="5"/>
  <c r="AJ86" i="5"/>
  <c r="AJ82" i="5"/>
  <c r="AJ54" i="5"/>
  <c r="AJ42" i="5"/>
  <c r="AJ34" i="5"/>
  <c r="AJ14" i="5"/>
  <c r="AJ12" i="5"/>
  <c r="AJ9" i="5"/>
  <c r="AJ4" i="5"/>
  <c r="AK11" i="3"/>
  <c r="AL10" i="3"/>
  <c r="AI11" i="3"/>
  <c r="AI10" i="3"/>
  <c r="AH191" i="5"/>
  <c r="AH187" i="5"/>
  <c r="AH183" i="5"/>
  <c r="AH179" i="5"/>
  <c r="AH175" i="5"/>
  <c r="AH171" i="5"/>
  <c r="AH167" i="5"/>
  <c r="AH163" i="5"/>
  <c r="AH159" i="5"/>
  <c r="AH155" i="5"/>
  <c r="AH151" i="5"/>
  <c r="AH147" i="5"/>
  <c r="AH143" i="5"/>
  <c r="AH139" i="5"/>
  <c r="AH192" i="5"/>
  <c r="AH188" i="5"/>
  <c r="AJ3" i="4"/>
  <c r="AH184" i="5"/>
  <c r="AH180" i="5"/>
  <c r="AH176" i="5"/>
  <c r="AH172" i="5"/>
  <c r="AH168" i="5"/>
  <c r="AH164" i="5"/>
  <c r="AH160" i="5"/>
  <c r="AH156" i="5"/>
  <c r="AH152" i="5"/>
  <c r="AH148" i="5"/>
  <c r="AH144" i="5"/>
  <c r="AH140" i="5"/>
  <c r="AH136" i="5"/>
  <c r="AH132" i="5"/>
  <c r="AH128" i="5"/>
  <c r="AH124" i="5"/>
  <c r="AH120" i="5"/>
  <c r="AH116" i="5"/>
  <c r="AH112" i="5"/>
  <c r="AH193" i="5"/>
  <c r="AH189" i="5"/>
  <c r="AJ4" i="4"/>
  <c r="AH185" i="5"/>
  <c r="AH181" i="5"/>
  <c r="AH177" i="5"/>
  <c r="AH173" i="5"/>
  <c r="AH169" i="5"/>
  <c r="AH165" i="5"/>
  <c r="AH161" i="5"/>
  <c r="AH157" i="5"/>
  <c r="AH153" i="5"/>
  <c r="AH149" i="5"/>
  <c r="AH145" i="5"/>
  <c r="AH141" i="5"/>
  <c r="AH137" i="5"/>
  <c r="AH133" i="5"/>
  <c r="AH129" i="5"/>
  <c r="AH125" i="5"/>
  <c r="AH121" i="5"/>
  <c r="AH117" i="5"/>
  <c r="AH113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194" i="5"/>
  <c r="AH190" i="5"/>
  <c r="AJ5" i="4"/>
  <c r="AH186" i="5"/>
  <c r="AH182" i="5"/>
  <c r="AH178" i="5"/>
  <c r="AH174" i="5"/>
  <c r="AH170" i="5"/>
  <c r="AH166" i="5"/>
  <c r="AH162" i="5"/>
  <c r="AH158" i="5"/>
  <c r="AH154" i="5"/>
  <c r="AH150" i="5"/>
  <c r="AH146" i="5"/>
  <c r="AH142" i="5"/>
  <c r="AH138" i="5"/>
  <c r="AH134" i="5"/>
  <c r="AH130" i="5"/>
  <c r="AH126" i="5"/>
  <c r="AH122" i="5"/>
  <c r="AH118" i="5"/>
  <c r="AH114" i="5"/>
  <c r="AH110" i="5"/>
  <c r="AH123" i="5"/>
  <c r="AH19" i="5"/>
  <c r="AH11" i="5"/>
  <c r="AH31" i="5"/>
  <c r="AH28" i="5"/>
  <c r="AH26" i="5"/>
  <c r="AH25" i="5"/>
  <c r="AH24" i="5"/>
  <c r="AH23" i="5"/>
  <c r="AH15" i="5"/>
  <c r="AH135" i="5"/>
  <c r="AH119" i="5"/>
  <c r="AH18" i="5"/>
  <c r="AH17" i="5"/>
  <c r="AH16" i="5"/>
  <c r="AH10" i="5"/>
  <c r="AH9" i="5"/>
  <c r="AH8" i="5"/>
  <c r="AH35" i="5"/>
  <c r="AH34" i="5"/>
  <c r="AH33" i="5"/>
  <c r="AH32" i="5"/>
  <c r="AH30" i="5"/>
  <c r="AH29" i="5"/>
  <c r="AH27" i="5"/>
  <c r="AH131" i="5"/>
  <c r="AH115" i="5"/>
  <c r="AH45" i="5"/>
  <c r="AH44" i="5"/>
  <c r="AH43" i="5"/>
  <c r="AH42" i="5"/>
  <c r="AH41" i="5"/>
  <c r="AH40" i="5"/>
  <c r="AH39" i="5"/>
  <c r="AH38" i="5"/>
  <c r="AH37" i="5"/>
  <c r="AH36" i="5"/>
  <c r="AH127" i="5"/>
  <c r="AH111" i="5"/>
  <c r="AH22" i="5"/>
  <c r="AH21" i="5"/>
  <c r="AH20" i="5"/>
  <c r="AH14" i="5"/>
  <c r="AH13" i="5"/>
  <c r="AH12" i="5"/>
  <c r="AH6" i="5"/>
  <c r="AH5" i="5"/>
  <c r="AH4" i="5"/>
  <c r="AH7" i="5"/>
  <c r="AH3" i="5"/>
  <c r="AJ10" i="3"/>
  <c r="AI13" i="3"/>
  <c r="AG194" i="5"/>
  <c r="AG193" i="5"/>
  <c r="AG192" i="5"/>
  <c r="AG191" i="5"/>
  <c r="AG190" i="5"/>
  <c r="AI5" i="4"/>
  <c r="AG189" i="5"/>
  <c r="AI4" i="4"/>
  <c r="AG188" i="5"/>
  <c r="AI3" i="4"/>
  <c r="AG187" i="5"/>
  <c r="AG186" i="5"/>
  <c r="AG185" i="5"/>
  <c r="AG184" i="5"/>
  <c r="AG183" i="5"/>
  <c r="AG182" i="5"/>
  <c r="AG181" i="5"/>
  <c r="AG180" i="5"/>
  <c r="AG179" i="5"/>
  <c r="AG178" i="5"/>
  <c r="AG177" i="5"/>
  <c r="AG176" i="5"/>
  <c r="AG175" i="5"/>
  <c r="AG174" i="5"/>
  <c r="AG173" i="5"/>
  <c r="AG172" i="5"/>
  <c r="AG171" i="5"/>
  <c r="AG170" i="5"/>
  <c r="AG169" i="5"/>
  <c r="AG168" i="5"/>
  <c r="AG167" i="5"/>
  <c r="AG166" i="5"/>
  <c r="AG165" i="5"/>
  <c r="AG164" i="5"/>
  <c r="AG163" i="5"/>
  <c r="AG162" i="5"/>
  <c r="AG161" i="5"/>
  <c r="AG160" i="5"/>
  <c r="AG159" i="5"/>
  <c r="AG158" i="5"/>
  <c r="AG157" i="5"/>
  <c r="AG156" i="5"/>
  <c r="AG155" i="5"/>
  <c r="AG154" i="5"/>
  <c r="AG153" i="5"/>
  <c r="AG152" i="5"/>
  <c r="AG151" i="5"/>
  <c r="AG150" i="5"/>
  <c r="AG149" i="5"/>
  <c r="AG148" i="5"/>
  <c r="AG147" i="5"/>
  <c r="AG146" i="5"/>
  <c r="AG145" i="5"/>
  <c r="AG144" i="5"/>
  <c r="AG143" i="5"/>
  <c r="AG142" i="5"/>
  <c r="AG141" i="5"/>
  <c r="AG140" i="5"/>
  <c r="AG139" i="5"/>
  <c r="AG138" i="5"/>
  <c r="AG137" i="5"/>
  <c r="AG136" i="5"/>
  <c r="AG135" i="5"/>
  <c r="AG134" i="5"/>
  <c r="AG133" i="5"/>
  <c r="AG132" i="5"/>
  <c r="AG131" i="5"/>
  <c r="AG130" i="5"/>
  <c r="AG129" i="5"/>
  <c r="AG128" i="5"/>
  <c r="AG127" i="5"/>
  <c r="AG126" i="5"/>
  <c r="AG125" i="5"/>
  <c r="AG124" i="5"/>
  <c r="AG123" i="5"/>
  <c r="AG122" i="5"/>
  <c r="AG121" i="5"/>
  <c r="AG120" i="5"/>
  <c r="AG119" i="5"/>
  <c r="AG118" i="5"/>
  <c r="AG117" i="5"/>
  <c r="AG116" i="5"/>
  <c r="AG115" i="5"/>
  <c r="AG114" i="5"/>
  <c r="AG113" i="5"/>
  <c r="AG112" i="5"/>
  <c r="AG111" i="5"/>
  <c r="AG110" i="5"/>
  <c r="AG109" i="5"/>
  <c r="AG108" i="5"/>
  <c r="AG107" i="5"/>
  <c r="AG106" i="5"/>
  <c r="AG105" i="5"/>
  <c r="AG104" i="5"/>
  <c r="AG103" i="5"/>
  <c r="AG102" i="5"/>
  <c r="AG101" i="5"/>
  <c r="AG100" i="5"/>
  <c r="AG99" i="5"/>
  <c r="AG98" i="5"/>
  <c r="AG97" i="5"/>
  <c r="AG96" i="5"/>
  <c r="AG95" i="5"/>
  <c r="AG94" i="5"/>
  <c r="AG93" i="5"/>
  <c r="AG92" i="5"/>
  <c r="AG91" i="5"/>
  <c r="AG90" i="5"/>
  <c r="AG89" i="5"/>
  <c r="AG88" i="5"/>
  <c r="AG87" i="5"/>
  <c r="AG86" i="5"/>
  <c r="AG85" i="5"/>
  <c r="AG84" i="5"/>
  <c r="AG83" i="5"/>
  <c r="AG82" i="5"/>
  <c r="AG81" i="5"/>
  <c r="AG80" i="5"/>
  <c r="AG79" i="5"/>
  <c r="AG78" i="5"/>
  <c r="AG77" i="5"/>
  <c r="AG76" i="5"/>
  <c r="AG75" i="5"/>
  <c r="AG71" i="5"/>
  <c r="AG67" i="5"/>
  <c r="AG63" i="5"/>
  <c r="AG59" i="5"/>
  <c r="AG55" i="5"/>
  <c r="AG51" i="5"/>
  <c r="AG47" i="5"/>
  <c r="AG22" i="5"/>
  <c r="AG21" i="5"/>
  <c r="AG20" i="5"/>
  <c r="AG14" i="5"/>
  <c r="AG13" i="5"/>
  <c r="AG12" i="5"/>
  <c r="AG6" i="5"/>
  <c r="AG5" i="5"/>
  <c r="AG4" i="5"/>
  <c r="AG17" i="5"/>
  <c r="AG10" i="5"/>
  <c r="AG8" i="5"/>
  <c r="AG72" i="5"/>
  <c r="AG68" i="5"/>
  <c r="AG64" i="5"/>
  <c r="AG60" i="5"/>
  <c r="AG56" i="5"/>
  <c r="AG52" i="5"/>
  <c r="AG48" i="5"/>
  <c r="AG19" i="5"/>
  <c r="AG11" i="5"/>
  <c r="AG18" i="5"/>
  <c r="AG73" i="5"/>
  <c r="AG69" i="5"/>
  <c r="AG65" i="5"/>
  <c r="AG61" i="5"/>
  <c r="AG57" i="5"/>
  <c r="AG53" i="5"/>
  <c r="AG49" i="5"/>
  <c r="AG74" i="5"/>
  <c r="AG70" i="5"/>
  <c r="AG66" i="5"/>
  <c r="AG62" i="5"/>
  <c r="AG58" i="5"/>
  <c r="AG54" i="5"/>
  <c r="AG50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5" i="5"/>
  <c r="AG24" i="5"/>
  <c r="AG23" i="5"/>
  <c r="AG15" i="5"/>
  <c r="AG7" i="5"/>
  <c r="AG3" i="5"/>
  <c r="AG16" i="5"/>
  <c r="AG9" i="5"/>
  <c r="AJ11" i="3"/>
  <c r="AF194" i="5"/>
  <c r="AF192" i="5"/>
  <c r="AF190" i="5"/>
  <c r="AH5" i="4"/>
  <c r="AF188" i="5"/>
  <c r="AH3" i="4"/>
  <c r="AF186" i="5"/>
  <c r="AF184" i="5"/>
  <c r="AF182" i="5"/>
  <c r="AF180" i="5"/>
  <c r="AF178" i="5"/>
  <c r="AF176" i="5"/>
  <c r="AF174" i="5"/>
  <c r="AF172" i="5"/>
  <c r="AF170" i="5"/>
  <c r="AF168" i="5"/>
  <c r="AF166" i="5"/>
  <c r="AF164" i="5"/>
  <c r="AF162" i="5"/>
  <c r="AF160" i="5"/>
  <c r="AF158" i="5"/>
  <c r="AF156" i="5"/>
  <c r="AF154" i="5"/>
  <c r="AF152" i="5"/>
  <c r="AF150" i="5"/>
  <c r="AF148" i="5"/>
  <c r="AF146" i="5"/>
  <c r="AF144" i="5"/>
  <c r="AF142" i="5"/>
  <c r="AF140" i="5"/>
  <c r="AF138" i="5"/>
  <c r="AF136" i="5"/>
  <c r="AF134" i="5"/>
  <c r="AF132" i="5"/>
  <c r="AF130" i="5"/>
  <c r="AF128" i="5"/>
  <c r="AF126" i="5"/>
  <c r="AF124" i="5"/>
  <c r="AF122" i="5"/>
  <c r="AF120" i="5"/>
  <c r="AF118" i="5"/>
  <c r="AF116" i="5"/>
  <c r="AF193" i="5"/>
  <c r="AF191" i="5"/>
  <c r="AF189" i="5"/>
  <c r="AH4" i="4"/>
  <c r="AF187" i="5"/>
  <c r="AF185" i="5"/>
  <c r="AF183" i="5"/>
  <c r="AF181" i="5"/>
  <c r="AF179" i="5"/>
  <c r="AF177" i="5"/>
  <c r="AF175" i="5"/>
  <c r="AF173" i="5"/>
  <c r="AF171" i="5"/>
  <c r="AF169" i="5"/>
  <c r="AF167" i="5"/>
  <c r="AF165" i="5"/>
  <c r="AF163" i="5"/>
  <c r="AF161" i="5"/>
  <c r="AF159" i="5"/>
  <c r="AF157" i="5"/>
  <c r="AF155" i="5"/>
  <c r="AF153" i="5"/>
  <c r="AF151" i="5"/>
  <c r="AF149" i="5"/>
  <c r="AF147" i="5"/>
  <c r="AF145" i="5"/>
  <c r="AF143" i="5"/>
  <c r="AF141" i="5"/>
  <c r="AF139" i="5"/>
  <c r="AF137" i="5"/>
  <c r="AF135" i="5"/>
  <c r="AF133" i="5"/>
  <c r="AF131" i="5"/>
  <c r="AF129" i="5"/>
  <c r="AF127" i="5"/>
  <c r="AF125" i="5"/>
  <c r="AF123" i="5"/>
  <c r="AF121" i="5"/>
  <c r="AF119" i="5"/>
  <c r="AF117" i="5"/>
  <c r="AF115" i="5"/>
  <c r="AF113" i="5"/>
  <c r="AF111" i="5"/>
  <c r="AF109" i="5"/>
  <c r="AF107" i="5"/>
  <c r="AF105" i="5"/>
  <c r="AF103" i="5"/>
  <c r="AF101" i="5"/>
  <c r="AF99" i="5"/>
  <c r="AF97" i="5"/>
  <c r="AF95" i="5"/>
  <c r="AF93" i="5"/>
  <c r="AF108" i="5"/>
  <c r="AF100" i="5"/>
  <c r="AF92" i="5"/>
  <c r="AF88" i="5"/>
  <c r="AF84" i="5"/>
  <c r="AF80" i="5"/>
  <c r="AF76" i="5"/>
  <c r="AF72" i="5"/>
  <c r="AF68" i="5"/>
  <c r="AF64" i="5"/>
  <c r="AF60" i="5"/>
  <c r="AF56" i="5"/>
  <c r="AF50" i="5"/>
  <c r="AF47" i="5"/>
  <c r="AF42" i="5"/>
  <c r="AF39" i="5"/>
  <c r="AF34" i="5"/>
  <c r="AF31" i="5"/>
  <c r="AF26" i="5"/>
  <c r="AF22" i="5"/>
  <c r="AF20" i="5"/>
  <c r="AF17" i="5"/>
  <c r="AF14" i="5"/>
  <c r="AF12" i="5"/>
  <c r="AF9" i="5"/>
  <c r="AF6" i="5"/>
  <c r="AF4" i="5"/>
  <c r="AF15" i="5"/>
  <c r="AF7" i="5"/>
  <c r="AF114" i="5"/>
  <c r="AF106" i="5"/>
  <c r="AF98" i="5"/>
  <c r="AF91" i="5"/>
  <c r="AF87" i="5"/>
  <c r="AF83" i="5"/>
  <c r="AF79" i="5"/>
  <c r="AF75" i="5"/>
  <c r="AF71" i="5"/>
  <c r="AF67" i="5"/>
  <c r="AF63" i="5"/>
  <c r="AF59" i="5"/>
  <c r="AF55" i="5"/>
  <c r="AF52" i="5"/>
  <c r="AF49" i="5"/>
  <c r="AF44" i="5"/>
  <c r="AF41" i="5"/>
  <c r="AF36" i="5"/>
  <c r="AF33" i="5"/>
  <c r="AF28" i="5"/>
  <c r="AF25" i="5"/>
  <c r="AF23" i="5"/>
  <c r="AF112" i="5"/>
  <c r="AF104" i="5"/>
  <c r="AF96" i="5"/>
  <c r="AF90" i="5"/>
  <c r="AF86" i="5"/>
  <c r="AF82" i="5"/>
  <c r="AF78" i="5"/>
  <c r="AF74" i="5"/>
  <c r="AF70" i="5"/>
  <c r="AF66" i="5"/>
  <c r="AF62" i="5"/>
  <c r="AF58" i="5"/>
  <c r="AF54" i="5"/>
  <c r="AF51" i="5"/>
  <c r="AF46" i="5"/>
  <c r="AF43" i="5"/>
  <c r="AF38" i="5"/>
  <c r="AF35" i="5"/>
  <c r="AF30" i="5"/>
  <c r="AF27" i="5"/>
  <c r="AF21" i="5"/>
  <c r="AF18" i="5"/>
  <c r="AF16" i="5"/>
  <c r="AF13" i="5"/>
  <c r="AF10" i="5"/>
  <c r="AF8" i="5"/>
  <c r="AF5" i="5"/>
  <c r="AF110" i="5"/>
  <c r="AF102" i="5"/>
  <c r="AF94" i="5"/>
  <c r="AF89" i="5"/>
  <c r="AF85" i="5"/>
  <c r="AF81" i="5"/>
  <c r="AF77" i="5"/>
  <c r="AF73" i="5"/>
  <c r="AF69" i="5"/>
  <c r="AF65" i="5"/>
  <c r="AF61" i="5"/>
  <c r="AF57" i="5"/>
  <c r="AF53" i="5"/>
  <c r="AF48" i="5"/>
  <c r="AF45" i="5"/>
  <c r="AF40" i="5"/>
  <c r="AF37" i="5"/>
  <c r="AF32" i="5"/>
  <c r="AF29" i="5"/>
  <c r="AF24" i="5"/>
  <c r="AF19" i="5"/>
  <c r="AF11" i="5"/>
  <c r="AF3" i="5"/>
  <c r="AE193" i="5"/>
  <c r="AE191" i="5"/>
  <c r="AE189" i="5"/>
  <c r="AG4" i="4"/>
  <c r="AE187" i="5"/>
  <c r="AE185" i="5"/>
  <c r="AE183" i="5"/>
  <c r="AE181" i="5"/>
  <c r="AE179" i="5"/>
  <c r="AE177" i="5"/>
  <c r="AE175" i="5"/>
  <c r="AE173" i="5"/>
  <c r="AE171" i="5"/>
  <c r="AE169" i="5"/>
  <c r="AE167" i="5"/>
  <c r="AE165" i="5"/>
  <c r="AE163" i="5"/>
  <c r="AE161" i="5"/>
  <c r="AE159" i="5"/>
  <c r="AE157" i="5"/>
  <c r="AE155" i="5"/>
  <c r="AE153" i="5"/>
  <c r="AE151" i="5"/>
  <c r="AE149" i="5"/>
  <c r="AE147" i="5"/>
  <c r="AE145" i="5"/>
  <c r="AE143" i="5"/>
  <c r="AE141" i="5"/>
  <c r="AE139" i="5"/>
  <c r="AE137" i="5"/>
  <c r="AE135" i="5"/>
  <c r="AE133" i="5"/>
  <c r="AE131" i="5"/>
  <c r="AE129" i="5"/>
  <c r="AE127" i="5"/>
  <c r="AE125" i="5"/>
  <c r="AE123" i="5"/>
  <c r="AE121" i="5"/>
  <c r="AE119" i="5"/>
  <c r="AE117" i="5"/>
  <c r="AE115" i="5"/>
  <c r="AE113" i="5"/>
  <c r="AE111" i="5"/>
  <c r="AE109" i="5"/>
  <c r="AE107" i="5"/>
  <c r="AE105" i="5"/>
  <c r="AE103" i="5"/>
  <c r="AE101" i="5"/>
  <c r="AE99" i="5"/>
  <c r="AE97" i="5"/>
  <c r="AE95" i="5"/>
  <c r="AE93" i="5"/>
  <c r="AE91" i="5"/>
  <c r="AE89" i="5"/>
  <c r="AE87" i="5"/>
  <c r="AE85" i="5"/>
  <c r="AE83" i="5"/>
  <c r="AE81" i="5"/>
  <c r="AE79" i="5"/>
  <c r="AE77" i="5"/>
  <c r="AE75" i="5"/>
  <c r="AE73" i="5"/>
  <c r="AE71" i="5"/>
  <c r="AE69" i="5"/>
  <c r="AE67" i="5"/>
  <c r="AE65" i="5"/>
  <c r="AE63" i="5"/>
  <c r="AE61" i="5"/>
  <c r="AE59" i="5"/>
  <c r="AE57" i="5"/>
  <c r="AE55" i="5"/>
  <c r="AE194" i="5"/>
  <c r="AE192" i="5"/>
  <c r="AE190" i="5"/>
  <c r="AG5" i="4"/>
  <c r="AE188" i="5"/>
  <c r="AG3" i="4"/>
  <c r="AE186" i="5"/>
  <c r="AE184" i="5"/>
  <c r="AE182" i="5"/>
  <c r="AE180" i="5"/>
  <c r="AE178" i="5"/>
  <c r="AE176" i="5"/>
  <c r="AE174" i="5"/>
  <c r="AE172" i="5"/>
  <c r="AE170" i="5"/>
  <c r="AE168" i="5"/>
  <c r="AE166" i="5"/>
  <c r="AE164" i="5"/>
  <c r="AE162" i="5"/>
  <c r="AE160" i="5"/>
  <c r="AE158" i="5"/>
  <c r="AE156" i="5"/>
  <c r="AE154" i="5"/>
  <c r="AE152" i="5"/>
  <c r="AE150" i="5"/>
  <c r="AE148" i="5"/>
  <c r="AE146" i="5"/>
  <c r="AE144" i="5"/>
  <c r="AE142" i="5"/>
  <c r="AE140" i="5"/>
  <c r="AE138" i="5"/>
  <c r="AE136" i="5"/>
  <c r="AE134" i="5"/>
  <c r="AE132" i="5"/>
  <c r="AE130" i="5"/>
  <c r="AE128" i="5"/>
  <c r="AE126" i="5"/>
  <c r="AE124" i="5"/>
  <c r="AE122" i="5"/>
  <c r="AE120" i="5"/>
  <c r="AE118" i="5"/>
  <c r="AE116" i="5"/>
  <c r="AE114" i="5"/>
  <c r="AE112" i="5"/>
  <c r="AE110" i="5"/>
  <c r="AE108" i="5"/>
  <c r="AE106" i="5"/>
  <c r="AE104" i="5"/>
  <c r="AE102" i="5"/>
  <c r="AE100" i="5"/>
  <c r="AE98" i="5"/>
  <c r="AE96" i="5"/>
  <c r="AE94" i="5"/>
  <c r="AE92" i="5"/>
  <c r="AE90" i="5"/>
  <c r="AE88" i="5"/>
  <c r="AE86" i="5"/>
  <c r="AE84" i="5"/>
  <c r="AE82" i="5"/>
  <c r="AE80" i="5"/>
  <c r="AE78" i="5"/>
  <c r="AE76" i="5"/>
  <c r="AE74" i="5"/>
  <c r="AE72" i="5"/>
  <c r="AE70" i="5"/>
  <c r="AE68" i="5"/>
  <c r="AE66" i="5"/>
  <c r="AE64" i="5"/>
  <c r="AE62" i="5"/>
  <c r="AE60" i="5"/>
  <c r="AE58" i="5"/>
  <c r="AE56" i="5"/>
  <c r="AE54" i="5"/>
  <c r="AE52" i="5"/>
  <c r="AE50" i="5"/>
  <c r="AE48" i="5"/>
  <c r="AE46" i="5"/>
  <c r="AE44" i="5"/>
  <c r="AE42" i="5"/>
  <c r="AE40" i="5"/>
  <c r="AE38" i="5"/>
  <c r="AE36" i="5"/>
  <c r="AE34" i="5"/>
  <c r="AE32" i="5"/>
  <c r="AE30" i="5"/>
  <c r="AE28" i="5"/>
  <c r="AE26" i="5"/>
  <c r="AE53" i="5"/>
  <c r="AE45" i="5"/>
  <c r="AE37" i="5"/>
  <c r="AE29" i="5"/>
  <c r="AE24" i="5"/>
  <c r="AE19" i="5"/>
  <c r="AE11" i="5"/>
  <c r="AE20" i="5"/>
  <c r="AE17" i="5"/>
  <c r="AE14" i="5"/>
  <c r="AE12" i="5"/>
  <c r="AE9" i="5"/>
  <c r="AE6" i="5"/>
  <c r="AE47" i="5"/>
  <c r="AE39" i="5"/>
  <c r="AE31" i="5"/>
  <c r="AE22" i="5"/>
  <c r="AE49" i="5"/>
  <c r="AE41" i="5"/>
  <c r="AE33" i="5"/>
  <c r="AE25" i="5"/>
  <c r="AE23" i="5"/>
  <c r="AE15" i="5"/>
  <c r="AE7" i="5"/>
  <c r="AE3" i="5"/>
  <c r="AE51" i="5"/>
  <c r="AE43" i="5"/>
  <c r="AE35" i="5"/>
  <c r="AE27" i="5"/>
  <c r="AE21" i="5"/>
  <c r="AE18" i="5"/>
  <c r="AE16" i="5"/>
  <c r="AE13" i="5"/>
  <c r="AE10" i="5"/>
  <c r="AE8" i="5"/>
  <c r="AE5" i="5"/>
  <c r="AE4" i="5"/>
  <c r="AH13" i="3"/>
  <c r="AG7" i="3"/>
  <c r="AG12" i="3"/>
  <c r="AH10" i="3"/>
  <c r="D4" i="5"/>
  <c r="D20" i="5"/>
  <c r="D3" i="5"/>
  <c r="D24" i="5"/>
  <c r="D28" i="5"/>
  <c r="D32" i="5"/>
  <c r="D36" i="5"/>
  <c r="D40" i="5"/>
  <c r="D44" i="5"/>
  <c r="D48" i="5"/>
  <c r="D52" i="5"/>
  <c r="D56" i="5"/>
  <c r="D60" i="5"/>
  <c r="D64" i="5"/>
  <c r="D68" i="5"/>
  <c r="D72" i="5"/>
  <c r="D10" i="5"/>
  <c r="D75" i="5"/>
  <c r="D80" i="5"/>
  <c r="D84" i="5"/>
  <c r="D88" i="5"/>
  <c r="D92" i="5"/>
  <c r="D96" i="5"/>
  <c r="D100" i="5"/>
  <c r="D104" i="5"/>
  <c r="D108" i="5"/>
  <c r="D112" i="5"/>
  <c r="D117" i="5"/>
  <c r="D125" i="5"/>
  <c r="D134" i="5"/>
  <c r="D142" i="5"/>
  <c r="D162" i="5"/>
  <c r="D170" i="5"/>
  <c r="D190" i="5"/>
  <c r="E5" i="4"/>
  <c r="AC191" i="5"/>
  <c r="AC187" i="5"/>
  <c r="AC183" i="5"/>
  <c r="AC179" i="5"/>
  <c r="AC175" i="5"/>
  <c r="AC171" i="5"/>
  <c r="AC167" i="5"/>
  <c r="AC163" i="5"/>
  <c r="AC159" i="5"/>
  <c r="AC155" i="5"/>
  <c r="AC151" i="5"/>
  <c r="AC147" i="5"/>
  <c r="AC143" i="5"/>
  <c r="AC139" i="5"/>
  <c r="AC135" i="5"/>
  <c r="AC131" i="5"/>
  <c r="AC127" i="5"/>
  <c r="AC192" i="5"/>
  <c r="AC188" i="5"/>
  <c r="AE3" i="4"/>
  <c r="AC184" i="5"/>
  <c r="AC180" i="5"/>
  <c r="AC176" i="5"/>
  <c r="AC172" i="5"/>
  <c r="AC168" i="5"/>
  <c r="AC164" i="5"/>
  <c r="AC160" i="5"/>
  <c r="AC156" i="5"/>
  <c r="AC152" i="5"/>
  <c r="AC148" i="5"/>
  <c r="AC144" i="5"/>
  <c r="AC140" i="5"/>
  <c r="AC136" i="5"/>
  <c r="AC132" i="5"/>
  <c r="AC128" i="5"/>
  <c r="AC124" i="5"/>
  <c r="AC120" i="5"/>
  <c r="AC116" i="5"/>
  <c r="AC112" i="5"/>
  <c r="AC19" i="5"/>
  <c r="AC11" i="5"/>
  <c r="AC193" i="5"/>
  <c r="AC189" i="5"/>
  <c r="AE4" i="4"/>
  <c r="AC185" i="5"/>
  <c r="AC181" i="5"/>
  <c r="AC177" i="5"/>
  <c r="AC173" i="5"/>
  <c r="AC169" i="5"/>
  <c r="AC165" i="5"/>
  <c r="AC161" i="5"/>
  <c r="AC157" i="5"/>
  <c r="AC153" i="5"/>
  <c r="AC149" i="5"/>
  <c r="AC145" i="5"/>
  <c r="AC141" i="5"/>
  <c r="AC137" i="5"/>
  <c r="AC133" i="5"/>
  <c r="AC129" i="5"/>
  <c r="AC125" i="5"/>
  <c r="AC121" i="5"/>
  <c r="AC117" i="5"/>
  <c r="AC113" i="5"/>
  <c r="AC194" i="5"/>
  <c r="AC190" i="5"/>
  <c r="AE5" i="4"/>
  <c r="AC186" i="5"/>
  <c r="AC182" i="5"/>
  <c r="AC178" i="5"/>
  <c r="AC174" i="5"/>
  <c r="AC170" i="5"/>
  <c r="AC166" i="5"/>
  <c r="AC162" i="5"/>
  <c r="AC158" i="5"/>
  <c r="AC154" i="5"/>
  <c r="AC150" i="5"/>
  <c r="AC146" i="5"/>
  <c r="AC142" i="5"/>
  <c r="AC138" i="5"/>
  <c r="AC134" i="5"/>
  <c r="AC130" i="5"/>
  <c r="AC126" i="5"/>
  <c r="AC122" i="5"/>
  <c r="AC118" i="5"/>
  <c r="AC114" i="5"/>
  <c r="AC110" i="5"/>
  <c r="AC109" i="5"/>
  <c r="AC108" i="5"/>
  <c r="AC107" i="5"/>
  <c r="AC106" i="5"/>
  <c r="AC105" i="5"/>
  <c r="AC104" i="5"/>
  <c r="AC103" i="5"/>
  <c r="AC102" i="5"/>
  <c r="AC101" i="5"/>
  <c r="AC100" i="5"/>
  <c r="AC99" i="5"/>
  <c r="AC98" i="5"/>
  <c r="AC97" i="5"/>
  <c r="AC96" i="5"/>
  <c r="AC95" i="5"/>
  <c r="AC94" i="5"/>
  <c r="AC93" i="5"/>
  <c r="AC92" i="5"/>
  <c r="AC91" i="5"/>
  <c r="AC90" i="5"/>
  <c r="AC89" i="5"/>
  <c r="AC88" i="5"/>
  <c r="AC87" i="5"/>
  <c r="AC86" i="5"/>
  <c r="AC85" i="5"/>
  <c r="AC84" i="5"/>
  <c r="AC83" i="5"/>
  <c r="AC82" i="5"/>
  <c r="AC81" i="5"/>
  <c r="AC80" i="5"/>
  <c r="AC79" i="5"/>
  <c r="AC78" i="5"/>
  <c r="AC77" i="5"/>
  <c r="AC76" i="5"/>
  <c r="AC75" i="5"/>
  <c r="AC74" i="5"/>
  <c r="AC73" i="5"/>
  <c r="AC72" i="5"/>
  <c r="AC71" i="5"/>
  <c r="AC70" i="5"/>
  <c r="AC69" i="5"/>
  <c r="AC68" i="5"/>
  <c r="AC67" i="5"/>
  <c r="AC66" i="5"/>
  <c r="AC65" i="5"/>
  <c r="AC64" i="5"/>
  <c r="AC63" i="5"/>
  <c r="AC62" i="5"/>
  <c r="AC61" i="5"/>
  <c r="AC60" i="5"/>
  <c r="AC59" i="5"/>
  <c r="AC58" i="5"/>
  <c r="AC57" i="5"/>
  <c r="AC56" i="5"/>
  <c r="AC55" i="5"/>
  <c r="AC54" i="5"/>
  <c r="AC53" i="5"/>
  <c r="AC52" i="5"/>
  <c r="AC51" i="5"/>
  <c r="AC50" i="5"/>
  <c r="AC49" i="5"/>
  <c r="AC48" i="5"/>
  <c r="AC47" i="5"/>
  <c r="AC46" i="5"/>
  <c r="AC45" i="5"/>
  <c r="AC44" i="5"/>
  <c r="AC43" i="5"/>
  <c r="AC42" i="5"/>
  <c r="AC41" i="5"/>
  <c r="AC40" i="5"/>
  <c r="AC39" i="5"/>
  <c r="AC38" i="5"/>
  <c r="AC37" i="5"/>
  <c r="AC36" i="5"/>
  <c r="AC35" i="5"/>
  <c r="AC34" i="5"/>
  <c r="AC33" i="5"/>
  <c r="AC32" i="5"/>
  <c r="AC31" i="5"/>
  <c r="AC30" i="5"/>
  <c r="AC29" i="5"/>
  <c r="AC28" i="5"/>
  <c r="AC27" i="5"/>
  <c r="AC26" i="5"/>
  <c r="AC25" i="5"/>
  <c r="AC24" i="5"/>
  <c r="AC23" i="5"/>
  <c r="AC15" i="5"/>
  <c r="AC7" i="5"/>
  <c r="AC3" i="5"/>
  <c r="AC111" i="5"/>
  <c r="AC17" i="5"/>
  <c r="AC9" i="5"/>
  <c r="AC123" i="5"/>
  <c r="AC18" i="5"/>
  <c r="AC12" i="5"/>
  <c r="AC4" i="5"/>
  <c r="AC119" i="5"/>
  <c r="AC21" i="5"/>
  <c r="AC13" i="5"/>
  <c r="AC5" i="5"/>
  <c r="AC115" i="5"/>
  <c r="AC22" i="5"/>
  <c r="AC16" i="5"/>
  <c r="AC14" i="5"/>
  <c r="AC8" i="5"/>
  <c r="AC6" i="5"/>
  <c r="AC20" i="5"/>
  <c r="AC10" i="5"/>
  <c r="AF10" i="3"/>
  <c r="AD194" i="5"/>
  <c r="AD193" i="5"/>
  <c r="AD192" i="5"/>
  <c r="AD191" i="5"/>
  <c r="AD190" i="5"/>
  <c r="AF5" i="4"/>
  <c r="AD189" i="5"/>
  <c r="AF4" i="4"/>
  <c r="AD188" i="5"/>
  <c r="AF3" i="4"/>
  <c r="AD187" i="5"/>
  <c r="AD186" i="5"/>
  <c r="AD185" i="5"/>
  <c r="AD184" i="5"/>
  <c r="AD183" i="5"/>
  <c r="AD182" i="5"/>
  <c r="AD181" i="5"/>
  <c r="AD180" i="5"/>
  <c r="AD179" i="5"/>
  <c r="AD178" i="5"/>
  <c r="AD177" i="5"/>
  <c r="AD176" i="5"/>
  <c r="AD175" i="5"/>
  <c r="AD174" i="5"/>
  <c r="AD173" i="5"/>
  <c r="AD172" i="5"/>
  <c r="AD171" i="5"/>
  <c r="AD170" i="5"/>
  <c r="AD169" i="5"/>
  <c r="AD168" i="5"/>
  <c r="AD167" i="5"/>
  <c r="AD166" i="5"/>
  <c r="AD165" i="5"/>
  <c r="AD164" i="5"/>
  <c r="AD163" i="5"/>
  <c r="AD162" i="5"/>
  <c r="AD161" i="5"/>
  <c r="AD160" i="5"/>
  <c r="AD159" i="5"/>
  <c r="AD158" i="5"/>
  <c r="AD157" i="5"/>
  <c r="AD156" i="5"/>
  <c r="AD155" i="5"/>
  <c r="AD154" i="5"/>
  <c r="AD153" i="5"/>
  <c r="AD152" i="5"/>
  <c r="AD151" i="5"/>
  <c r="AD150" i="5"/>
  <c r="AD149" i="5"/>
  <c r="AD148" i="5"/>
  <c r="AD147" i="5"/>
  <c r="AD146" i="5"/>
  <c r="AD145" i="5"/>
  <c r="AD144" i="5"/>
  <c r="AD143" i="5"/>
  <c r="AD142" i="5"/>
  <c r="AD141" i="5"/>
  <c r="AD140" i="5"/>
  <c r="AD139" i="5"/>
  <c r="AD138" i="5"/>
  <c r="AD137" i="5"/>
  <c r="AD136" i="5"/>
  <c r="AD135" i="5"/>
  <c r="AD134" i="5"/>
  <c r="AD133" i="5"/>
  <c r="AD132" i="5"/>
  <c r="AD131" i="5"/>
  <c r="AD130" i="5"/>
  <c r="AD129" i="5"/>
  <c r="AD128" i="5"/>
  <c r="AD127" i="5"/>
  <c r="AD126" i="5"/>
  <c r="AD125" i="5"/>
  <c r="AD124" i="5"/>
  <c r="AD123" i="5"/>
  <c r="AD122" i="5"/>
  <c r="AD121" i="5"/>
  <c r="AD120" i="5"/>
  <c r="AD119" i="5"/>
  <c r="AD118" i="5"/>
  <c r="AD117" i="5"/>
  <c r="AD116" i="5"/>
  <c r="AD115" i="5"/>
  <c r="AD114" i="5"/>
  <c r="AD113" i="5"/>
  <c r="AD112" i="5"/>
  <c r="AD111" i="5"/>
  <c r="AD110" i="5"/>
  <c r="AD18" i="5"/>
  <c r="AD17" i="5"/>
  <c r="AD16" i="5"/>
  <c r="AD10" i="5"/>
  <c r="AD9" i="5"/>
  <c r="AD8" i="5"/>
  <c r="AD109" i="5"/>
  <c r="AD108" i="5"/>
  <c r="AD107" i="5"/>
  <c r="AD106" i="5"/>
  <c r="AD105" i="5"/>
  <c r="AD104" i="5"/>
  <c r="AD103" i="5"/>
  <c r="AD102" i="5"/>
  <c r="AD101" i="5"/>
  <c r="AD100" i="5"/>
  <c r="AD99" i="5"/>
  <c r="AD98" i="5"/>
  <c r="AD97" i="5"/>
  <c r="AD96" i="5"/>
  <c r="AD95" i="5"/>
  <c r="AD94" i="5"/>
  <c r="AD93" i="5"/>
  <c r="AD92" i="5"/>
  <c r="AD91" i="5"/>
  <c r="AD90" i="5"/>
  <c r="AD89" i="5"/>
  <c r="AD88" i="5"/>
  <c r="AD87" i="5"/>
  <c r="AD86" i="5"/>
  <c r="AD85" i="5"/>
  <c r="AD84" i="5"/>
  <c r="AD83" i="5"/>
  <c r="AD82" i="5"/>
  <c r="AD81" i="5"/>
  <c r="AD80" i="5"/>
  <c r="AD79" i="5"/>
  <c r="AD78" i="5"/>
  <c r="AD77" i="5"/>
  <c r="AD76" i="5"/>
  <c r="AD75" i="5"/>
  <c r="AD74" i="5"/>
  <c r="AD73" i="5"/>
  <c r="AD72" i="5"/>
  <c r="AD71" i="5"/>
  <c r="AD70" i="5"/>
  <c r="AD69" i="5"/>
  <c r="AD68" i="5"/>
  <c r="AD67" i="5"/>
  <c r="AD66" i="5"/>
  <c r="AD65" i="5"/>
  <c r="AD64" i="5"/>
  <c r="AD63" i="5"/>
  <c r="AD62" i="5"/>
  <c r="AD61" i="5"/>
  <c r="AD60" i="5"/>
  <c r="AD59" i="5"/>
  <c r="AD58" i="5"/>
  <c r="AD57" i="5"/>
  <c r="AD56" i="5"/>
  <c r="AD55" i="5"/>
  <c r="AD54" i="5"/>
  <c r="AD53" i="5"/>
  <c r="AD52" i="5"/>
  <c r="AD51" i="5"/>
  <c r="AD50" i="5"/>
  <c r="AD49" i="5"/>
  <c r="AD48" i="5"/>
  <c r="AD47" i="5"/>
  <c r="AD46" i="5"/>
  <c r="AD22" i="5"/>
  <c r="AD21" i="5"/>
  <c r="AD20" i="5"/>
  <c r="AD14" i="5"/>
  <c r="AD13" i="5"/>
  <c r="AD12" i="5"/>
  <c r="AD6" i="5"/>
  <c r="AD5" i="5"/>
  <c r="AD4" i="5"/>
  <c r="AD44" i="5"/>
  <c r="AD40" i="5"/>
  <c r="AD36" i="5"/>
  <c r="AD32" i="5"/>
  <c r="AD28" i="5"/>
  <c r="AD24" i="5"/>
  <c r="AD45" i="5"/>
  <c r="AD37" i="5"/>
  <c r="AD25" i="5"/>
  <c r="AD42" i="5"/>
  <c r="AD38" i="5"/>
  <c r="AD34" i="5"/>
  <c r="AD30" i="5"/>
  <c r="AD26" i="5"/>
  <c r="AD19" i="5"/>
  <c r="AD11" i="5"/>
  <c r="AD43" i="5"/>
  <c r="AD39" i="5"/>
  <c r="AD35" i="5"/>
  <c r="AD31" i="5"/>
  <c r="AD27" i="5"/>
  <c r="AD23" i="5"/>
  <c r="AD15" i="5"/>
  <c r="AD7" i="5"/>
  <c r="AD3" i="5"/>
  <c r="AD41" i="5"/>
  <c r="AD33" i="5"/>
  <c r="AD29" i="5"/>
  <c r="D74" i="5"/>
  <c r="D12" i="5"/>
  <c r="D21" i="5"/>
  <c r="D7" i="5"/>
  <c r="D25" i="5"/>
  <c r="D29" i="5"/>
  <c r="D33" i="5"/>
  <c r="D37" i="5"/>
  <c r="D41" i="5"/>
  <c r="D45" i="5"/>
  <c r="D49" i="5"/>
  <c r="D53" i="5"/>
  <c r="D57" i="5"/>
  <c r="D61" i="5"/>
  <c r="D65" i="5"/>
  <c r="D69" i="5"/>
  <c r="D76" i="5"/>
  <c r="D16" i="5"/>
  <c r="D77" i="5"/>
  <c r="D81" i="5"/>
  <c r="D85" i="5"/>
  <c r="D89" i="5"/>
  <c r="D93" i="5"/>
  <c r="D97" i="5"/>
  <c r="D101" i="5"/>
  <c r="D105" i="5"/>
  <c r="D109" i="5"/>
  <c r="D113" i="5"/>
  <c r="D120" i="5"/>
  <c r="D126" i="5"/>
  <c r="D136" i="5"/>
  <c r="D146" i="5"/>
  <c r="D160" i="5"/>
  <c r="D172" i="5"/>
  <c r="AF11" i="3"/>
  <c r="AE10" i="3"/>
  <c r="D5" i="5"/>
  <c r="D11" i="5"/>
  <c r="D14" i="5"/>
  <c r="D73" i="5"/>
  <c r="D23" i="5"/>
  <c r="D27" i="5"/>
  <c r="D31" i="5"/>
  <c r="D35" i="5"/>
  <c r="D39" i="5"/>
  <c r="D43" i="5"/>
  <c r="D47" i="5"/>
  <c r="D51" i="5"/>
  <c r="D55" i="5"/>
  <c r="D59" i="5"/>
  <c r="D63" i="5"/>
  <c r="D67" i="5"/>
  <c r="D71" i="5"/>
  <c r="D9" i="5"/>
  <c r="D18" i="5"/>
  <c r="D79" i="5"/>
  <c r="D83" i="5"/>
  <c r="D87" i="5"/>
  <c r="D91" i="5"/>
  <c r="D95" i="5"/>
  <c r="D99" i="5"/>
  <c r="D103" i="5"/>
  <c r="D107" i="5"/>
  <c r="D111" i="5"/>
  <c r="D116" i="5"/>
  <c r="D122" i="5"/>
  <c r="D132" i="5"/>
  <c r="D141" i="5"/>
  <c r="D152" i="5"/>
  <c r="D168" i="5"/>
  <c r="D188" i="5"/>
  <c r="E3" i="4"/>
  <c r="AB194" i="5"/>
  <c r="AB192" i="5"/>
  <c r="AB190" i="5"/>
  <c r="AD5" i="4"/>
  <c r="AB188" i="5"/>
  <c r="AD3" i="4"/>
  <c r="AB186" i="5"/>
  <c r="AB184" i="5"/>
  <c r="AB182" i="5"/>
  <c r="AB180" i="5"/>
  <c r="AB178" i="5"/>
  <c r="AB176" i="5"/>
  <c r="AB174" i="5"/>
  <c r="AB172" i="5"/>
  <c r="AB170" i="5"/>
  <c r="AB168" i="5"/>
  <c r="AB166" i="5"/>
  <c r="AB164" i="5"/>
  <c r="AB162" i="5"/>
  <c r="AB160" i="5"/>
  <c r="AB158" i="5"/>
  <c r="AB156" i="5"/>
  <c r="AB154" i="5"/>
  <c r="AB152" i="5"/>
  <c r="AB150" i="5"/>
  <c r="AB148" i="5"/>
  <c r="AB146" i="5"/>
  <c r="AB144" i="5"/>
  <c r="AB142" i="5"/>
  <c r="AB140" i="5"/>
  <c r="AB138" i="5"/>
  <c r="AB136" i="5"/>
  <c r="AB134" i="5"/>
  <c r="AB132" i="5"/>
  <c r="AB130" i="5"/>
  <c r="AB128" i="5"/>
  <c r="AB126" i="5"/>
  <c r="AB124" i="5"/>
  <c r="AB122" i="5"/>
  <c r="AB120" i="5"/>
  <c r="AB118" i="5"/>
  <c r="AB116" i="5"/>
  <c r="AB114" i="5"/>
  <c r="AB112" i="5"/>
  <c r="AB110" i="5"/>
  <c r="AB108" i="5"/>
  <c r="AB106" i="5"/>
  <c r="AB104" i="5"/>
  <c r="AB102" i="5"/>
  <c r="AB100" i="5"/>
  <c r="AB98" i="5"/>
  <c r="AB96" i="5"/>
  <c r="AB94" i="5"/>
  <c r="AB92" i="5"/>
  <c r="AB90" i="5"/>
  <c r="AB88" i="5"/>
  <c r="AB86" i="5"/>
  <c r="AB84" i="5"/>
  <c r="AB82" i="5"/>
  <c r="AB80" i="5"/>
  <c r="AB78" i="5"/>
  <c r="AB76" i="5"/>
  <c r="AB74" i="5"/>
  <c r="AB72" i="5"/>
  <c r="AB70" i="5"/>
  <c r="AB68" i="5"/>
  <c r="AB66" i="5"/>
  <c r="AB64" i="5"/>
  <c r="AB62" i="5"/>
  <c r="AB60" i="5"/>
  <c r="AB58" i="5"/>
  <c r="AB56" i="5"/>
  <c r="AB54" i="5"/>
  <c r="AB52" i="5"/>
  <c r="AB50" i="5"/>
  <c r="AB48" i="5"/>
  <c r="AB46" i="5"/>
  <c r="AB44" i="5"/>
  <c r="AB42" i="5"/>
  <c r="AB40" i="5"/>
  <c r="AB38" i="5"/>
  <c r="AB36" i="5"/>
  <c r="AB34" i="5"/>
  <c r="AB32" i="5"/>
  <c r="AB30" i="5"/>
  <c r="AB28" i="5"/>
  <c r="AB26" i="5"/>
  <c r="AB193" i="5"/>
  <c r="AB191" i="5"/>
  <c r="AB189" i="5"/>
  <c r="AD4" i="4"/>
  <c r="AB187" i="5"/>
  <c r="AB185" i="5"/>
  <c r="AB183" i="5"/>
  <c r="AB181" i="5"/>
  <c r="AB179" i="5"/>
  <c r="AB177" i="5"/>
  <c r="AB175" i="5"/>
  <c r="AB173" i="5"/>
  <c r="AB171" i="5"/>
  <c r="AB169" i="5"/>
  <c r="AB167" i="5"/>
  <c r="AB165" i="5"/>
  <c r="AB163" i="5"/>
  <c r="AB161" i="5"/>
  <c r="AB159" i="5"/>
  <c r="AB157" i="5"/>
  <c r="AB155" i="5"/>
  <c r="AB153" i="5"/>
  <c r="AB151" i="5"/>
  <c r="AB149" i="5"/>
  <c r="AB147" i="5"/>
  <c r="AB145" i="5"/>
  <c r="AB143" i="5"/>
  <c r="AB141" i="5"/>
  <c r="AB139" i="5"/>
  <c r="AB137" i="5"/>
  <c r="AB135" i="5"/>
  <c r="AB133" i="5"/>
  <c r="AB131" i="5"/>
  <c r="AB129" i="5"/>
  <c r="AB127" i="5"/>
  <c r="AB125" i="5"/>
  <c r="AB123" i="5"/>
  <c r="AB121" i="5"/>
  <c r="AB119" i="5"/>
  <c r="AB117" i="5"/>
  <c r="AB115" i="5"/>
  <c r="AB113" i="5"/>
  <c r="AB111" i="5"/>
  <c r="AB109" i="5"/>
  <c r="AB107" i="5"/>
  <c r="AB105" i="5"/>
  <c r="AB103" i="5"/>
  <c r="AB101" i="5"/>
  <c r="AB99" i="5"/>
  <c r="AB97" i="5"/>
  <c r="AB95" i="5"/>
  <c r="AB93" i="5"/>
  <c r="AB91" i="5"/>
  <c r="AB89" i="5"/>
  <c r="AB87" i="5"/>
  <c r="AB85" i="5"/>
  <c r="AB83" i="5"/>
  <c r="AB81" i="5"/>
  <c r="AB79" i="5"/>
  <c r="AB77" i="5"/>
  <c r="AB75" i="5"/>
  <c r="AB73" i="5"/>
  <c r="AB71" i="5"/>
  <c r="AB69" i="5"/>
  <c r="AB67" i="5"/>
  <c r="AB65" i="5"/>
  <c r="AB63" i="5"/>
  <c r="AB61" i="5"/>
  <c r="AB59" i="5"/>
  <c r="AB57" i="5"/>
  <c r="AB55" i="5"/>
  <c r="AB53" i="5"/>
  <c r="AB51" i="5"/>
  <c r="AB49" i="5"/>
  <c r="AB47" i="5"/>
  <c r="AB45" i="5"/>
  <c r="AB43" i="5"/>
  <c r="AB41" i="5"/>
  <c r="AB39" i="5"/>
  <c r="AB37" i="5"/>
  <c r="AB33" i="5"/>
  <c r="AB29" i="5"/>
  <c r="AB22" i="5"/>
  <c r="AB20" i="5"/>
  <c r="AB17" i="5"/>
  <c r="AB14" i="5"/>
  <c r="AB12" i="5"/>
  <c r="AB9" i="5"/>
  <c r="AB6" i="5"/>
  <c r="AB4" i="5"/>
  <c r="AB25" i="5"/>
  <c r="AB23" i="5"/>
  <c r="AB15" i="5"/>
  <c r="AB7" i="5"/>
  <c r="AB3" i="5"/>
  <c r="AB19" i="5"/>
  <c r="AB35" i="5"/>
  <c r="AB31" i="5"/>
  <c r="AB27" i="5"/>
  <c r="AB21" i="5"/>
  <c r="AB18" i="5"/>
  <c r="AB16" i="5"/>
  <c r="AB13" i="5"/>
  <c r="AB10" i="5"/>
  <c r="AB8" i="5"/>
  <c r="AB5" i="5"/>
  <c r="AB24" i="5"/>
  <c r="AB11" i="5"/>
  <c r="AD11" i="3"/>
  <c r="AU6" i="3"/>
  <c r="AD10" i="3"/>
  <c r="AA193" i="5"/>
  <c r="AA191" i="5"/>
  <c r="AA189" i="5"/>
  <c r="AC4" i="4"/>
  <c r="AA194" i="5"/>
  <c r="AA192" i="5"/>
  <c r="AA190" i="5"/>
  <c r="AC5" i="4"/>
  <c r="AA188" i="5"/>
  <c r="AC3" i="4"/>
  <c r="AA186" i="5"/>
  <c r="AA184" i="5"/>
  <c r="AA182" i="5"/>
  <c r="AA180" i="5"/>
  <c r="AA178" i="5"/>
  <c r="AA176" i="5"/>
  <c r="AA174" i="5"/>
  <c r="AA172" i="5"/>
  <c r="AA170" i="5"/>
  <c r="AA168" i="5"/>
  <c r="AA166" i="5"/>
  <c r="AA164" i="5"/>
  <c r="AA162" i="5"/>
  <c r="AA160" i="5"/>
  <c r="AA158" i="5"/>
  <c r="AA156" i="5"/>
  <c r="AA154" i="5"/>
  <c r="AA152" i="5"/>
  <c r="AA150" i="5"/>
  <c r="AA148" i="5"/>
  <c r="AA146" i="5"/>
  <c r="AA144" i="5"/>
  <c r="AA142" i="5"/>
  <c r="AA140" i="5"/>
  <c r="AA138" i="5"/>
  <c r="AA136" i="5"/>
  <c r="AA134" i="5"/>
  <c r="AA132" i="5"/>
  <c r="AA130" i="5"/>
  <c r="AA128" i="5"/>
  <c r="AA126" i="5"/>
  <c r="AA124" i="5"/>
  <c r="AA122" i="5"/>
  <c r="AA120" i="5"/>
  <c r="AA118" i="5"/>
  <c r="AA116" i="5"/>
  <c r="AA114" i="5"/>
  <c r="AA112" i="5"/>
  <c r="AA110" i="5"/>
  <c r="AA108" i="5"/>
  <c r="AA106" i="5"/>
  <c r="AA104" i="5"/>
  <c r="AA102" i="5"/>
  <c r="AA100" i="5"/>
  <c r="AA98" i="5"/>
  <c r="AA96" i="5"/>
  <c r="AA94" i="5"/>
  <c r="AA92" i="5"/>
  <c r="AA90" i="5"/>
  <c r="AA88" i="5"/>
  <c r="AA86" i="5"/>
  <c r="AA84" i="5"/>
  <c r="AA82" i="5"/>
  <c r="AA80" i="5"/>
  <c r="AA78" i="5"/>
  <c r="AA76" i="5"/>
  <c r="AA74" i="5"/>
  <c r="AA72" i="5"/>
  <c r="AA70" i="5"/>
  <c r="AA68" i="5"/>
  <c r="AA66" i="5"/>
  <c r="AA64" i="5"/>
  <c r="AA62" i="5"/>
  <c r="AA60" i="5"/>
  <c r="AA58" i="5"/>
  <c r="AA56" i="5"/>
  <c r="AA54" i="5"/>
  <c r="AA52" i="5"/>
  <c r="AA50" i="5"/>
  <c r="AA48" i="5"/>
  <c r="AA46" i="5"/>
  <c r="AA44" i="5"/>
  <c r="AA42" i="5"/>
  <c r="AA40" i="5"/>
  <c r="AA38" i="5"/>
  <c r="AA36" i="5"/>
  <c r="AA34" i="5"/>
  <c r="AA32" i="5"/>
  <c r="AA30" i="5"/>
  <c r="AA28" i="5"/>
  <c r="AA181" i="5"/>
  <c r="AA173" i="5"/>
  <c r="AA165" i="5"/>
  <c r="AA157" i="5"/>
  <c r="AA149" i="5"/>
  <c r="AA141" i="5"/>
  <c r="AA133" i="5"/>
  <c r="AA125" i="5"/>
  <c r="AA117" i="5"/>
  <c r="AA109" i="5"/>
  <c r="AA101" i="5"/>
  <c r="AA93" i="5"/>
  <c r="AA85" i="5"/>
  <c r="AA77" i="5"/>
  <c r="AA69" i="5"/>
  <c r="AA61" i="5"/>
  <c r="AA53" i="5"/>
  <c r="AA45" i="5"/>
  <c r="AA26" i="5"/>
  <c r="AA24" i="5"/>
  <c r="AA19" i="5"/>
  <c r="AA11" i="5"/>
  <c r="AA187" i="5"/>
  <c r="AA179" i="5"/>
  <c r="AA171" i="5"/>
  <c r="AA163" i="5"/>
  <c r="AA155" i="5"/>
  <c r="AA147" i="5"/>
  <c r="AA139" i="5"/>
  <c r="AA131" i="5"/>
  <c r="AA123" i="5"/>
  <c r="AA115" i="5"/>
  <c r="AA107" i="5"/>
  <c r="AA99" i="5"/>
  <c r="AA91" i="5"/>
  <c r="AA83" i="5"/>
  <c r="AA75" i="5"/>
  <c r="AA67" i="5"/>
  <c r="AA59" i="5"/>
  <c r="AA51" i="5"/>
  <c r="AA43" i="5"/>
  <c r="AA37" i="5"/>
  <c r="AA33" i="5"/>
  <c r="AA29" i="5"/>
  <c r="AA22" i="5"/>
  <c r="AA20" i="5"/>
  <c r="AA17" i="5"/>
  <c r="AA14" i="5"/>
  <c r="AA12" i="5"/>
  <c r="AA9" i="5"/>
  <c r="AA6" i="5"/>
  <c r="AA4" i="5"/>
  <c r="AA21" i="5"/>
  <c r="AA5" i="5"/>
  <c r="AA185" i="5"/>
  <c r="AA177" i="5"/>
  <c r="AA169" i="5"/>
  <c r="AA161" i="5"/>
  <c r="AA153" i="5"/>
  <c r="AA145" i="5"/>
  <c r="AA137" i="5"/>
  <c r="AA129" i="5"/>
  <c r="AA121" i="5"/>
  <c r="AA113" i="5"/>
  <c r="AA105" i="5"/>
  <c r="AA97" i="5"/>
  <c r="AA89" i="5"/>
  <c r="AA81" i="5"/>
  <c r="AA73" i="5"/>
  <c r="AA65" i="5"/>
  <c r="AA57" i="5"/>
  <c r="AA49" i="5"/>
  <c r="AA41" i="5"/>
  <c r="AA25" i="5"/>
  <c r="AA23" i="5"/>
  <c r="AA15" i="5"/>
  <c r="AA7" i="5"/>
  <c r="AA3" i="5"/>
  <c r="AA95" i="5"/>
  <c r="AA79" i="5"/>
  <c r="AA63" i="5"/>
  <c r="AA39" i="5"/>
  <c r="AA31" i="5"/>
  <c r="AA10" i="5"/>
  <c r="AA8" i="5"/>
  <c r="AA183" i="5"/>
  <c r="AA175" i="5"/>
  <c r="AA167" i="5"/>
  <c r="AA159" i="5"/>
  <c r="AA151" i="5"/>
  <c r="AA143" i="5"/>
  <c r="AA135" i="5"/>
  <c r="AA127" i="5"/>
  <c r="AA119" i="5"/>
  <c r="AA111" i="5"/>
  <c r="AA103" i="5"/>
  <c r="AA87" i="5"/>
  <c r="AA71" i="5"/>
  <c r="AA55" i="5"/>
  <c r="AA47" i="5"/>
  <c r="AA35" i="5"/>
  <c r="AA27" i="5"/>
  <c r="AA18" i="5"/>
  <c r="AA16" i="5"/>
  <c r="AA13" i="5"/>
  <c r="AD13" i="3"/>
  <c r="AC7" i="3"/>
  <c r="U194" i="5"/>
  <c r="U190" i="5"/>
  <c r="V5" i="4"/>
  <c r="U186" i="5"/>
  <c r="U182" i="5"/>
  <c r="U178" i="5"/>
  <c r="U174" i="5"/>
  <c r="U170" i="5"/>
  <c r="U166" i="5"/>
  <c r="U162" i="5"/>
  <c r="U158" i="5"/>
  <c r="U154" i="5"/>
  <c r="U150" i="5"/>
  <c r="U146" i="5"/>
  <c r="U142" i="5"/>
  <c r="U138" i="5"/>
  <c r="U134" i="5"/>
  <c r="U130" i="5"/>
  <c r="U126" i="5"/>
  <c r="U122" i="5"/>
  <c r="U118" i="5"/>
  <c r="U114" i="5"/>
  <c r="U110" i="5"/>
  <c r="U109" i="5"/>
  <c r="U108" i="5"/>
  <c r="U107" i="5"/>
  <c r="U106" i="5"/>
  <c r="U105" i="5"/>
  <c r="U104" i="5"/>
  <c r="U103" i="5"/>
  <c r="U102" i="5"/>
  <c r="U101" i="5"/>
  <c r="U100" i="5"/>
  <c r="U99" i="5"/>
  <c r="U98" i="5"/>
  <c r="U97" i="5"/>
  <c r="U96" i="5"/>
  <c r="U95" i="5"/>
  <c r="U94" i="5"/>
  <c r="U93" i="5"/>
  <c r="U92" i="5"/>
  <c r="U91" i="5"/>
  <c r="U90" i="5"/>
  <c r="U89" i="5"/>
  <c r="U88" i="5"/>
  <c r="U87" i="5"/>
  <c r="U86" i="5"/>
  <c r="U85" i="5"/>
  <c r="U84" i="5"/>
  <c r="U83" i="5"/>
  <c r="U82" i="5"/>
  <c r="U81" i="5"/>
  <c r="U80" i="5"/>
  <c r="U79" i="5"/>
  <c r="U78" i="5"/>
  <c r="U77" i="5"/>
  <c r="U76" i="5"/>
  <c r="U75" i="5"/>
  <c r="U74" i="5"/>
  <c r="U73" i="5"/>
  <c r="U72" i="5"/>
  <c r="U71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U50" i="5"/>
  <c r="U49" i="5"/>
  <c r="U48" i="5"/>
  <c r="U47" i="5"/>
  <c r="U46" i="5"/>
  <c r="U45" i="5"/>
  <c r="U44" i="5"/>
  <c r="U191" i="5"/>
  <c r="U187" i="5"/>
  <c r="U183" i="5"/>
  <c r="U192" i="5"/>
  <c r="U188" i="5"/>
  <c r="V3" i="4"/>
  <c r="U184" i="5"/>
  <c r="U180" i="5"/>
  <c r="U176" i="5"/>
  <c r="U172" i="5"/>
  <c r="U168" i="5"/>
  <c r="U164" i="5"/>
  <c r="U160" i="5"/>
  <c r="U156" i="5"/>
  <c r="U152" i="5"/>
  <c r="U148" i="5"/>
  <c r="U144" i="5"/>
  <c r="U140" i="5"/>
  <c r="U136" i="5"/>
  <c r="U132" i="5"/>
  <c r="U128" i="5"/>
  <c r="U124" i="5"/>
  <c r="U120" i="5"/>
  <c r="U116" i="5"/>
  <c r="U112" i="5"/>
  <c r="U19" i="5"/>
  <c r="U193" i="5"/>
  <c r="U189" i="5"/>
  <c r="V4" i="4"/>
  <c r="U185" i="5"/>
  <c r="U181" i="5"/>
  <c r="U177" i="5"/>
  <c r="U173" i="5"/>
  <c r="U169" i="5"/>
  <c r="U165" i="5"/>
  <c r="U161" i="5"/>
  <c r="U157" i="5"/>
  <c r="U153" i="5"/>
  <c r="U149" i="5"/>
  <c r="U145" i="5"/>
  <c r="U141" i="5"/>
  <c r="U137" i="5"/>
  <c r="U133" i="5"/>
  <c r="U129" i="5"/>
  <c r="U125" i="5"/>
  <c r="U121" i="5"/>
  <c r="U117" i="5"/>
  <c r="U113" i="5"/>
  <c r="U171" i="5"/>
  <c r="U155" i="5"/>
  <c r="U139" i="5"/>
  <c r="U123" i="5"/>
  <c r="U20" i="5"/>
  <c r="U18" i="5"/>
  <c r="U14" i="5"/>
  <c r="U11" i="5"/>
  <c r="U167" i="5"/>
  <c r="U151" i="5"/>
  <c r="U135" i="5"/>
  <c r="U119" i="5"/>
  <c r="U179" i="5"/>
  <c r="U163" i="5"/>
  <c r="U147" i="5"/>
  <c r="U131" i="5"/>
  <c r="U115" i="5"/>
  <c r="U16" i="5"/>
  <c r="U10" i="5"/>
  <c r="U9" i="5"/>
  <c r="U8" i="5"/>
  <c r="U6" i="5"/>
  <c r="U175" i="5"/>
  <c r="U159" i="5"/>
  <c r="U143" i="5"/>
  <c r="U127" i="5"/>
  <c r="U111" i="5"/>
  <c r="U43" i="5"/>
  <c r="U42" i="5"/>
  <c r="U41" i="5"/>
  <c r="U40" i="5"/>
  <c r="U39" i="5"/>
  <c r="U38" i="5"/>
  <c r="U37" i="5"/>
  <c r="U36" i="5"/>
  <c r="U35" i="5"/>
  <c r="U34" i="5"/>
  <c r="U33" i="5"/>
  <c r="U32" i="5"/>
  <c r="U31" i="5"/>
  <c r="U30" i="5"/>
  <c r="U29" i="5"/>
  <c r="U28" i="5"/>
  <c r="U27" i="5"/>
  <c r="U26" i="5"/>
  <c r="U25" i="5"/>
  <c r="U24" i="5"/>
  <c r="U23" i="5"/>
  <c r="U17" i="5"/>
  <c r="U15" i="5"/>
  <c r="U7" i="5"/>
  <c r="U3" i="5"/>
  <c r="U22" i="5"/>
  <c r="U21" i="5"/>
  <c r="U13" i="5"/>
  <c r="U12" i="5"/>
  <c r="U5" i="5"/>
  <c r="U4" i="5"/>
  <c r="D114" i="5"/>
  <c r="D118" i="5"/>
  <c r="D124" i="5"/>
  <c r="D130" i="5"/>
  <c r="D137" i="5"/>
  <c r="D145" i="5"/>
  <c r="D154" i="5"/>
  <c r="D164" i="5"/>
  <c r="D178" i="5"/>
  <c r="AT11" i="2"/>
  <c r="AT10" i="2"/>
  <c r="V194" i="5"/>
  <c r="V193" i="5"/>
  <c r="V192" i="5"/>
  <c r="V191" i="5"/>
  <c r="V190" i="5"/>
  <c r="W5" i="4"/>
  <c r="V189" i="5"/>
  <c r="W4" i="4"/>
  <c r="V188" i="5"/>
  <c r="W3" i="4"/>
  <c r="V187" i="5"/>
  <c r="V186" i="5"/>
  <c r="V185" i="5"/>
  <c r="V184" i="5"/>
  <c r="V183" i="5"/>
  <c r="V182" i="5"/>
  <c r="V181" i="5"/>
  <c r="V180" i="5"/>
  <c r="V179" i="5"/>
  <c r="V178" i="5"/>
  <c r="V177" i="5"/>
  <c r="V176" i="5"/>
  <c r="V175" i="5"/>
  <c r="V174" i="5"/>
  <c r="V173" i="5"/>
  <c r="V172" i="5"/>
  <c r="V171" i="5"/>
  <c r="V170" i="5"/>
  <c r="V169" i="5"/>
  <c r="V168" i="5"/>
  <c r="V167" i="5"/>
  <c r="V166" i="5"/>
  <c r="V165" i="5"/>
  <c r="V164" i="5"/>
  <c r="V163" i="5"/>
  <c r="V162" i="5"/>
  <c r="V161" i="5"/>
  <c r="V160" i="5"/>
  <c r="V159" i="5"/>
  <c r="V158" i="5"/>
  <c r="V157" i="5"/>
  <c r="V156" i="5"/>
  <c r="V155" i="5"/>
  <c r="V154" i="5"/>
  <c r="V153" i="5"/>
  <c r="V152" i="5"/>
  <c r="V151" i="5"/>
  <c r="V150" i="5"/>
  <c r="V149" i="5"/>
  <c r="V148" i="5"/>
  <c r="V147" i="5"/>
  <c r="V146" i="5"/>
  <c r="V145" i="5"/>
  <c r="V144" i="5"/>
  <c r="V143" i="5"/>
  <c r="V142" i="5"/>
  <c r="V141" i="5"/>
  <c r="V140" i="5"/>
  <c r="V139" i="5"/>
  <c r="V138" i="5"/>
  <c r="V137" i="5"/>
  <c r="V136" i="5"/>
  <c r="V135" i="5"/>
  <c r="V134" i="5"/>
  <c r="V133" i="5"/>
  <c r="V132" i="5"/>
  <c r="V131" i="5"/>
  <c r="V130" i="5"/>
  <c r="V129" i="5"/>
  <c r="V128" i="5"/>
  <c r="V127" i="5"/>
  <c r="V126" i="5"/>
  <c r="V125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8" i="5"/>
  <c r="V17" i="5"/>
  <c r="V16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11" i="5"/>
  <c r="V8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15" i="5"/>
  <c r="V7" i="5"/>
  <c r="V3" i="5"/>
  <c r="V9" i="5"/>
  <c r="V44" i="5"/>
  <c r="V22" i="5"/>
  <c r="V21" i="5"/>
  <c r="V20" i="5"/>
  <c r="V14" i="5"/>
  <c r="V13" i="5"/>
  <c r="V12" i="5"/>
  <c r="V6" i="5"/>
  <c r="V5" i="5"/>
  <c r="V4" i="5"/>
  <c r="V19" i="5"/>
  <c r="V10" i="5"/>
  <c r="AR11" i="2"/>
  <c r="AR13" i="2"/>
  <c r="S193" i="5"/>
  <c r="S191" i="5"/>
  <c r="S189" i="5"/>
  <c r="T4" i="4"/>
  <c r="S187" i="5"/>
  <c r="S185" i="5"/>
  <c r="S183" i="5"/>
  <c r="S181" i="5"/>
  <c r="S179" i="5"/>
  <c r="S177" i="5"/>
  <c r="S175" i="5"/>
  <c r="S173" i="5"/>
  <c r="S171" i="5"/>
  <c r="S169" i="5"/>
  <c r="S167" i="5"/>
  <c r="S165" i="5"/>
  <c r="S163" i="5"/>
  <c r="S161" i="5"/>
  <c r="S159" i="5"/>
  <c r="S157" i="5"/>
  <c r="S155" i="5"/>
  <c r="S153" i="5"/>
  <c r="S151" i="5"/>
  <c r="S149" i="5"/>
  <c r="S147" i="5"/>
  <c r="S145" i="5"/>
  <c r="S143" i="5"/>
  <c r="S141" i="5"/>
  <c r="S139" i="5"/>
  <c r="S137" i="5"/>
  <c r="S135" i="5"/>
  <c r="S133" i="5"/>
  <c r="S131" i="5"/>
  <c r="S129" i="5"/>
  <c r="S127" i="5"/>
  <c r="S125" i="5"/>
  <c r="S123" i="5"/>
  <c r="S121" i="5"/>
  <c r="S119" i="5"/>
  <c r="S117" i="5"/>
  <c r="S115" i="5"/>
  <c r="S113" i="5"/>
  <c r="S111" i="5"/>
  <c r="S109" i="5"/>
  <c r="S107" i="5"/>
  <c r="S105" i="5"/>
  <c r="S103" i="5"/>
  <c r="S101" i="5"/>
  <c r="S99" i="5"/>
  <c r="S97" i="5"/>
  <c r="S95" i="5"/>
  <c r="S93" i="5"/>
  <c r="S91" i="5"/>
  <c r="S89" i="5"/>
  <c r="S87" i="5"/>
  <c r="S85" i="5"/>
  <c r="S83" i="5"/>
  <c r="S81" i="5"/>
  <c r="S79" i="5"/>
  <c r="S77" i="5"/>
  <c r="S75" i="5"/>
  <c r="S73" i="5"/>
  <c r="S71" i="5"/>
  <c r="S69" i="5"/>
  <c r="S67" i="5"/>
  <c r="S65" i="5"/>
  <c r="S63" i="5"/>
  <c r="S61" i="5"/>
  <c r="S59" i="5"/>
  <c r="S57" i="5"/>
  <c r="S55" i="5"/>
  <c r="S53" i="5"/>
  <c r="S51" i="5"/>
  <c r="S49" i="5"/>
  <c r="S47" i="5"/>
  <c r="S45" i="5"/>
  <c r="S43" i="5"/>
  <c r="S41" i="5"/>
  <c r="S39" i="5"/>
  <c r="S37" i="5"/>
  <c r="S35" i="5"/>
  <c r="S33" i="5"/>
  <c r="S31" i="5"/>
  <c r="S29" i="5"/>
  <c r="S27" i="5"/>
  <c r="S25" i="5"/>
  <c r="S194" i="5"/>
  <c r="S192" i="5"/>
  <c r="S190" i="5"/>
  <c r="T5" i="4"/>
  <c r="S188" i="5"/>
  <c r="T3" i="4"/>
  <c r="S186" i="5"/>
  <c r="S184" i="5"/>
  <c r="S182" i="5"/>
  <c r="S180" i="5"/>
  <c r="S178" i="5"/>
  <c r="S176" i="5"/>
  <c r="S174" i="5"/>
  <c r="S172" i="5"/>
  <c r="S170" i="5"/>
  <c r="S168" i="5"/>
  <c r="S166" i="5"/>
  <c r="S164" i="5"/>
  <c r="S162" i="5"/>
  <c r="S160" i="5"/>
  <c r="S158" i="5"/>
  <c r="S156" i="5"/>
  <c r="S154" i="5"/>
  <c r="S152" i="5"/>
  <c r="S150" i="5"/>
  <c r="S148" i="5"/>
  <c r="S146" i="5"/>
  <c r="S144" i="5"/>
  <c r="S142" i="5"/>
  <c r="S140" i="5"/>
  <c r="S134" i="5"/>
  <c r="S126" i="5"/>
  <c r="S118" i="5"/>
  <c r="S110" i="5"/>
  <c r="S102" i="5"/>
  <c r="S94" i="5"/>
  <c r="S86" i="5"/>
  <c r="S78" i="5"/>
  <c r="S70" i="5"/>
  <c r="S62" i="5"/>
  <c r="S54" i="5"/>
  <c r="S46" i="5"/>
  <c r="S38" i="5"/>
  <c r="S34" i="5"/>
  <c r="S30" i="5"/>
  <c r="S24" i="5"/>
  <c r="S19" i="5"/>
  <c r="S11" i="5"/>
  <c r="S56" i="5"/>
  <c r="S8" i="5"/>
  <c r="S132" i="5"/>
  <c r="S124" i="5"/>
  <c r="S116" i="5"/>
  <c r="S108" i="5"/>
  <c r="S100" i="5"/>
  <c r="S92" i="5"/>
  <c r="S84" i="5"/>
  <c r="S76" i="5"/>
  <c r="S68" i="5"/>
  <c r="S60" i="5"/>
  <c r="S52" i="5"/>
  <c r="S44" i="5"/>
  <c r="S26" i="5"/>
  <c r="S22" i="5"/>
  <c r="S20" i="5"/>
  <c r="S17" i="5"/>
  <c r="S14" i="5"/>
  <c r="S12" i="5"/>
  <c r="S9" i="5"/>
  <c r="S6" i="5"/>
  <c r="S4" i="5"/>
  <c r="S120" i="5"/>
  <c r="S112" i="5"/>
  <c r="S96" i="5"/>
  <c r="S88" i="5"/>
  <c r="S72" i="5"/>
  <c r="S64" i="5"/>
  <c r="S21" i="5"/>
  <c r="S18" i="5"/>
  <c r="S10" i="5"/>
  <c r="S5" i="5"/>
  <c r="S138" i="5"/>
  <c r="S130" i="5"/>
  <c r="S122" i="5"/>
  <c r="S114" i="5"/>
  <c r="S106" i="5"/>
  <c r="S98" i="5"/>
  <c r="S90" i="5"/>
  <c r="S82" i="5"/>
  <c r="S74" i="5"/>
  <c r="S66" i="5"/>
  <c r="S58" i="5"/>
  <c r="S50" i="5"/>
  <c r="S42" i="5"/>
  <c r="S36" i="5"/>
  <c r="S32" i="5"/>
  <c r="S28" i="5"/>
  <c r="S23" i="5"/>
  <c r="S15" i="5"/>
  <c r="S7" i="5"/>
  <c r="S3" i="5"/>
  <c r="S136" i="5"/>
  <c r="S128" i="5"/>
  <c r="S104" i="5"/>
  <c r="S80" i="5"/>
  <c r="S48" i="5"/>
  <c r="S40" i="5"/>
  <c r="S16" i="5"/>
  <c r="S13" i="5"/>
  <c r="T193" i="5"/>
  <c r="T191" i="5"/>
  <c r="T189" i="5"/>
  <c r="U4" i="4"/>
  <c r="T187" i="5"/>
  <c r="T185" i="5"/>
  <c r="T183" i="5"/>
  <c r="T181" i="5"/>
  <c r="T179" i="5"/>
  <c r="T177" i="5"/>
  <c r="T175" i="5"/>
  <c r="T173" i="5"/>
  <c r="T171" i="5"/>
  <c r="T169" i="5"/>
  <c r="T167" i="5"/>
  <c r="T165" i="5"/>
  <c r="T163" i="5"/>
  <c r="T161" i="5"/>
  <c r="T159" i="5"/>
  <c r="T157" i="5"/>
  <c r="T155" i="5"/>
  <c r="T153" i="5"/>
  <c r="T151" i="5"/>
  <c r="T149" i="5"/>
  <c r="T147" i="5"/>
  <c r="T145" i="5"/>
  <c r="T143" i="5"/>
  <c r="T141" i="5"/>
  <c r="T139" i="5"/>
  <c r="T137" i="5"/>
  <c r="T135" i="5"/>
  <c r="T133" i="5"/>
  <c r="T131" i="5"/>
  <c r="T129" i="5"/>
  <c r="T127" i="5"/>
  <c r="T125" i="5"/>
  <c r="T123" i="5"/>
  <c r="T121" i="5"/>
  <c r="T119" i="5"/>
  <c r="T117" i="5"/>
  <c r="T115" i="5"/>
  <c r="T113" i="5"/>
  <c r="T111" i="5"/>
  <c r="T109" i="5"/>
  <c r="T107" i="5"/>
  <c r="T105" i="5"/>
  <c r="T103" i="5"/>
  <c r="T101" i="5"/>
  <c r="T99" i="5"/>
  <c r="T97" i="5"/>
  <c r="T95" i="5"/>
  <c r="T93" i="5"/>
  <c r="T91" i="5"/>
  <c r="T89" i="5"/>
  <c r="T87" i="5"/>
  <c r="T85" i="5"/>
  <c r="T83" i="5"/>
  <c r="T81" i="5"/>
  <c r="T79" i="5"/>
  <c r="T77" i="5"/>
  <c r="T75" i="5"/>
  <c r="T73" i="5"/>
  <c r="T71" i="5"/>
  <c r="T69" i="5"/>
  <c r="T67" i="5"/>
  <c r="T65" i="5"/>
  <c r="T63" i="5"/>
  <c r="T61" i="5"/>
  <c r="T59" i="5"/>
  <c r="T57" i="5"/>
  <c r="T55" i="5"/>
  <c r="T53" i="5"/>
  <c r="T51" i="5"/>
  <c r="T49" i="5"/>
  <c r="T47" i="5"/>
  <c r="T45" i="5"/>
  <c r="T43" i="5"/>
  <c r="T41" i="5"/>
  <c r="T39" i="5"/>
  <c r="T194" i="5"/>
  <c r="T192" i="5"/>
  <c r="T190" i="5"/>
  <c r="U5" i="4"/>
  <c r="T188" i="5"/>
  <c r="U3" i="4"/>
  <c r="T186" i="5"/>
  <c r="T184" i="5"/>
  <c r="T182" i="5"/>
  <c r="T180" i="5"/>
  <c r="T178" i="5"/>
  <c r="T176" i="5"/>
  <c r="T174" i="5"/>
  <c r="T172" i="5"/>
  <c r="T170" i="5"/>
  <c r="T168" i="5"/>
  <c r="T166" i="5"/>
  <c r="T164" i="5"/>
  <c r="T162" i="5"/>
  <c r="T160" i="5"/>
  <c r="T158" i="5"/>
  <c r="T156" i="5"/>
  <c r="T154" i="5"/>
  <c r="T152" i="5"/>
  <c r="T150" i="5"/>
  <c r="T148" i="5"/>
  <c r="T146" i="5"/>
  <c r="T144" i="5"/>
  <c r="T142" i="5"/>
  <c r="T140" i="5"/>
  <c r="T138" i="5"/>
  <c r="T136" i="5"/>
  <c r="T134" i="5"/>
  <c r="T132" i="5"/>
  <c r="T130" i="5"/>
  <c r="T128" i="5"/>
  <c r="T126" i="5"/>
  <c r="T124" i="5"/>
  <c r="T122" i="5"/>
  <c r="T120" i="5"/>
  <c r="T118" i="5"/>
  <c r="T116" i="5"/>
  <c r="T114" i="5"/>
  <c r="T112" i="5"/>
  <c r="T110" i="5"/>
  <c r="T108" i="5"/>
  <c r="T106" i="5"/>
  <c r="T104" i="5"/>
  <c r="T102" i="5"/>
  <c r="T100" i="5"/>
  <c r="T98" i="5"/>
  <c r="T96" i="5"/>
  <c r="T94" i="5"/>
  <c r="T92" i="5"/>
  <c r="T90" i="5"/>
  <c r="T88" i="5"/>
  <c r="T86" i="5"/>
  <c r="T84" i="5"/>
  <c r="T82" i="5"/>
  <c r="T80" i="5"/>
  <c r="T78" i="5"/>
  <c r="T76" i="5"/>
  <c r="T74" i="5"/>
  <c r="T72" i="5"/>
  <c r="T70" i="5"/>
  <c r="T68" i="5"/>
  <c r="T66" i="5"/>
  <c r="T64" i="5"/>
  <c r="T62" i="5"/>
  <c r="T60" i="5"/>
  <c r="T58" i="5"/>
  <c r="T56" i="5"/>
  <c r="T54" i="5"/>
  <c r="T52" i="5"/>
  <c r="T50" i="5"/>
  <c r="T48" i="5"/>
  <c r="T46" i="5"/>
  <c r="T44" i="5"/>
  <c r="T42" i="5"/>
  <c r="T40" i="5"/>
  <c r="T38" i="5"/>
  <c r="T36" i="5"/>
  <c r="T34" i="5"/>
  <c r="T32" i="5"/>
  <c r="T30" i="5"/>
  <c r="T28" i="5"/>
  <c r="T26" i="5"/>
  <c r="T22" i="5"/>
  <c r="T20" i="5"/>
  <c r="T17" i="5"/>
  <c r="T14" i="5"/>
  <c r="T12" i="5"/>
  <c r="T9" i="5"/>
  <c r="T6" i="5"/>
  <c r="T4" i="5"/>
  <c r="T35" i="5"/>
  <c r="T37" i="5"/>
  <c r="T33" i="5"/>
  <c r="T29" i="5"/>
  <c r="T23" i="5"/>
  <c r="T15" i="5"/>
  <c r="T7" i="5"/>
  <c r="T3" i="5"/>
  <c r="T31" i="5"/>
  <c r="T27" i="5"/>
  <c r="T24" i="5"/>
  <c r="T25" i="5"/>
  <c r="T21" i="5"/>
  <c r="T18" i="5"/>
  <c r="T16" i="5"/>
  <c r="T13" i="5"/>
  <c r="T10" i="5"/>
  <c r="T8" i="5"/>
  <c r="T5" i="5"/>
  <c r="T19" i="5"/>
  <c r="T11" i="5"/>
  <c r="AR10" i="2"/>
  <c r="AO13" i="2"/>
  <c r="R194" i="5"/>
  <c r="R193" i="5"/>
  <c r="R192" i="5"/>
  <c r="R191" i="5"/>
  <c r="R190" i="5"/>
  <c r="S5" i="4"/>
  <c r="R189" i="5"/>
  <c r="S4" i="4"/>
  <c r="R188" i="5"/>
  <c r="S3" i="4"/>
  <c r="R187" i="5"/>
  <c r="R186" i="5"/>
  <c r="R185" i="5"/>
  <c r="R184" i="5"/>
  <c r="R183" i="5"/>
  <c r="R182" i="5"/>
  <c r="R181" i="5"/>
  <c r="R180" i="5"/>
  <c r="R179" i="5"/>
  <c r="R178" i="5"/>
  <c r="R177" i="5"/>
  <c r="R176" i="5"/>
  <c r="R175" i="5"/>
  <c r="R174" i="5"/>
  <c r="R173" i="5"/>
  <c r="R172" i="5"/>
  <c r="R171" i="5"/>
  <c r="R170" i="5"/>
  <c r="R169" i="5"/>
  <c r="R168" i="5"/>
  <c r="R167" i="5"/>
  <c r="R166" i="5"/>
  <c r="R165" i="5"/>
  <c r="R164" i="5"/>
  <c r="R163" i="5"/>
  <c r="R162" i="5"/>
  <c r="R161" i="5"/>
  <c r="R160" i="5"/>
  <c r="R159" i="5"/>
  <c r="R158" i="5"/>
  <c r="R157" i="5"/>
  <c r="R156" i="5"/>
  <c r="R155" i="5"/>
  <c r="R154" i="5"/>
  <c r="R153" i="5"/>
  <c r="R152" i="5"/>
  <c r="R151" i="5"/>
  <c r="R150" i="5"/>
  <c r="R149" i="5"/>
  <c r="R148" i="5"/>
  <c r="R147" i="5"/>
  <c r="R146" i="5"/>
  <c r="R145" i="5"/>
  <c r="R144" i="5"/>
  <c r="R143" i="5"/>
  <c r="R142" i="5"/>
  <c r="R141" i="5"/>
  <c r="R140" i="5"/>
  <c r="R139" i="5"/>
  <c r="R138" i="5"/>
  <c r="R137" i="5"/>
  <c r="R136" i="5"/>
  <c r="R135" i="5"/>
  <c r="R134" i="5"/>
  <c r="R133" i="5"/>
  <c r="R132" i="5"/>
  <c r="R131" i="5"/>
  <c r="R130" i="5"/>
  <c r="R129" i="5"/>
  <c r="R128" i="5"/>
  <c r="R127" i="5"/>
  <c r="R126" i="5"/>
  <c r="R125" i="5"/>
  <c r="R124" i="5"/>
  <c r="R123" i="5"/>
  <c r="R122" i="5"/>
  <c r="R121" i="5"/>
  <c r="R120" i="5"/>
  <c r="R119" i="5"/>
  <c r="R118" i="5"/>
  <c r="R117" i="5"/>
  <c r="R116" i="5"/>
  <c r="R115" i="5"/>
  <c r="R114" i="5"/>
  <c r="R113" i="5"/>
  <c r="R112" i="5"/>
  <c r="R111" i="5"/>
  <c r="R110" i="5"/>
  <c r="R109" i="5"/>
  <c r="R108" i="5"/>
  <c r="R107" i="5"/>
  <c r="R106" i="5"/>
  <c r="R105" i="5"/>
  <c r="R104" i="5"/>
  <c r="R103" i="5"/>
  <c r="R102" i="5"/>
  <c r="R101" i="5"/>
  <c r="R100" i="5"/>
  <c r="R99" i="5"/>
  <c r="R98" i="5"/>
  <c r="R97" i="5"/>
  <c r="R96" i="5"/>
  <c r="R95" i="5"/>
  <c r="R94" i="5"/>
  <c r="R93" i="5"/>
  <c r="R92" i="5"/>
  <c r="R91" i="5"/>
  <c r="R90" i="5"/>
  <c r="R89" i="5"/>
  <c r="R88" i="5"/>
  <c r="R87" i="5"/>
  <c r="R86" i="5"/>
  <c r="R85" i="5"/>
  <c r="R84" i="5"/>
  <c r="R83" i="5"/>
  <c r="R82" i="5"/>
  <c r="R81" i="5"/>
  <c r="R80" i="5"/>
  <c r="R79" i="5"/>
  <c r="R78" i="5"/>
  <c r="R77" i="5"/>
  <c r="R76" i="5"/>
  <c r="R75" i="5"/>
  <c r="R74" i="5"/>
  <c r="R73" i="5"/>
  <c r="R72" i="5"/>
  <c r="R71" i="5"/>
  <c r="R70" i="5"/>
  <c r="R69" i="5"/>
  <c r="R68" i="5"/>
  <c r="R67" i="5"/>
  <c r="R66" i="5"/>
  <c r="R65" i="5"/>
  <c r="R64" i="5"/>
  <c r="R63" i="5"/>
  <c r="R62" i="5"/>
  <c r="R61" i="5"/>
  <c r="R60" i="5"/>
  <c r="R59" i="5"/>
  <c r="R58" i="5"/>
  <c r="R57" i="5"/>
  <c r="R56" i="5"/>
  <c r="R55" i="5"/>
  <c r="R54" i="5"/>
  <c r="R53" i="5"/>
  <c r="R52" i="5"/>
  <c r="R51" i="5"/>
  <c r="R50" i="5"/>
  <c r="R49" i="5"/>
  <c r="R48" i="5"/>
  <c r="R47" i="5"/>
  <c r="R46" i="5"/>
  <c r="R18" i="5"/>
  <c r="R17" i="5"/>
  <c r="R16" i="5"/>
  <c r="R10" i="5"/>
  <c r="R9" i="5"/>
  <c r="R8" i="5"/>
  <c r="R11" i="5"/>
  <c r="R45" i="5"/>
  <c r="R44" i="5"/>
  <c r="R43" i="5"/>
  <c r="R42" i="5"/>
  <c r="R41" i="5"/>
  <c r="R40" i="5"/>
  <c r="R39" i="5"/>
  <c r="R38" i="5"/>
  <c r="R37" i="5"/>
  <c r="R36" i="5"/>
  <c r="R35" i="5"/>
  <c r="R34" i="5"/>
  <c r="R33" i="5"/>
  <c r="R32" i="5"/>
  <c r="R31" i="5"/>
  <c r="R30" i="5"/>
  <c r="R29" i="5"/>
  <c r="R28" i="5"/>
  <c r="R27" i="5"/>
  <c r="R26" i="5"/>
  <c r="R25" i="5"/>
  <c r="R24" i="5"/>
  <c r="R23" i="5"/>
  <c r="R15" i="5"/>
  <c r="R7" i="5"/>
  <c r="R3" i="5"/>
  <c r="R22" i="5"/>
  <c r="R21" i="5"/>
  <c r="R20" i="5"/>
  <c r="R14" i="5"/>
  <c r="R13" i="5"/>
  <c r="R12" i="5"/>
  <c r="R6" i="5"/>
  <c r="R5" i="5"/>
  <c r="R4" i="5"/>
  <c r="R19" i="5"/>
  <c r="D128" i="5"/>
  <c r="D133" i="5"/>
  <c r="D138" i="5"/>
  <c r="D144" i="5"/>
  <c r="D150" i="5"/>
  <c r="D161" i="5"/>
  <c r="D166" i="5"/>
  <c r="D174" i="5"/>
  <c r="D182" i="5"/>
  <c r="D193" i="5"/>
  <c r="AO10" i="2"/>
  <c r="Q194" i="5"/>
  <c r="Q190" i="5"/>
  <c r="R5" i="4"/>
  <c r="Q186" i="5"/>
  <c r="Q182" i="5"/>
  <c r="Q178" i="5"/>
  <c r="Q174" i="5"/>
  <c r="Q170" i="5"/>
  <c r="Q166" i="5"/>
  <c r="Q162" i="5"/>
  <c r="Q158" i="5"/>
  <c r="Q154" i="5"/>
  <c r="Q150" i="5"/>
  <c r="Q146" i="5"/>
  <c r="Q142" i="5"/>
  <c r="Q138" i="5"/>
  <c r="Q134" i="5"/>
  <c r="Q130" i="5"/>
  <c r="Q126" i="5"/>
  <c r="Q122" i="5"/>
  <c r="Q118" i="5"/>
  <c r="Q114" i="5"/>
  <c r="Q110" i="5"/>
  <c r="Q109" i="5"/>
  <c r="Q108" i="5"/>
  <c r="Q107" i="5"/>
  <c r="Q106" i="5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192" i="5"/>
  <c r="Q188" i="5"/>
  <c r="R3" i="4"/>
  <c r="Q184" i="5"/>
  <c r="Q180" i="5"/>
  <c r="Q176" i="5"/>
  <c r="Q172" i="5"/>
  <c r="Q168" i="5"/>
  <c r="Q164" i="5"/>
  <c r="Q160" i="5"/>
  <c r="Q156" i="5"/>
  <c r="Q152" i="5"/>
  <c r="Q148" i="5"/>
  <c r="Q144" i="5"/>
  <c r="Q140" i="5"/>
  <c r="Q136" i="5"/>
  <c r="Q132" i="5"/>
  <c r="Q128" i="5"/>
  <c r="Q124" i="5"/>
  <c r="Q120" i="5"/>
  <c r="Q116" i="5"/>
  <c r="Q112" i="5"/>
  <c r="Q193" i="5"/>
  <c r="Q189" i="5"/>
  <c r="R4" i="4"/>
  <c r="Q185" i="5"/>
  <c r="Q181" i="5"/>
  <c r="Q177" i="5"/>
  <c r="Q173" i="5"/>
  <c r="Q169" i="5"/>
  <c r="Q165" i="5"/>
  <c r="Q161" i="5"/>
  <c r="Q157" i="5"/>
  <c r="Q153" i="5"/>
  <c r="Q149" i="5"/>
  <c r="Q145" i="5"/>
  <c r="Q141" i="5"/>
  <c r="Q137" i="5"/>
  <c r="Q133" i="5"/>
  <c r="Q129" i="5"/>
  <c r="Q125" i="5"/>
  <c r="Q121" i="5"/>
  <c r="Q117" i="5"/>
  <c r="Q113" i="5"/>
  <c r="Q183" i="5"/>
  <c r="Q167" i="5"/>
  <c r="Q179" i="5"/>
  <c r="Q163" i="5"/>
  <c r="Q147" i="5"/>
  <c r="Q131" i="5"/>
  <c r="Q115" i="5"/>
  <c r="Q52" i="5"/>
  <c r="Q48" i="5"/>
  <c r="Q19" i="5"/>
  <c r="Q11" i="5"/>
  <c r="Q12" i="5"/>
  <c r="Q6" i="5"/>
  <c r="Q191" i="5"/>
  <c r="Q175" i="5"/>
  <c r="Q159" i="5"/>
  <c r="Q143" i="5"/>
  <c r="Q127" i="5"/>
  <c r="Q111" i="5"/>
  <c r="Q49" i="5"/>
  <c r="Q18" i="5"/>
  <c r="Q17" i="5"/>
  <c r="Q16" i="5"/>
  <c r="Q10" i="5"/>
  <c r="Q9" i="5"/>
  <c r="Q8" i="5"/>
  <c r="Q135" i="5"/>
  <c r="Q119" i="5"/>
  <c r="Q51" i="5"/>
  <c r="Q21" i="5"/>
  <c r="Q14" i="5"/>
  <c r="Q5" i="5"/>
  <c r="Q187" i="5"/>
  <c r="Q171" i="5"/>
  <c r="Q155" i="5"/>
  <c r="Q139" i="5"/>
  <c r="Q123" i="5"/>
  <c r="Q50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15" i="5"/>
  <c r="Q7" i="5"/>
  <c r="Q3" i="5"/>
  <c r="Q151" i="5"/>
  <c r="Q47" i="5"/>
  <c r="Q22" i="5"/>
  <c r="Q20" i="5"/>
  <c r="Q13" i="5"/>
  <c r="Q4" i="5"/>
  <c r="D176" i="5"/>
  <c r="D185" i="5"/>
  <c r="AP7" i="2"/>
  <c r="AP11" i="2"/>
  <c r="AO11" i="2"/>
  <c r="AN13" i="2"/>
  <c r="D149" i="5"/>
  <c r="D153" i="5"/>
  <c r="D157" i="5"/>
  <c r="D155" i="5"/>
  <c r="D165" i="5"/>
  <c r="D169" i="5"/>
  <c r="D173" i="5"/>
  <c r="D177" i="5"/>
  <c r="D181" i="5"/>
  <c r="D186" i="5"/>
  <c r="D192" i="5"/>
  <c r="P193" i="5"/>
  <c r="P191" i="5"/>
  <c r="P189" i="5"/>
  <c r="Q4" i="4"/>
  <c r="P187" i="5"/>
  <c r="P185" i="5"/>
  <c r="P183" i="5"/>
  <c r="P181" i="5"/>
  <c r="P179" i="5"/>
  <c r="P177" i="5"/>
  <c r="P175" i="5"/>
  <c r="P173" i="5"/>
  <c r="P171" i="5"/>
  <c r="P169" i="5"/>
  <c r="P167" i="5"/>
  <c r="P165" i="5"/>
  <c r="P194" i="5"/>
  <c r="P192" i="5"/>
  <c r="P190" i="5"/>
  <c r="Q5" i="4"/>
  <c r="P188" i="5"/>
  <c r="Q3" i="4"/>
  <c r="P186" i="5"/>
  <c r="P184" i="5"/>
  <c r="P182" i="5"/>
  <c r="P180" i="5"/>
  <c r="P178" i="5"/>
  <c r="P176" i="5"/>
  <c r="P174" i="5"/>
  <c r="P172" i="5"/>
  <c r="P170" i="5"/>
  <c r="P168" i="5"/>
  <c r="P166" i="5"/>
  <c r="P164" i="5"/>
  <c r="P162" i="5"/>
  <c r="P160" i="5"/>
  <c r="P158" i="5"/>
  <c r="P156" i="5"/>
  <c r="P154" i="5"/>
  <c r="P152" i="5"/>
  <c r="P150" i="5"/>
  <c r="P148" i="5"/>
  <c r="P146" i="5"/>
  <c r="P144" i="5"/>
  <c r="P142" i="5"/>
  <c r="P140" i="5"/>
  <c r="P138" i="5"/>
  <c r="P136" i="5"/>
  <c r="P134" i="5"/>
  <c r="P132" i="5"/>
  <c r="P130" i="5"/>
  <c r="P128" i="5"/>
  <c r="P126" i="5"/>
  <c r="P124" i="5"/>
  <c r="P122" i="5"/>
  <c r="P120" i="5"/>
  <c r="P118" i="5"/>
  <c r="P116" i="5"/>
  <c r="P114" i="5"/>
  <c r="P112" i="5"/>
  <c r="P110" i="5"/>
  <c r="P108" i="5"/>
  <c r="P106" i="5"/>
  <c r="P104" i="5"/>
  <c r="P102" i="5"/>
  <c r="P100" i="5"/>
  <c r="P98" i="5"/>
  <c r="P96" i="5"/>
  <c r="P94" i="5"/>
  <c r="P92" i="5"/>
  <c r="P90" i="5"/>
  <c r="P88" i="5"/>
  <c r="P86" i="5"/>
  <c r="P84" i="5"/>
  <c r="P82" i="5"/>
  <c r="P80" i="5"/>
  <c r="P78" i="5"/>
  <c r="P76" i="5"/>
  <c r="P74" i="5"/>
  <c r="P72" i="5"/>
  <c r="P70" i="5"/>
  <c r="P68" i="5"/>
  <c r="P66" i="5"/>
  <c r="P64" i="5"/>
  <c r="P62" i="5"/>
  <c r="P60" i="5"/>
  <c r="P58" i="5"/>
  <c r="P56" i="5"/>
  <c r="P54" i="5"/>
  <c r="P52" i="5"/>
  <c r="P50" i="5"/>
  <c r="P48" i="5"/>
  <c r="P46" i="5"/>
  <c r="P44" i="5"/>
  <c r="P42" i="5"/>
  <c r="P40" i="5"/>
  <c r="P38" i="5"/>
  <c r="P36" i="5"/>
  <c r="P34" i="5"/>
  <c r="P32" i="5"/>
  <c r="P30" i="5"/>
  <c r="P28" i="5"/>
  <c r="P26" i="5"/>
  <c r="P159" i="5"/>
  <c r="P151" i="5"/>
  <c r="P143" i="5"/>
  <c r="P135" i="5"/>
  <c r="P127" i="5"/>
  <c r="P119" i="5"/>
  <c r="P111" i="5"/>
  <c r="P103" i="5"/>
  <c r="P95" i="5"/>
  <c r="P87" i="5"/>
  <c r="P79" i="5"/>
  <c r="P71" i="5"/>
  <c r="P63" i="5"/>
  <c r="P55" i="5"/>
  <c r="P31" i="5"/>
  <c r="P22" i="5"/>
  <c r="P20" i="5"/>
  <c r="P17" i="5"/>
  <c r="P14" i="5"/>
  <c r="P12" i="5"/>
  <c r="P9" i="5"/>
  <c r="P6" i="5"/>
  <c r="P4" i="5"/>
  <c r="P157" i="5"/>
  <c r="P149" i="5"/>
  <c r="P141" i="5"/>
  <c r="P133" i="5"/>
  <c r="P125" i="5"/>
  <c r="P117" i="5"/>
  <c r="P109" i="5"/>
  <c r="P101" i="5"/>
  <c r="P93" i="5"/>
  <c r="P85" i="5"/>
  <c r="P77" i="5"/>
  <c r="P69" i="5"/>
  <c r="P61" i="5"/>
  <c r="P53" i="5"/>
  <c r="P47" i="5"/>
  <c r="P43" i="5"/>
  <c r="P39" i="5"/>
  <c r="P33" i="5"/>
  <c r="P25" i="5"/>
  <c r="P23" i="5"/>
  <c r="P15" i="5"/>
  <c r="P7" i="5"/>
  <c r="P3" i="5"/>
  <c r="P163" i="5"/>
  <c r="P155" i="5"/>
  <c r="P147" i="5"/>
  <c r="P139" i="5"/>
  <c r="P131" i="5"/>
  <c r="P123" i="5"/>
  <c r="P115" i="5"/>
  <c r="P107" i="5"/>
  <c r="P99" i="5"/>
  <c r="P91" i="5"/>
  <c r="P83" i="5"/>
  <c r="P75" i="5"/>
  <c r="P67" i="5"/>
  <c r="P59" i="5"/>
  <c r="P51" i="5"/>
  <c r="P35" i="5"/>
  <c r="P27" i="5"/>
  <c r="P21" i="5"/>
  <c r="P18" i="5"/>
  <c r="P16" i="5"/>
  <c r="P13" i="5"/>
  <c r="P10" i="5"/>
  <c r="P8" i="5"/>
  <c r="P5" i="5"/>
  <c r="P161" i="5"/>
  <c r="P153" i="5"/>
  <c r="P145" i="5"/>
  <c r="P137" i="5"/>
  <c r="P129" i="5"/>
  <c r="P121" i="5"/>
  <c r="P113" i="5"/>
  <c r="P105" i="5"/>
  <c r="P97" i="5"/>
  <c r="P89" i="5"/>
  <c r="P81" i="5"/>
  <c r="P73" i="5"/>
  <c r="P65" i="5"/>
  <c r="P57" i="5"/>
  <c r="P49" i="5"/>
  <c r="P45" i="5"/>
  <c r="P41" i="5"/>
  <c r="P37" i="5"/>
  <c r="P29" i="5"/>
  <c r="P24" i="5"/>
  <c r="P19" i="5"/>
  <c r="P11" i="5"/>
  <c r="O193" i="5"/>
  <c r="O191" i="5"/>
  <c r="O189" i="5"/>
  <c r="P4" i="4"/>
  <c r="O187" i="5"/>
  <c r="O185" i="5"/>
  <c r="O183" i="5"/>
  <c r="O181" i="5"/>
  <c r="O179" i="5"/>
  <c r="O177" i="5"/>
  <c r="O175" i="5"/>
  <c r="O173" i="5"/>
  <c r="O171" i="5"/>
  <c r="O169" i="5"/>
  <c r="O167" i="5"/>
  <c r="O165" i="5"/>
  <c r="O163" i="5"/>
  <c r="O161" i="5"/>
  <c r="O159" i="5"/>
  <c r="O157" i="5"/>
  <c r="O155" i="5"/>
  <c r="O153" i="5"/>
  <c r="O151" i="5"/>
  <c r="O149" i="5"/>
  <c r="O147" i="5"/>
  <c r="O145" i="5"/>
  <c r="O143" i="5"/>
  <c r="O141" i="5"/>
  <c r="O139" i="5"/>
  <c r="O137" i="5"/>
  <c r="O135" i="5"/>
  <c r="O133" i="5"/>
  <c r="O131" i="5"/>
  <c r="O129" i="5"/>
  <c r="O127" i="5"/>
  <c r="O125" i="5"/>
  <c r="O123" i="5"/>
  <c r="O121" i="5"/>
  <c r="O119" i="5"/>
  <c r="O117" i="5"/>
  <c r="O115" i="5"/>
  <c r="O113" i="5"/>
  <c r="O111" i="5"/>
  <c r="O109" i="5"/>
  <c r="O107" i="5"/>
  <c r="O105" i="5"/>
  <c r="O103" i="5"/>
  <c r="O101" i="5"/>
  <c r="O99" i="5"/>
  <c r="O97" i="5"/>
  <c r="O95" i="5"/>
  <c r="O93" i="5"/>
  <c r="O91" i="5"/>
  <c r="O89" i="5"/>
  <c r="O87" i="5"/>
  <c r="O85" i="5"/>
  <c r="O83" i="5"/>
  <c r="O81" i="5"/>
  <c r="O79" i="5"/>
  <c r="O77" i="5"/>
  <c r="O75" i="5"/>
  <c r="O73" i="5"/>
  <c r="O71" i="5"/>
  <c r="O69" i="5"/>
  <c r="O67" i="5"/>
  <c r="O65" i="5"/>
  <c r="O63" i="5"/>
  <c r="O61" i="5"/>
  <c r="O59" i="5"/>
  <c r="O57" i="5"/>
  <c r="O55" i="5"/>
  <c r="O53" i="5"/>
  <c r="O51" i="5"/>
  <c r="O194" i="5"/>
  <c r="O192" i="5"/>
  <c r="O190" i="5"/>
  <c r="P5" i="4"/>
  <c r="O188" i="5"/>
  <c r="P3" i="4"/>
  <c r="O186" i="5"/>
  <c r="O184" i="5"/>
  <c r="O182" i="5"/>
  <c r="O180" i="5"/>
  <c r="O178" i="5"/>
  <c r="O176" i="5"/>
  <c r="O174" i="5"/>
  <c r="O172" i="5"/>
  <c r="O170" i="5"/>
  <c r="O168" i="5"/>
  <c r="O166" i="5"/>
  <c r="O164" i="5"/>
  <c r="O162" i="5"/>
  <c r="O160" i="5"/>
  <c r="O158" i="5"/>
  <c r="O156" i="5"/>
  <c r="O154" i="5"/>
  <c r="O152" i="5"/>
  <c r="O150" i="5"/>
  <c r="O148" i="5"/>
  <c r="O146" i="5"/>
  <c r="O144" i="5"/>
  <c r="O142" i="5"/>
  <c r="O140" i="5"/>
  <c r="O138" i="5"/>
  <c r="O136" i="5"/>
  <c r="O134" i="5"/>
  <c r="O132" i="5"/>
  <c r="O130" i="5"/>
  <c r="O128" i="5"/>
  <c r="O126" i="5"/>
  <c r="O124" i="5"/>
  <c r="O122" i="5"/>
  <c r="O120" i="5"/>
  <c r="O118" i="5"/>
  <c r="O116" i="5"/>
  <c r="O114" i="5"/>
  <c r="O112" i="5"/>
  <c r="O110" i="5"/>
  <c r="O108" i="5"/>
  <c r="O106" i="5"/>
  <c r="O104" i="5"/>
  <c r="O102" i="5"/>
  <c r="O100" i="5"/>
  <c r="O98" i="5"/>
  <c r="O96" i="5"/>
  <c r="O94" i="5"/>
  <c r="O92" i="5"/>
  <c r="O90" i="5"/>
  <c r="O88" i="5"/>
  <c r="O86" i="5"/>
  <c r="O84" i="5"/>
  <c r="O82" i="5"/>
  <c r="O80" i="5"/>
  <c r="O78" i="5"/>
  <c r="O76" i="5"/>
  <c r="O74" i="5"/>
  <c r="O72" i="5"/>
  <c r="O70" i="5"/>
  <c r="O68" i="5"/>
  <c r="O66" i="5"/>
  <c r="O64" i="5"/>
  <c r="O62" i="5"/>
  <c r="O60" i="5"/>
  <c r="O58" i="5"/>
  <c r="O56" i="5"/>
  <c r="O54" i="5"/>
  <c r="O52" i="5"/>
  <c r="O50" i="5"/>
  <c r="O48" i="5"/>
  <c r="O46" i="5"/>
  <c r="O44" i="5"/>
  <c r="O42" i="5"/>
  <c r="O40" i="5"/>
  <c r="O38" i="5"/>
  <c r="O49" i="5"/>
  <c r="O45" i="5"/>
  <c r="O41" i="5"/>
  <c r="O37" i="5"/>
  <c r="O34" i="5"/>
  <c r="O29" i="5"/>
  <c r="O26" i="5"/>
  <c r="O24" i="5"/>
  <c r="O19" i="5"/>
  <c r="O11" i="5"/>
  <c r="O36" i="5"/>
  <c r="O31" i="5"/>
  <c r="O28" i="5"/>
  <c r="O22" i="5"/>
  <c r="O20" i="5"/>
  <c r="O17" i="5"/>
  <c r="O14" i="5"/>
  <c r="O12" i="5"/>
  <c r="O9" i="5"/>
  <c r="O6" i="5"/>
  <c r="O4" i="5"/>
  <c r="O47" i="5"/>
  <c r="O43" i="5"/>
  <c r="O39" i="5"/>
  <c r="O33" i="5"/>
  <c r="O30" i="5"/>
  <c r="O25" i="5"/>
  <c r="O23" i="5"/>
  <c r="O15" i="5"/>
  <c r="O7" i="5"/>
  <c r="O3" i="5"/>
  <c r="O35" i="5"/>
  <c r="O32" i="5"/>
  <c r="O27" i="5"/>
  <c r="O21" i="5"/>
  <c r="O18" i="5"/>
  <c r="O16" i="5"/>
  <c r="O13" i="5"/>
  <c r="O10" i="5"/>
  <c r="O8" i="5"/>
  <c r="O5" i="5"/>
  <c r="AM7" i="2"/>
  <c r="AM12" i="2"/>
  <c r="D119" i="5"/>
  <c r="D123" i="5"/>
  <c r="D127" i="5"/>
  <c r="D131" i="5"/>
  <c r="D135" i="5"/>
  <c r="D139" i="5"/>
  <c r="D143" i="5"/>
  <c r="D147" i="5"/>
  <c r="D151" i="5"/>
  <c r="D158" i="5"/>
  <c r="D156" i="5"/>
  <c r="D163" i="5"/>
  <c r="D167" i="5"/>
  <c r="D171" i="5"/>
  <c r="D175" i="5"/>
  <c r="D179" i="5"/>
  <c r="D184" i="5"/>
  <c r="D189" i="5"/>
  <c r="E4" i="4"/>
  <c r="D194" i="5"/>
  <c r="AN11" i="2"/>
  <c r="AM10" i="2"/>
  <c r="AL10" i="2"/>
  <c r="AK10" i="2"/>
  <c r="M194" i="5"/>
  <c r="M193" i="5"/>
  <c r="M192" i="5"/>
  <c r="M191" i="5"/>
  <c r="M190" i="5"/>
  <c r="N5" i="4"/>
  <c r="M189" i="5"/>
  <c r="N4" i="4"/>
  <c r="M188" i="5"/>
  <c r="N3" i="4"/>
  <c r="M187" i="5"/>
  <c r="M186" i="5"/>
  <c r="M185" i="5"/>
  <c r="M184" i="5"/>
  <c r="M183" i="5"/>
  <c r="M182" i="5"/>
  <c r="M181" i="5"/>
  <c r="M180" i="5"/>
  <c r="M179" i="5"/>
  <c r="M178" i="5"/>
  <c r="M177" i="5"/>
  <c r="M176" i="5"/>
  <c r="M175" i="5"/>
  <c r="M174" i="5"/>
  <c r="M173" i="5"/>
  <c r="M172" i="5"/>
  <c r="M171" i="5"/>
  <c r="M170" i="5"/>
  <c r="M169" i="5"/>
  <c r="M168" i="5"/>
  <c r="M164" i="5"/>
  <c r="M160" i="5"/>
  <c r="M156" i="5"/>
  <c r="M152" i="5"/>
  <c r="M148" i="5"/>
  <c r="M144" i="5"/>
  <c r="M140" i="5"/>
  <c r="M136" i="5"/>
  <c r="M132" i="5"/>
  <c r="M128" i="5"/>
  <c r="M124" i="5"/>
  <c r="M165" i="5"/>
  <c r="M161" i="5"/>
  <c r="M157" i="5"/>
  <c r="M153" i="5"/>
  <c r="M149" i="5"/>
  <c r="M145" i="5"/>
  <c r="M141" i="5"/>
  <c r="M137" i="5"/>
  <c r="M133" i="5"/>
  <c r="M129" i="5"/>
  <c r="M125" i="5"/>
  <c r="M121" i="5"/>
  <c r="M117" i="5"/>
  <c r="M113" i="5"/>
  <c r="M166" i="5"/>
  <c r="M162" i="5"/>
  <c r="M158" i="5"/>
  <c r="M154" i="5"/>
  <c r="M150" i="5"/>
  <c r="M146" i="5"/>
  <c r="M142" i="5"/>
  <c r="M138" i="5"/>
  <c r="M134" i="5"/>
  <c r="M130" i="5"/>
  <c r="M126" i="5"/>
  <c r="M122" i="5"/>
  <c r="M118" i="5"/>
  <c r="M114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167" i="5"/>
  <c r="M163" i="5"/>
  <c r="M159" i="5"/>
  <c r="M155" i="5"/>
  <c r="M151" i="5"/>
  <c r="M147" i="5"/>
  <c r="M143" i="5"/>
  <c r="M139" i="5"/>
  <c r="M135" i="5"/>
  <c r="M131" i="5"/>
  <c r="M127" i="5"/>
  <c r="M123" i="5"/>
  <c r="M119" i="5"/>
  <c r="M115" i="5"/>
  <c r="M111" i="5"/>
  <c r="M120" i="5"/>
  <c r="M45" i="5"/>
  <c r="M41" i="5"/>
  <c r="M19" i="5"/>
  <c r="M11" i="5"/>
  <c r="M46" i="5"/>
  <c r="M18" i="5"/>
  <c r="M116" i="5"/>
  <c r="M112" i="5"/>
  <c r="M47" i="5"/>
  <c r="M43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15" i="5"/>
  <c r="M7" i="5"/>
  <c r="M3" i="5"/>
  <c r="M9" i="5"/>
  <c r="M8" i="5"/>
  <c r="M48" i="5"/>
  <c r="M44" i="5"/>
  <c r="M40" i="5"/>
  <c r="M22" i="5"/>
  <c r="M21" i="5"/>
  <c r="M20" i="5"/>
  <c r="M14" i="5"/>
  <c r="M13" i="5"/>
  <c r="M12" i="5"/>
  <c r="M6" i="5"/>
  <c r="M5" i="5"/>
  <c r="M4" i="5"/>
  <c r="M42" i="5"/>
  <c r="M17" i="5"/>
  <c r="M16" i="5"/>
  <c r="M10" i="5"/>
  <c r="AL11" i="2"/>
  <c r="N194" i="5"/>
  <c r="N193" i="5"/>
  <c r="N192" i="5"/>
  <c r="N191" i="5"/>
  <c r="N190" i="5"/>
  <c r="O5" i="4"/>
  <c r="N189" i="5"/>
  <c r="O4" i="4"/>
  <c r="N188" i="5"/>
  <c r="O3" i="4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18" i="5"/>
  <c r="N17" i="5"/>
  <c r="N16" i="5"/>
  <c r="N10" i="5"/>
  <c r="N9" i="5"/>
  <c r="N8" i="5"/>
  <c r="N34" i="5"/>
  <c r="N33" i="5"/>
  <c r="N32" i="5"/>
  <c r="N30" i="5"/>
  <c r="N28" i="5"/>
  <c r="N25" i="5"/>
  <c r="N15" i="5"/>
  <c r="N7" i="5"/>
  <c r="N3" i="5"/>
  <c r="N22" i="5"/>
  <c r="N21" i="5"/>
  <c r="N20" i="5"/>
  <c r="N14" i="5"/>
  <c r="N13" i="5"/>
  <c r="N12" i="5"/>
  <c r="N6" i="5"/>
  <c r="N5" i="5"/>
  <c r="N4" i="5"/>
  <c r="N38" i="5"/>
  <c r="N37" i="5"/>
  <c r="N26" i="5"/>
  <c r="N23" i="5"/>
  <c r="N19" i="5"/>
  <c r="N11" i="5"/>
  <c r="N36" i="5"/>
  <c r="N35" i="5"/>
  <c r="N31" i="5"/>
  <c r="N29" i="5"/>
  <c r="N27" i="5"/>
  <c r="N24" i="5"/>
  <c r="AK13" i="2"/>
  <c r="AK11" i="2"/>
  <c r="AI11" i="2"/>
  <c r="AJ13" i="2"/>
  <c r="K193" i="5"/>
  <c r="K191" i="5"/>
  <c r="K189" i="5"/>
  <c r="L4" i="4"/>
  <c r="K187" i="5"/>
  <c r="K185" i="5"/>
  <c r="K183" i="5"/>
  <c r="K181" i="5"/>
  <c r="K179" i="5"/>
  <c r="K177" i="5"/>
  <c r="K175" i="5"/>
  <c r="K173" i="5"/>
  <c r="K171" i="5"/>
  <c r="K169" i="5"/>
  <c r="K167" i="5"/>
  <c r="K165" i="5"/>
  <c r="K163" i="5"/>
  <c r="K161" i="5"/>
  <c r="K159" i="5"/>
  <c r="K157" i="5"/>
  <c r="K155" i="5"/>
  <c r="K153" i="5"/>
  <c r="K151" i="5"/>
  <c r="K149" i="5"/>
  <c r="K147" i="5"/>
  <c r="K145" i="5"/>
  <c r="K143" i="5"/>
  <c r="K141" i="5"/>
  <c r="K139" i="5"/>
  <c r="K137" i="5"/>
  <c r="K135" i="5"/>
  <c r="K133" i="5"/>
  <c r="K131" i="5"/>
  <c r="K129" i="5"/>
  <c r="K127" i="5"/>
  <c r="K125" i="5"/>
  <c r="K123" i="5"/>
  <c r="K121" i="5"/>
  <c r="K119" i="5"/>
  <c r="K117" i="5"/>
  <c r="K115" i="5"/>
  <c r="K113" i="5"/>
  <c r="K111" i="5"/>
  <c r="K109" i="5"/>
  <c r="K107" i="5"/>
  <c r="K105" i="5"/>
  <c r="K103" i="5"/>
  <c r="K101" i="5"/>
  <c r="K99" i="5"/>
  <c r="K97" i="5"/>
  <c r="K95" i="5"/>
  <c r="K93" i="5"/>
  <c r="K91" i="5"/>
  <c r="K89" i="5"/>
  <c r="K87" i="5"/>
  <c r="K85" i="5"/>
  <c r="K83" i="5"/>
  <c r="K81" i="5"/>
  <c r="K79" i="5"/>
  <c r="K77" i="5"/>
  <c r="K75" i="5"/>
  <c r="K73" i="5"/>
  <c r="K71" i="5"/>
  <c r="K69" i="5"/>
  <c r="K67" i="5"/>
  <c r="K65" i="5"/>
  <c r="K63" i="5"/>
  <c r="K61" i="5"/>
  <c r="K59" i="5"/>
  <c r="K57" i="5"/>
  <c r="K55" i="5"/>
  <c r="K53" i="5"/>
  <c r="K51" i="5"/>
  <c r="K49" i="5"/>
  <c r="K47" i="5"/>
  <c r="K45" i="5"/>
  <c r="K43" i="5"/>
  <c r="K41" i="5"/>
  <c r="K39" i="5"/>
  <c r="K37" i="5"/>
  <c r="K35" i="5"/>
  <c r="K33" i="5"/>
  <c r="K31" i="5"/>
  <c r="K29" i="5"/>
  <c r="K27" i="5"/>
  <c r="K25" i="5"/>
  <c r="K194" i="5"/>
  <c r="K192" i="5"/>
  <c r="K190" i="5"/>
  <c r="L5" i="4"/>
  <c r="K188" i="5"/>
  <c r="L3" i="4"/>
  <c r="K186" i="5"/>
  <c r="K184" i="5"/>
  <c r="K182" i="5"/>
  <c r="K180" i="5"/>
  <c r="K178" i="5"/>
  <c r="K176" i="5"/>
  <c r="K174" i="5"/>
  <c r="K172" i="5"/>
  <c r="K170" i="5"/>
  <c r="K168" i="5"/>
  <c r="K166" i="5"/>
  <c r="K164" i="5"/>
  <c r="K162" i="5"/>
  <c r="K160" i="5"/>
  <c r="K158" i="5"/>
  <c r="K156" i="5"/>
  <c r="K154" i="5"/>
  <c r="K152" i="5"/>
  <c r="K150" i="5"/>
  <c r="K148" i="5"/>
  <c r="K146" i="5"/>
  <c r="K144" i="5"/>
  <c r="K142" i="5"/>
  <c r="K140" i="5"/>
  <c r="K138" i="5"/>
  <c r="K136" i="5"/>
  <c r="K134" i="5"/>
  <c r="K132" i="5"/>
  <c r="K130" i="5"/>
  <c r="K128" i="5"/>
  <c r="K126" i="5"/>
  <c r="K124" i="5"/>
  <c r="K122" i="5"/>
  <c r="K120" i="5"/>
  <c r="K118" i="5"/>
  <c r="K116" i="5"/>
  <c r="K114" i="5"/>
  <c r="K112" i="5"/>
  <c r="K110" i="5"/>
  <c r="K108" i="5"/>
  <c r="K106" i="5"/>
  <c r="K104" i="5"/>
  <c r="K102" i="5"/>
  <c r="K100" i="5"/>
  <c r="K98" i="5"/>
  <c r="K96" i="5"/>
  <c r="K94" i="5"/>
  <c r="K92" i="5"/>
  <c r="K90" i="5"/>
  <c r="K88" i="5"/>
  <c r="K86" i="5"/>
  <c r="K84" i="5"/>
  <c r="K82" i="5"/>
  <c r="K80" i="5"/>
  <c r="K78" i="5"/>
  <c r="K76" i="5"/>
  <c r="K74" i="5"/>
  <c r="K72" i="5"/>
  <c r="K70" i="5"/>
  <c r="K68" i="5"/>
  <c r="K66" i="5"/>
  <c r="K64" i="5"/>
  <c r="K62" i="5"/>
  <c r="K60" i="5"/>
  <c r="K58" i="5"/>
  <c r="K56" i="5"/>
  <c r="K54" i="5"/>
  <c r="K52" i="5"/>
  <c r="K50" i="5"/>
  <c r="K48" i="5"/>
  <c r="K46" i="5"/>
  <c r="K44" i="5"/>
  <c r="K42" i="5"/>
  <c r="K40" i="5"/>
  <c r="K38" i="5"/>
  <c r="K36" i="5"/>
  <c r="K34" i="5"/>
  <c r="K32" i="5"/>
  <c r="K30" i="5"/>
  <c r="K28" i="5"/>
  <c r="K21" i="5"/>
  <c r="K18" i="5"/>
  <c r="K16" i="5"/>
  <c r="K13" i="5"/>
  <c r="K10" i="5"/>
  <c r="K8" i="5"/>
  <c r="K5" i="5"/>
  <c r="K24" i="5"/>
  <c r="K11" i="5"/>
  <c r="K26" i="5"/>
  <c r="K22" i="5"/>
  <c r="K20" i="5"/>
  <c r="K17" i="5"/>
  <c r="K14" i="5"/>
  <c r="K12" i="5"/>
  <c r="K9" i="5"/>
  <c r="K6" i="5"/>
  <c r="K4" i="5"/>
  <c r="K19" i="5"/>
  <c r="K23" i="5"/>
  <c r="K15" i="5"/>
  <c r="K7" i="5"/>
  <c r="K3" i="5"/>
  <c r="L193" i="5"/>
  <c r="L191" i="5"/>
  <c r="L189" i="5"/>
  <c r="M4" i="4"/>
  <c r="L187" i="5"/>
  <c r="L185" i="5"/>
  <c r="L183" i="5"/>
  <c r="L181" i="5"/>
  <c r="L179" i="5"/>
  <c r="L177" i="5"/>
  <c r="L175" i="5"/>
  <c r="L173" i="5"/>
  <c r="L171" i="5"/>
  <c r="L169" i="5"/>
  <c r="L167" i="5"/>
  <c r="L165" i="5"/>
  <c r="L163" i="5"/>
  <c r="L161" i="5"/>
  <c r="L159" i="5"/>
  <c r="L157" i="5"/>
  <c r="L155" i="5"/>
  <c r="L153" i="5"/>
  <c r="L151" i="5"/>
  <c r="L149" i="5"/>
  <c r="L147" i="5"/>
  <c r="L194" i="5"/>
  <c r="L192" i="5"/>
  <c r="L190" i="5"/>
  <c r="M5" i="4"/>
  <c r="L188" i="5"/>
  <c r="M3" i="4"/>
  <c r="L186" i="5"/>
  <c r="L184" i="5"/>
  <c r="L182" i="5"/>
  <c r="L180" i="5"/>
  <c r="L178" i="5"/>
  <c r="L176" i="5"/>
  <c r="L174" i="5"/>
  <c r="L172" i="5"/>
  <c r="L170" i="5"/>
  <c r="L168" i="5"/>
  <c r="L166" i="5"/>
  <c r="L164" i="5"/>
  <c r="L162" i="5"/>
  <c r="L160" i="5"/>
  <c r="L158" i="5"/>
  <c r="L156" i="5"/>
  <c r="L154" i="5"/>
  <c r="L152" i="5"/>
  <c r="L150" i="5"/>
  <c r="L148" i="5"/>
  <c r="L146" i="5"/>
  <c r="L144" i="5"/>
  <c r="L142" i="5"/>
  <c r="L140" i="5"/>
  <c r="L138" i="5"/>
  <c r="L136" i="5"/>
  <c r="L134" i="5"/>
  <c r="L132" i="5"/>
  <c r="L130" i="5"/>
  <c r="L128" i="5"/>
  <c r="L126" i="5"/>
  <c r="L124" i="5"/>
  <c r="L122" i="5"/>
  <c r="L120" i="5"/>
  <c r="L118" i="5"/>
  <c r="L116" i="5"/>
  <c r="L114" i="5"/>
  <c r="L112" i="5"/>
  <c r="L110" i="5"/>
  <c r="L108" i="5"/>
  <c r="L106" i="5"/>
  <c r="L104" i="5"/>
  <c r="L102" i="5"/>
  <c r="L100" i="5"/>
  <c r="L98" i="5"/>
  <c r="L96" i="5"/>
  <c r="L94" i="5"/>
  <c r="L92" i="5"/>
  <c r="L90" i="5"/>
  <c r="L88" i="5"/>
  <c r="L86" i="5"/>
  <c r="L84" i="5"/>
  <c r="L82" i="5"/>
  <c r="L80" i="5"/>
  <c r="L78" i="5"/>
  <c r="L76" i="5"/>
  <c r="L74" i="5"/>
  <c r="L72" i="5"/>
  <c r="L70" i="5"/>
  <c r="L68" i="5"/>
  <c r="L66" i="5"/>
  <c r="L64" i="5"/>
  <c r="L62" i="5"/>
  <c r="L60" i="5"/>
  <c r="L58" i="5"/>
  <c r="L56" i="5"/>
  <c r="L54" i="5"/>
  <c r="L52" i="5"/>
  <c r="L50" i="5"/>
  <c r="L48" i="5"/>
  <c r="L46" i="5"/>
  <c r="L44" i="5"/>
  <c r="L42" i="5"/>
  <c r="L141" i="5"/>
  <c r="L133" i="5"/>
  <c r="L125" i="5"/>
  <c r="L117" i="5"/>
  <c r="L109" i="5"/>
  <c r="L101" i="5"/>
  <c r="L93" i="5"/>
  <c r="L85" i="5"/>
  <c r="L77" i="5"/>
  <c r="L69" i="5"/>
  <c r="L61" i="5"/>
  <c r="L53" i="5"/>
  <c r="L45" i="5"/>
  <c r="L39" i="5"/>
  <c r="L35" i="5"/>
  <c r="L31" i="5"/>
  <c r="L27" i="5"/>
  <c r="L24" i="5"/>
  <c r="L19" i="5"/>
  <c r="L11" i="5"/>
  <c r="L67" i="5"/>
  <c r="L59" i="5"/>
  <c r="L51" i="5"/>
  <c r="L43" i="5"/>
  <c r="L38" i="5"/>
  <c r="L34" i="5"/>
  <c r="L30" i="5"/>
  <c r="L26" i="5"/>
  <c r="L20" i="5"/>
  <c r="L9" i="5"/>
  <c r="L139" i="5"/>
  <c r="L131" i="5"/>
  <c r="L123" i="5"/>
  <c r="L115" i="5"/>
  <c r="L107" i="5"/>
  <c r="L99" i="5"/>
  <c r="L91" i="5"/>
  <c r="L83" i="5"/>
  <c r="L75" i="5"/>
  <c r="L145" i="5"/>
  <c r="L137" i="5"/>
  <c r="L129" i="5"/>
  <c r="L121" i="5"/>
  <c r="L113" i="5"/>
  <c r="L105" i="5"/>
  <c r="L97" i="5"/>
  <c r="L89" i="5"/>
  <c r="L81" i="5"/>
  <c r="L73" i="5"/>
  <c r="L65" i="5"/>
  <c r="L57" i="5"/>
  <c r="L49" i="5"/>
  <c r="L41" i="5"/>
  <c r="L37" i="5"/>
  <c r="L33" i="5"/>
  <c r="L29" i="5"/>
  <c r="L23" i="5"/>
  <c r="L15" i="5"/>
  <c r="L7" i="5"/>
  <c r="L3" i="5"/>
  <c r="L22" i="5"/>
  <c r="L17" i="5"/>
  <c r="L14" i="5"/>
  <c r="L12" i="5"/>
  <c r="L6" i="5"/>
  <c r="L4" i="5"/>
  <c r="L143" i="5"/>
  <c r="L135" i="5"/>
  <c r="L127" i="5"/>
  <c r="L119" i="5"/>
  <c r="L111" i="5"/>
  <c r="L103" i="5"/>
  <c r="L95" i="5"/>
  <c r="L87" i="5"/>
  <c r="L79" i="5"/>
  <c r="L71" i="5"/>
  <c r="L63" i="5"/>
  <c r="L55" i="5"/>
  <c r="L47" i="5"/>
  <c r="L40" i="5"/>
  <c r="L36" i="5"/>
  <c r="L32" i="5"/>
  <c r="L28" i="5"/>
  <c r="L25" i="5"/>
  <c r="L21" i="5"/>
  <c r="L18" i="5"/>
  <c r="L16" i="5"/>
  <c r="L13" i="5"/>
  <c r="L10" i="5"/>
  <c r="L8" i="5"/>
  <c r="L5" i="5"/>
  <c r="AJ10" i="2"/>
  <c r="AI10" i="2"/>
  <c r="AJ11" i="2"/>
  <c r="AI13" i="2"/>
  <c r="D183" i="5"/>
  <c r="D187" i="5"/>
  <c r="AG10" i="2"/>
  <c r="AG13" i="2"/>
  <c r="AH11" i="2"/>
  <c r="J194" i="5"/>
  <c r="J193" i="5"/>
  <c r="J192" i="5"/>
  <c r="J191" i="5"/>
  <c r="J190" i="5"/>
  <c r="K5" i="4"/>
  <c r="J189" i="5"/>
  <c r="K4" i="4"/>
  <c r="J188" i="5"/>
  <c r="K3" i="4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4" i="5"/>
  <c r="J120" i="5"/>
  <c r="J116" i="5"/>
  <c r="J112" i="5"/>
  <c r="J18" i="5"/>
  <c r="J17" i="5"/>
  <c r="J16" i="5"/>
  <c r="J10" i="5"/>
  <c r="J125" i="5"/>
  <c r="J121" i="5"/>
  <c r="J117" i="5"/>
  <c r="J113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15" i="5"/>
  <c r="J7" i="5"/>
  <c r="J3" i="5"/>
  <c r="J126" i="5"/>
  <c r="J122" i="5"/>
  <c r="J118" i="5"/>
  <c r="J114" i="5"/>
  <c r="J110" i="5"/>
  <c r="J127" i="5"/>
  <c r="J123" i="5"/>
  <c r="J119" i="5"/>
  <c r="J115" i="5"/>
  <c r="J111" i="5"/>
  <c r="J19" i="5"/>
  <c r="J11" i="5"/>
  <c r="J9" i="5"/>
  <c r="J8" i="5"/>
  <c r="J22" i="5"/>
  <c r="J14" i="5"/>
  <c r="J20" i="5"/>
  <c r="J12" i="5"/>
  <c r="J4" i="5"/>
  <c r="J21" i="5"/>
  <c r="J13" i="5"/>
  <c r="J5" i="5"/>
  <c r="J6" i="5"/>
  <c r="I194" i="5"/>
  <c r="I193" i="5"/>
  <c r="I192" i="5"/>
  <c r="I191" i="5"/>
  <c r="I190" i="5"/>
  <c r="J5" i="4"/>
  <c r="I189" i="5"/>
  <c r="J4" i="4"/>
  <c r="I188" i="5"/>
  <c r="J3" i="4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9" i="5"/>
  <c r="I11" i="5"/>
  <c r="I18" i="5"/>
  <c r="I17" i="5"/>
  <c r="I16" i="5"/>
  <c r="I10" i="5"/>
  <c r="I9" i="5"/>
  <c r="I8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2" i="5"/>
  <c r="I21" i="5"/>
  <c r="I20" i="5"/>
  <c r="I14" i="5"/>
  <c r="I13" i="5"/>
  <c r="I12" i="5"/>
  <c r="I6" i="5"/>
  <c r="I5" i="5"/>
  <c r="I4" i="5"/>
  <c r="I27" i="5"/>
  <c r="I23" i="5"/>
  <c r="I15" i="5"/>
  <c r="I7" i="5"/>
  <c r="I28" i="5"/>
  <c r="I24" i="5"/>
  <c r="I29" i="5"/>
  <c r="I25" i="5"/>
  <c r="I26" i="5"/>
  <c r="I3" i="5"/>
  <c r="AH13" i="2"/>
  <c r="AF10" i="2"/>
  <c r="H193" i="5"/>
  <c r="H191" i="5"/>
  <c r="H189" i="5"/>
  <c r="I4" i="4"/>
  <c r="H187" i="5"/>
  <c r="H185" i="5"/>
  <c r="H183" i="5"/>
  <c r="H181" i="5"/>
  <c r="H179" i="5"/>
  <c r="H177" i="5"/>
  <c r="H175" i="5"/>
  <c r="H173" i="5"/>
  <c r="H171" i="5"/>
  <c r="H169" i="5"/>
  <c r="H167" i="5"/>
  <c r="H165" i="5"/>
  <c r="H163" i="5"/>
  <c r="H161" i="5"/>
  <c r="H159" i="5"/>
  <c r="H157" i="5"/>
  <c r="H155" i="5"/>
  <c r="H153" i="5"/>
  <c r="H151" i="5"/>
  <c r="H149" i="5"/>
  <c r="H147" i="5"/>
  <c r="H145" i="5"/>
  <c r="H143" i="5"/>
  <c r="H194" i="5"/>
  <c r="H192" i="5"/>
  <c r="H190" i="5"/>
  <c r="I5" i="4"/>
  <c r="H188" i="5"/>
  <c r="I3" i="4"/>
  <c r="H186" i="5"/>
  <c r="H184" i="5"/>
  <c r="H182" i="5"/>
  <c r="H180" i="5"/>
  <c r="H178" i="5"/>
  <c r="H176" i="5"/>
  <c r="H174" i="5"/>
  <c r="H172" i="5"/>
  <c r="H170" i="5"/>
  <c r="H168" i="5"/>
  <c r="H166" i="5"/>
  <c r="H164" i="5"/>
  <c r="H162" i="5"/>
  <c r="H160" i="5"/>
  <c r="H158" i="5"/>
  <c r="H156" i="5"/>
  <c r="H154" i="5"/>
  <c r="H152" i="5"/>
  <c r="H150" i="5"/>
  <c r="H148" i="5"/>
  <c r="H146" i="5"/>
  <c r="H144" i="5"/>
  <c r="H142" i="5"/>
  <c r="H140" i="5"/>
  <c r="H138" i="5"/>
  <c r="H136" i="5"/>
  <c r="H134" i="5"/>
  <c r="H132" i="5"/>
  <c r="H130" i="5"/>
  <c r="H128" i="5"/>
  <c r="H126" i="5"/>
  <c r="H124" i="5"/>
  <c r="H122" i="5"/>
  <c r="H120" i="5"/>
  <c r="H118" i="5"/>
  <c r="H116" i="5"/>
  <c r="H114" i="5"/>
  <c r="H112" i="5"/>
  <c r="H110" i="5"/>
  <c r="H108" i="5"/>
  <c r="H106" i="5"/>
  <c r="H104" i="5"/>
  <c r="H102" i="5"/>
  <c r="H100" i="5"/>
  <c r="H98" i="5"/>
  <c r="H96" i="5"/>
  <c r="H94" i="5"/>
  <c r="H92" i="5"/>
  <c r="H90" i="5"/>
  <c r="H88" i="5"/>
  <c r="H86" i="5"/>
  <c r="H84" i="5"/>
  <c r="H82" i="5"/>
  <c r="H80" i="5"/>
  <c r="H78" i="5"/>
  <c r="H76" i="5"/>
  <c r="H74" i="5"/>
  <c r="H137" i="5"/>
  <c r="H129" i="5"/>
  <c r="H121" i="5"/>
  <c r="H113" i="5"/>
  <c r="H105" i="5"/>
  <c r="H97" i="5"/>
  <c r="H89" i="5"/>
  <c r="H81" i="5"/>
  <c r="H73" i="5"/>
  <c r="H69" i="5"/>
  <c r="H65" i="5"/>
  <c r="H62" i="5"/>
  <c r="H57" i="5"/>
  <c r="H54" i="5"/>
  <c r="H49" i="5"/>
  <c r="H46" i="5"/>
  <c r="H41" i="5"/>
  <c r="H38" i="5"/>
  <c r="H33" i="5"/>
  <c r="H30" i="5"/>
  <c r="H25" i="5"/>
  <c r="H23" i="5"/>
  <c r="H15" i="5"/>
  <c r="H7" i="5"/>
  <c r="H3" i="5"/>
  <c r="H20" i="5"/>
  <c r="H12" i="5"/>
  <c r="H9" i="5"/>
  <c r="H135" i="5"/>
  <c r="H127" i="5"/>
  <c r="H119" i="5"/>
  <c r="H111" i="5"/>
  <c r="H103" i="5"/>
  <c r="H95" i="5"/>
  <c r="H87" i="5"/>
  <c r="H79" i="5"/>
  <c r="H72" i="5"/>
  <c r="H68" i="5"/>
  <c r="H64" i="5"/>
  <c r="H59" i="5"/>
  <c r="H56" i="5"/>
  <c r="H51" i="5"/>
  <c r="H48" i="5"/>
  <c r="H43" i="5"/>
  <c r="H40" i="5"/>
  <c r="H35" i="5"/>
  <c r="H32" i="5"/>
  <c r="H27" i="5"/>
  <c r="H21" i="5"/>
  <c r="H18" i="5"/>
  <c r="H16" i="5"/>
  <c r="H13" i="5"/>
  <c r="H10" i="5"/>
  <c r="H8" i="5"/>
  <c r="H5" i="5"/>
  <c r="H44" i="5"/>
  <c r="H31" i="5"/>
  <c r="H28" i="5"/>
  <c r="H22" i="5"/>
  <c r="H17" i="5"/>
  <c r="H14" i="5"/>
  <c r="H4" i="5"/>
  <c r="H141" i="5"/>
  <c r="H133" i="5"/>
  <c r="H125" i="5"/>
  <c r="H117" i="5"/>
  <c r="H109" i="5"/>
  <c r="H101" i="5"/>
  <c r="H93" i="5"/>
  <c r="H85" i="5"/>
  <c r="H77" i="5"/>
  <c r="H71" i="5"/>
  <c r="H67" i="5"/>
  <c r="H61" i="5"/>
  <c r="H58" i="5"/>
  <c r="H53" i="5"/>
  <c r="H50" i="5"/>
  <c r="H45" i="5"/>
  <c r="H42" i="5"/>
  <c r="H37" i="5"/>
  <c r="H34" i="5"/>
  <c r="H29" i="5"/>
  <c r="H26" i="5"/>
  <c r="H24" i="5"/>
  <c r="H19" i="5"/>
  <c r="H11" i="5"/>
  <c r="H139" i="5"/>
  <c r="H131" i="5"/>
  <c r="H123" i="5"/>
  <c r="H115" i="5"/>
  <c r="H107" i="5"/>
  <c r="H99" i="5"/>
  <c r="H91" i="5"/>
  <c r="H83" i="5"/>
  <c r="H75" i="5"/>
  <c r="H70" i="5"/>
  <c r="H66" i="5"/>
  <c r="H63" i="5"/>
  <c r="H60" i="5"/>
  <c r="H55" i="5"/>
  <c r="H52" i="5"/>
  <c r="H47" i="5"/>
  <c r="H39" i="5"/>
  <c r="H36" i="5"/>
  <c r="H6" i="5"/>
  <c r="AF11" i="2"/>
  <c r="G194" i="5"/>
  <c r="G192" i="5"/>
  <c r="G190" i="5"/>
  <c r="H5" i="4"/>
  <c r="G188" i="5"/>
  <c r="H3" i="4"/>
  <c r="G186" i="5"/>
  <c r="G184" i="5"/>
  <c r="G182" i="5"/>
  <c r="G180" i="5"/>
  <c r="G178" i="5"/>
  <c r="G176" i="5"/>
  <c r="G174" i="5"/>
  <c r="G172" i="5"/>
  <c r="G170" i="5"/>
  <c r="G168" i="5"/>
  <c r="G166" i="5"/>
  <c r="G164" i="5"/>
  <c r="G162" i="5"/>
  <c r="G160" i="5"/>
  <c r="G158" i="5"/>
  <c r="G156" i="5"/>
  <c r="G154" i="5"/>
  <c r="G152" i="5"/>
  <c r="G150" i="5"/>
  <c r="G148" i="5"/>
  <c r="G146" i="5"/>
  <c r="G144" i="5"/>
  <c r="G142" i="5"/>
  <c r="G140" i="5"/>
  <c r="G138" i="5"/>
  <c r="G136" i="5"/>
  <c r="G134" i="5"/>
  <c r="G132" i="5"/>
  <c r="G130" i="5"/>
  <c r="G128" i="5"/>
  <c r="G126" i="5"/>
  <c r="G124" i="5"/>
  <c r="G122" i="5"/>
  <c r="G120" i="5"/>
  <c r="G118" i="5"/>
  <c r="G116" i="5"/>
  <c r="G114" i="5"/>
  <c r="G112" i="5"/>
  <c r="G110" i="5"/>
  <c r="G108" i="5"/>
  <c r="G106" i="5"/>
  <c r="G104" i="5"/>
  <c r="G102" i="5"/>
  <c r="G100" i="5"/>
  <c r="G98" i="5"/>
  <c r="G96" i="5"/>
  <c r="G94" i="5"/>
  <c r="G92" i="5"/>
  <c r="G90" i="5"/>
  <c r="G88" i="5"/>
  <c r="G86" i="5"/>
  <c r="G84" i="5"/>
  <c r="G82" i="5"/>
  <c r="G80" i="5"/>
  <c r="G78" i="5"/>
  <c r="G76" i="5"/>
  <c r="G74" i="5"/>
  <c r="G72" i="5"/>
  <c r="G70" i="5"/>
  <c r="G68" i="5"/>
  <c r="G66" i="5"/>
  <c r="G193" i="5"/>
  <c r="G191" i="5"/>
  <c r="G189" i="5"/>
  <c r="H4" i="4"/>
  <c r="G187" i="5"/>
  <c r="G185" i="5"/>
  <c r="G183" i="5"/>
  <c r="G181" i="5"/>
  <c r="G179" i="5"/>
  <c r="G177" i="5"/>
  <c r="G175" i="5"/>
  <c r="G173" i="5"/>
  <c r="G171" i="5"/>
  <c r="G169" i="5"/>
  <c r="G167" i="5"/>
  <c r="G165" i="5"/>
  <c r="G163" i="5"/>
  <c r="G161" i="5"/>
  <c r="G159" i="5"/>
  <c r="G157" i="5"/>
  <c r="G155" i="5"/>
  <c r="G153" i="5"/>
  <c r="G151" i="5"/>
  <c r="G149" i="5"/>
  <c r="G147" i="5"/>
  <c r="G145" i="5"/>
  <c r="G143" i="5"/>
  <c r="G141" i="5"/>
  <c r="G139" i="5"/>
  <c r="G137" i="5"/>
  <c r="G135" i="5"/>
  <c r="G133" i="5"/>
  <c r="G131" i="5"/>
  <c r="G129" i="5"/>
  <c r="G127" i="5"/>
  <c r="G125" i="5"/>
  <c r="G123" i="5"/>
  <c r="G121" i="5"/>
  <c r="G119" i="5"/>
  <c r="G117" i="5"/>
  <c r="G115" i="5"/>
  <c r="G113" i="5"/>
  <c r="G111" i="5"/>
  <c r="G109" i="5"/>
  <c r="G107" i="5"/>
  <c r="G105" i="5"/>
  <c r="G103" i="5"/>
  <c r="G101" i="5"/>
  <c r="G99" i="5"/>
  <c r="G97" i="5"/>
  <c r="G95" i="5"/>
  <c r="G93" i="5"/>
  <c r="G91" i="5"/>
  <c r="G89" i="5"/>
  <c r="G87" i="5"/>
  <c r="G85" i="5"/>
  <c r="G83" i="5"/>
  <c r="G81" i="5"/>
  <c r="G79" i="5"/>
  <c r="G77" i="5"/>
  <c r="G75" i="5"/>
  <c r="G73" i="5"/>
  <c r="G71" i="5"/>
  <c r="G69" i="5"/>
  <c r="G67" i="5"/>
  <c r="G65" i="5"/>
  <c r="G63" i="5"/>
  <c r="G61" i="5"/>
  <c r="G59" i="5"/>
  <c r="G57" i="5"/>
  <c r="G55" i="5"/>
  <c r="G53" i="5"/>
  <c r="G51" i="5"/>
  <c r="G49" i="5"/>
  <c r="G47" i="5"/>
  <c r="G45" i="5"/>
  <c r="G43" i="5"/>
  <c r="G41" i="5"/>
  <c r="G39" i="5"/>
  <c r="G37" i="5"/>
  <c r="G35" i="5"/>
  <c r="G33" i="5"/>
  <c r="G31" i="5"/>
  <c r="G29" i="5"/>
  <c r="G27" i="5"/>
  <c r="G60" i="5"/>
  <c r="G52" i="5"/>
  <c r="G44" i="5"/>
  <c r="G36" i="5"/>
  <c r="G28" i="5"/>
  <c r="G22" i="5"/>
  <c r="G20" i="5"/>
  <c r="G17" i="5"/>
  <c r="G14" i="5"/>
  <c r="G12" i="5"/>
  <c r="G9" i="5"/>
  <c r="G6" i="5"/>
  <c r="G4" i="5"/>
  <c r="G34" i="5"/>
  <c r="G26" i="5"/>
  <c r="G62" i="5"/>
  <c r="G54" i="5"/>
  <c r="G46" i="5"/>
  <c r="G38" i="5"/>
  <c r="G30" i="5"/>
  <c r="G25" i="5"/>
  <c r="G23" i="5"/>
  <c r="G15" i="5"/>
  <c r="G7" i="5"/>
  <c r="G3" i="5"/>
  <c r="G24" i="5"/>
  <c r="G64" i="5"/>
  <c r="G56" i="5"/>
  <c r="G48" i="5"/>
  <c r="G40" i="5"/>
  <c r="G32" i="5"/>
  <c r="G21" i="5"/>
  <c r="G18" i="5"/>
  <c r="G16" i="5"/>
  <c r="G13" i="5"/>
  <c r="G10" i="5"/>
  <c r="G8" i="5"/>
  <c r="G5" i="5"/>
  <c r="G58" i="5"/>
  <c r="G50" i="5"/>
  <c r="G42" i="5"/>
  <c r="G19" i="5"/>
  <c r="G11" i="5"/>
  <c r="AF13" i="2"/>
  <c r="AE13" i="2"/>
  <c r="AC11" i="2"/>
  <c r="F194" i="5"/>
  <c r="F193" i="5"/>
  <c r="F192" i="5"/>
  <c r="F191" i="5"/>
  <c r="F190" i="5"/>
  <c r="G5" i="4"/>
  <c r="F189" i="5"/>
  <c r="G4" i="4"/>
  <c r="F188" i="5"/>
  <c r="G3" i="4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9" i="5"/>
  <c r="F18" i="5"/>
  <c r="F17" i="5"/>
  <c r="F16" i="5"/>
  <c r="F10" i="5"/>
  <c r="F9" i="5"/>
  <c r="F8" i="5"/>
  <c r="F43" i="5"/>
  <c r="F42" i="5"/>
  <c r="F39" i="5"/>
  <c r="F38" i="5"/>
  <c r="F37" i="5"/>
  <c r="F36" i="5"/>
  <c r="F34" i="5"/>
  <c r="F32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1" i="5"/>
  <c r="F40" i="5"/>
  <c r="F35" i="5"/>
  <c r="F33" i="5"/>
  <c r="F31" i="5"/>
  <c r="F30" i="5"/>
  <c r="F11" i="5"/>
  <c r="F20" i="5"/>
  <c r="F7" i="5"/>
  <c r="F29" i="5"/>
  <c r="F28" i="5"/>
  <c r="F27" i="5"/>
  <c r="F26" i="5"/>
  <c r="F25" i="5"/>
  <c r="F24" i="5"/>
  <c r="F23" i="5"/>
  <c r="F21" i="5"/>
  <c r="F15" i="5"/>
  <c r="F3" i="5"/>
  <c r="F22" i="5"/>
  <c r="F14" i="5"/>
  <c r="F13" i="5"/>
  <c r="F12" i="5"/>
  <c r="F6" i="5"/>
  <c r="F5" i="5"/>
  <c r="F4" i="5"/>
  <c r="E194" i="5"/>
  <c r="E193" i="5"/>
  <c r="E192" i="5"/>
  <c r="E191" i="5"/>
  <c r="E190" i="5"/>
  <c r="F5" i="4"/>
  <c r="E189" i="5"/>
  <c r="F4" i="4"/>
  <c r="E188" i="5"/>
  <c r="F3" i="4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59" i="5"/>
  <c r="E155" i="5"/>
  <c r="E151" i="5"/>
  <c r="E147" i="5"/>
  <c r="E143" i="5"/>
  <c r="E139" i="5"/>
  <c r="E135" i="5"/>
  <c r="E131" i="5"/>
  <c r="E127" i="5"/>
  <c r="E123" i="5"/>
  <c r="E119" i="5"/>
  <c r="E115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160" i="5"/>
  <c r="E156" i="5"/>
  <c r="E152" i="5"/>
  <c r="E148" i="5"/>
  <c r="E144" i="5"/>
  <c r="E140" i="5"/>
  <c r="E136" i="5"/>
  <c r="E132" i="5"/>
  <c r="E128" i="5"/>
  <c r="E124" i="5"/>
  <c r="E120" i="5"/>
  <c r="E116" i="5"/>
  <c r="E112" i="5"/>
  <c r="E22" i="5"/>
  <c r="E21" i="5"/>
  <c r="E20" i="5"/>
  <c r="E157" i="5"/>
  <c r="E153" i="5"/>
  <c r="E149" i="5"/>
  <c r="E145" i="5"/>
  <c r="E141" i="5"/>
  <c r="E137" i="5"/>
  <c r="E133" i="5"/>
  <c r="E129" i="5"/>
  <c r="E125" i="5"/>
  <c r="E121" i="5"/>
  <c r="E117" i="5"/>
  <c r="E113" i="5"/>
  <c r="E19" i="5"/>
  <c r="E11" i="5"/>
  <c r="E158" i="5"/>
  <c r="E154" i="5"/>
  <c r="E150" i="5"/>
  <c r="E146" i="5"/>
  <c r="E142" i="5"/>
  <c r="E138" i="5"/>
  <c r="E134" i="5"/>
  <c r="E130" i="5"/>
  <c r="E126" i="5"/>
  <c r="E122" i="5"/>
  <c r="E118" i="5"/>
  <c r="E114" i="5"/>
  <c r="E91" i="5"/>
  <c r="E87" i="5"/>
  <c r="E83" i="5"/>
  <c r="E79" i="5"/>
  <c r="E75" i="5"/>
  <c r="E71" i="5"/>
  <c r="E67" i="5"/>
  <c r="E63" i="5"/>
  <c r="E59" i="5"/>
  <c r="E55" i="5"/>
  <c r="E51" i="5"/>
  <c r="E47" i="5"/>
  <c r="E43" i="5"/>
  <c r="E39" i="5"/>
  <c r="E35" i="5"/>
  <c r="E31" i="5"/>
  <c r="E18" i="5"/>
  <c r="E14" i="5"/>
  <c r="E13" i="5"/>
  <c r="E12" i="5"/>
  <c r="E10" i="5"/>
  <c r="E6" i="5"/>
  <c r="E5" i="5"/>
  <c r="E4" i="5"/>
  <c r="E92" i="5"/>
  <c r="E88" i="5"/>
  <c r="E84" i="5"/>
  <c r="E80" i="5"/>
  <c r="E76" i="5"/>
  <c r="E72" i="5"/>
  <c r="E68" i="5"/>
  <c r="E64" i="5"/>
  <c r="E60" i="5"/>
  <c r="E56" i="5"/>
  <c r="E52" i="5"/>
  <c r="E48" i="5"/>
  <c r="E44" i="5"/>
  <c r="E40" i="5"/>
  <c r="E36" i="5"/>
  <c r="E32" i="5"/>
  <c r="E8" i="5"/>
  <c r="E89" i="5"/>
  <c r="E85" i="5"/>
  <c r="E81" i="5"/>
  <c r="E77" i="5"/>
  <c r="E73" i="5"/>
  <c r="E69" i="5"/>
  <c r="E65" i="5"/>
  <c r="E61" i="5"/>
  <c r="E57" i="5"/>
  <c r="E53" i="5"/>
  <c r="E49" i="5"/>
  <c r="E45" i="5"/>
  <c r="E41" i="5"/>
  <c r="E37" i="5"/>
  <c r="E33" i="5"/>
  <c r="E16" i="5"/>
  <c r="E90" i="5"/>
  <c r="E86" i="5"/>
  <c r="E82" i="5"/>
  <c r="E78" i="5"/>
  <c r="E74" i="5"/>
  <c r="E70" i="5"/>
  <c r="E66" i="5"/>
  <c r="E62" i="5"/>
  <c r="E58" i="5"/>
  <c r="E54" i="5"/>
  <c r="E50" i="5"/>
  <c r="E46" i="5"/>
  <c r="E42" i="5"/>
  <c r="E38" i="5"/>
  <c r="E34" i="5"/>
  <c r="E30" i="5"/>
  <c r="E29" i="5"/>
  <c r="E28" i="5"/>
  <c r="E27" i="5"/>
  <c r="E26" i="5"/>
  <c r="E25" i="5"/>
  <c r="E24" i="5"/>
  <c r="E23" i="5"/>
  <c r="E17" i="5"/>
  <c r="E15" i="5"/>
  <c r="E9" i="5"/>
  <c r="E7" i="5"/>
  <c r="E3" i="5"/>
  <c r="AC13" i="2"/>
  <c r="AD7" i="2"/>
  <c r="AD11" i="2"/>
  <c r="Y193" i="5"/>
  <c r="Y191" i="5"/>
  <c r="Y189" i="5"/>
  <c r="Y187" i="5"/>
  <c r="Y185" i="5"/>
  <c r="Y183" i="5"/>
  <c r="Y181" i="5"/>
  <c r="Y179" i="5"/>
  <c r="Y177" i="5"/>
  <c r="Y175" i="5"/>
  <c r="Y173" i="5"/>
  <c r="Y171" i="5"/>
  <c r="Y169" i="5"/>
  <c r="Y167" i="5"/>
  <c r="Y165" i="5"/>
  <c r="Y163" i="5"/>
  <c r="Y161" i="5"/>
  <c r="Y194" i="5"/>
  <c r="Y192" i="5"/>
  <c r="Y190" i="5"/>
  <c r="Y188" i="5"/>
  <c r="Y186" i="5"/>
  <c r="Y184" i="5"/>
  <c r="Y182" i="5"/>
  <c r="Y180" i="5"/>
  <c r="Y178" i="5"/>
  <c r="Y176" i="5"/>
  <c r="Y174" i="5"/>
  <c r="Y172" i="5"/>
  <c r="Y170" i="5"/>
  <c r="Y168" i="5"/>
  <c r="Y166" i="5"/>
  <c r="Y164" i="5"/>
  <c r="Y162" i="5"/>
  <c r="Y160" i="5"/>
  <c r="Y155" i="5"/>
  <c r="Y152" i="5"/>
  <c r="Y22" i="5"/>
  <c r="Y20" i="5"/>
  <c r="Y17" i="5"/>
  <c r="Y14" i="5"/>
  <c r="Y12" i="5"/>
  <c r="Y9" i="5"/>
  <c r="Y6" i="5"/>
  <c r="Y4" i="5"/>
  <c r="Y157" i="5"/>
  <c r="Y154" i="5"/>
  <c r="Y149" i="5"/>
  <c r="Y147" i="5"/>
  <c r="Y145" i="5"/>
  <c r="Y143" i="5"/>
  <c r="Y141" i="5"/>
  <c r="Y139" i="5"/>
  <c r="Y137" i="5"/>
  <c r="Y135" i="5"/>
  <c r="Y133" i="5"/>
  <c r="Y131" i="5"/>
  <c r="Y129" i="5"/>
  <c r="Y127" i="5"/>
  <c r="Y125" i="5"/>
  <c r="Y123" i="5"/>
  <c r="Y121" i="5"/>
  <c r="Y119" i="5"/>
  <c r="Y117" i="5"/>
  <c r="Y115" i="5"/>
  <c r="Y113" i="5"/>
  <c r="Y111" i="5"/>
  <c r="Y109" i="5"/>
  <c r="Y107" i="5"/>
  <c r="Y105" i="5"/>
  <c r="Y103" i="5"/>
  <c r="Y101" i="5"/>
  <c r="Y99" i="5"/>
  <c r="Y97" i="5"/>
  <c r="Y95" i="5"/>
  <c r="Y93" i="5"/>
  <c r="Y91" i="5"/>
  <c r="Y89" i="5"/>
  <c r="Y87" i="5"/>
  <c r="Y85" i="5"/>
  <c r="Y83" i="5"/>
  <c r="Y81" i="5"/>
  <c r="Y79" i="5"/>
  <c r="Y77" i="5"/>
  <c r="Y75" i="5"/>
  <c r="Y73" i="5"/>
  <c r="Y71" i="5"/>
  <c r="Y69" i="5"/>
  <c r="Y67" i="5"/>
  <c r="Y65" i="5"/>
  <c r="Y63" i="5"/>
  <c r="Y61" i="5"/>
  <c r="Y59" i="5"/>
  <c r="Y57" i="5"/>
  <c r="Y55" i="5"/>
  <c r="Y53" i="5"/>
  <c r="Y51" i="5"/>
  <c r="Y49" i="5"/>
  <c r="Y47" i="5"/>
  <c r="Y45" i="5"/>
  <c r="Y43" i="5"/>
  <c r="Y41" i="5"/>
  <c r="Y39" i="5"/>
  <c r="Y37" i="5"/>
  <c r="Y35" i="5"/>
  <c r="Y33" i="5"/>
  <c r="Y31" i="5"/>
  <c r="Y29" i="5"/>
  <c r="Y27" i="5"/>
  <c r="Y25" i="5"/>
  <c r="Y23" i="5"/>
  <c r="Y15" i="5"/>
  <c r="Y159" i="5"/>
  <c r="Y156" i="5"/>
  <c r="Y151" i="5"/>
  <c r="Y21" i="5"/>
  <c r="Y18" i="5"/>
  <c r="Y16" i="5"/>
  <c r="Y13" i="5"/>
  <c r="Y10" i="5"/>
  <c r="Y8" i="5"/>
  <c r="Y5" i="5"/>
  <c r="Y146" i="5"/>
  <c r="Y138" i="5"/>
  <c r="Y130" i="5"/>
  <c r="Y122" i="5"/>
  <c r="Y114" i="5"/>
  <c r="Y106" i="5"/>
  <c r="Y98" i="5"/>
  <c r="Y90" i="5"/>
  <c r="Y82" i="5"/>
  <c r="Y74" i="5"/>
  <c r="Y66" i="5"/>
  <c r="Y58" i="5"/>
  <c r="Y50" i="5"/>
  <c r="Y42" i="5"/>
  <c r="Y34" i="5"/>
  <c r="Y26" i="5"/>
  <c r="Y7" i="5"/>
  <c r="Y3" i="5"/>
  <c r="Y62" i="5"/>
  <c r="Y46" i="5"/>
  <c r="Y153" i="5"/>
  <c r="Y144" i="5"/>
  <c r="Y136" i="5"/>
  <c r="Y128" i="5"/>
  <c r="Y120" i="5"/>
  <c r="Y112" i="5"/>
  <c r="Y104" i="5"/>
  <c r="Y96" i="5"/>
  <c r="Y88" i="5"/>
  <c r="Y80" i="5"/>
  <c r="Y72" i="5"/>
  <c r="Y64" i="5"/>
  <c r="Y56" i="5"/>
  <c r="Y48" i="5"/>
  <c r="Y40" i="5"/>
  <c r="Y32" i="5"/>
  <c r="Y24" i="5"/>
  <c r="Y134" i="5"/>
  <c r="Y110" i="5"/>
  <c r="Y102" i="5"/>
  <c r="Y94" i="5"/>
  <c r="Y86" i="5"/>
  <c r="Y70" i="5"/>
  <c r="Y54" i="5"/>
  <c r="Y30" i="5"/>
  <c r="Y11" i="5"/>
  <c r="Y150" i="5"/>
  <c r="Y142" i="5"/>
  <c r="Y126" i="5"/>
  <c r="Y118" i="5"/>
  <c r="Y78" i="5"/>
  <c r="Y38" i="5"/>
  <c r="Y19" i="5"/>
  <c r="Y158" i="5"/>
  <c r="Y148" i="5"/>
  <c r="Y140" i="5"/>
  <c r="Y132" i="5"/>
  <c r="Y124" i="5"/>
  <c r="Y116" i="5"/>
  <c r="Y108" i="5"/>
  <c r="Y100" i="5"/>
  <c r="Y92" i="5"/>
  <c r="Y84" i="5"/>
  <c r="Y76" i="5"/>
  <c r="Y68" i="5"/>
  <c r="Y60" i="5"/>
  <c r="Y52" i="5"/>
  <c r="Y44" i="5"/>
  <c r="Y36" i="5"/>
  <c r="Y28" i="5"/>
  <c r="Z194" i="5"/>
  <c r="Z192" i="5"/>
  <c r="Z190" i="5"/>
  <c r="AB5" i="4"/>
  <c r="Z188" i="5"/>
  <c r="AB3" i="4"/>
  <c r="Z186" i="5"/>
  <c r="Z184" i="5"/>
  <c r="Z182" i="5"/>
  <c r="Z180" i="5"/>
  <c r="Z178" i="5"/>
  <c r="Z176" i="5"/>
  <c r="Z174" i="5"/>
  <c r="Z172" i="5"/>
  <c r="Z170" i="5"/>
  <c r="Z168" i="5"/>
  <c r="Z166" i="5"/>
  <c r="Z164" i="5"/>
  <c r="Z162" i="5"/>
  <c r="Z160" i="5"/>
  <c r="Z158" i="5"/>
  <c r="Z156" i="5"/>
  <c r="Z154" i="5"/>
  <c r="Z152" i="5"/>
  <c r="Z150" i="5"/>
  <c r="Z191" i="5"/>
  <c r="Z183" i="5"/>
  <c r="Z175" i="5"/>
  <c r="Z167" i="5"/>
  <c r="Z157" i="5"/>
  <c r="Z149" i="5"/>
  <c r="Z147" i="5"/>
  <c r="Z145" i="5"/>
  <c r="Z143" i="5"/>
  <c r="Z141" i="5"/>
  <c r="Z139" i="5"/>
  <c r="Z137" i="5"/>
  <c r="Z135" i="5"/>
  <c r="Z133" i="5"/>
  <c r="Z131" i="5"/>
  <c r="Z129" i="5"/>
  <c r="Z127" i="5"/>
  <c r="Z125" i="5"/>
  <c r="Z123" i="5"/>
  <c r="Z121" i="5"/>
  <c r="Z119" i="5"/>
  <c r="Z117" i="5"/>
  <c r="Z115" i="5"/>
  <c r="Z113" i="5"/>
  <c r="Z111" i="5"/>
  <c r="Z109" i="5"/>
  <c r="Z107" i="5"/>
  <c r="Z105" i="5"/>
  <c r="Z103" i="5"/>
  <c r="Z101" i="5"/>
  <c r="Z99" i="5"/>
  <c r="Z97" i="5"/>
  <c r="Z95" i="5"/>
  <c r="Z93" i="5"/>
  <c r="Z91" i="5"/>
  <c r="Z89" i="5"/>
  <c r="Z87" i="5"/>
  <c r="Z85" i="5"/>
  <c r="Z83" i="5"/>
  <c r="Z81" i="5"/>
  <c r="Z79" i="5"/>
  <c r="Z77" i="5"/>
  <c r="Z75" i="5"/>
  <c r="Z73" i="5"/>
  <c r="Z71" i="5"/>
  <c r="Z69" i="5"/>
  <c r="Z67" i="5"/>
  <c r="Z65" i="5"/>
  <c r="Z63" i="5"/>
  <c r="Z61" i="5"/>
  <c r="Z59" i="5"/>
  <c r="Z57" i="5"/>
  <c r="Z55" i="5"/>
  <c r="Z53" i="5"/>
  <c r="Z51" i="5"/>
  <c r="Z49" i="5"/>
  <c r="Z47" i="5"/>
  <c r="Z45" i="5"/>
  <c r="Z43" i="5"/>
  <c r="Z41" i="5"/>
  <c r="Z39" i="5"/>
  <c r="Z37" i="5"/>
  <c r="Z35" i="5"/>
  <c r="Z33" i="5"/>
  <c r="Z31" i="5"/>
  <c r="Z29" i="5"/>
  <c r="Z27" i="5"/>
  <c r="Z25" i="5"/>
  <c r="Z23" i="5"/>
  <c r="Z15" i="5"/>
  <c r="Z7" i="5"/>
  <c r="Z3" i="5"/>
  <c r="Z189" i="5"/>
  <c r="AB4" i="4"/>
  <c r="Z181" i="5"/>
  <c r="Z173" i="5"/>
  <c r="Z165" i="5"/>
  <c r="Z159" i="5"/>
  <c r="Z151" i="5"/>
  <c r="Z21" i="5"/>
  <c r="Z18" i="5"/>
  <c r="Z16" i="5"/>
  <c r="Z13" i="5"/>
  <c r="Z187" i="5"/>
  <c r="Z179" i="5"/>
  <c r="Z171" i="5"/>
  <c r="Z163" i="5"/>
  <c r="Z153" i="5"/>
  <c r="Z148" i="5"/>
  <c r="Z146" i="5"/>
  <c r="Z144" i="5"/>
  <c r="Z142" i="5"/>
  <c r="Z140" i="5"/>
  <c r="Z138" i="5"/>
  <c r="Z136" i="5"/>
  <c r="Z134" i="5"/>
  <c r="Z132" i="5"/>
  <c r="Z130" i="5"/>
  <c r="Z128" i="5"/>
  <c r="Z126" i="5"/>
  <c r="Z124" i="5"/>
  <c r="Z122" i="5"/>
  <c r="Z120" i="5"/>
  <c r="Z118" i="5"/>
  <c r="Z116" i="5"/>
  <c r="Z114" i="5"/>
  <c r="Z112" i="5"/>
  <c r="Z110" i="5"/>
  <c r="Z108" i="5"/>
  <c r="Z106" i="5"/>
  <c r="Z104" i="5"/>
  <c r="Z102" i="5"/>
  <c r="Z100" i="5"/>
  <c r="Z98" i="5"/>
  <c r="Z96" i="5"/>
  <c r="Z94" i="5"/>
  <c r="Z92" i="5"/>
  <c r="Z90" i="5"/>
  <c r="Z88" i="5"/>
  <c r="Z86" i="5"/>
  <c r="Z84" i="5"/>
  <c r="Z82" i="5"/>
  <c r="Z80" i="5"/>
  <c r="Z78" i="5"/>
  <c r="Z76" i="5"/>
  <c r="Z74" i="5"/>
  <c r="Z72" i="5"/>
  <c r="Z70" i="5"/>
  <c r="Z68" i="5"/>
  <c r="Z66" i="5"/>
  <c r="Z64" i="5"/>
  <c r="Z62" i="5"/>
  <c r="Z60" i="5"/>
  <c r="Z58" i="5"/>
  <c r="Z56" i="5"/>
  <c r="Z54" i="5"/>
  <c r="Z52" i="5"/>
  <c r="Z50" i="5"/>
  <c r="Z48" i="5"/>
  <c r="Z46" i="5"/>
  <c r="Z44" i="5"/>
  <c r="Z42" i="5"/>
  <c r="Z40" i="5"/>
  <c r="Z38" i="5"/>
  <c r="Z36" i="5"/>
  <c r="Z34" i="5"/>
  <c r="Z32" i="5"/>
  <c r="Z30" i="5"/>
  <c r="Z28" i="5"/>
  <c r="Z26" i="5"/>
  <c r="Z24" i="5"/>
  <c r="Z19" i="5"/>
  <c r="Z11" i="5"/>
  <c r="Z177" i="5"/>
  <c r="Z155" i="5"/>
  <c r="Z20" i="5"/>
  <c r="Z17" i="5"/>
  <c r="Z12" i="5"/>
  <c r="Z10" i="5"/>
  <c r="Z4" i="5"/>
  <c r="Z169" i="5"/>
  <c r="Z9" i="5"/>
  <c r="Z8" i="5"/>
  <c r="Z193" i="5"/>
  <c r="Z161" i="5"/>
  <c r="Z6" i="5"/>
  <c r="Z185" i="5"/>
  <c r="Z22" i="5"/>
  <c r="Z14" i="5"/>
  <c r="Z5" i="5"/>
  <c r="AA12" i="3"/>
  <c r="AA11" i="3"/>
  <c r="AA13" i="3"/>
  <c r="AA12" i="2"/>
  <c r="AA11" i="2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19" i="5"/>
  <c r="C11" i="5"/>
  <c r="C18" i="5"/>
  <c r="C17" i="5"/>
  <c r="C16" i="5"/>
  <c r="C10" i="5"/>
  <c r="C9" i="5"/>
  <c r="C8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15" i="5"/>
  <c r="C22" i="5"/>
  <c r="C14" i="5"/>
  <c r="C3" i="5"/>
  <c r="C7" i="5"/>
  <c r="C20" i="5"/>
  <c r="C12" i="5"/>
  <c r="C6" i="5"/>
  <c r="C5" i="5"/>
  <c r="C4" i="5"/>
  <c r="C21" i="5"/>
  <c r="C13" i="5"/>
  <c r="AA10" i="2"/>
  <c r="AA13" i="2"/>
  <c r="AV7" i="3"/>
  <c r="AU7" i="3"/>
  <c r="AU12" i="3"/>
  <c r="AG11" i="3"/>
  <c r="AV7" i="2"/>
  <c r="AU7" i="2"/>
  <c r="AP11" i="3"/>
  <c r="AK10" i="3"/>
  <c r="AL12" i="3"/>
  <c r="AL13" i="3"/>
  <c r="AK13" i="3"/>
  <c r="AG13" i="3"/>
  <c r="AG10" i="3"/>
  <c r="AU13" i="3"/>
  <c r="AC12" i="3"/>
  <c r="AC10" i="3"/>
  <c r="AC11" i="3"/>
  <c r="AC13" i="3"/>
  <c r="AP12" i="2"/>
  <c r="AP10" i="2"/>
  <c r="AP13" i="2"/>
  <c r="AM13" i="2"/>
  <c r="AM11" i="2"/>
  <c r="X42" i="2"/>
  <c r="W42" i="2"/>
  <c r="X47" i="2"/>
  <c r="X55" i="2"/>
  <c r="X25" i="2"/>
  <c r="X29" i="2"/>
  <c r="X33" i="2"/>
  <c r="W37" i="2"/>
  <c r="W41" i="2"/>
  <c r="X53" i="2"/>
  <c r="X57" i="2"/>
  <c r="X61" i="2"/>
  <c r="W65" i="2"/>
  <c r="W10" i="3"/>
  <c r="W58" i="2"/>
  <c r="W62" i="2"/>
  <c r="X67" i="2"/>
  <c r="W52" i="2"/>
  <c r="AD12" i="2"/>
  <c r="AD13" i="2"/>
  <c r="AD10" i="2"/>
  <c r="AV10" i="2"/>
  <c r="X179" i="3"/>
  <c r="W179" i="3"/>
  <c r="W187" i="3"/>
  <c r="X187" i="3"/>
  <c r="W28" i="3"/>
  <c r="X28" i="3"/>
  <c r="W92" i="3"/>
  <c r="X92" i="3"/>
  <c r="X158" i="3"/>
  <c r="W158" i="3"/>
  <c r="X11" i="3"/>
  <c r="W11" i="3"/>
  <c r="W134" i="3"/>
  <c r="X134" i="3"/>
  <c r="X80" i="3"/>
  <c r="W80" i="3"/>
  <c r="W144" i="3"/>
  <c r="X144" i="3"/>
  <c r="X42" i="3"/>
  <c r="W42" i="3"/>
  <c r="W106" i="3"/>
  <c r="X106" i="3"/>
  <c r="W138" i="3"/>
  <c r="X138" i="3"/>
  <c r="W15" i="3"/>
  <c r="X15" i="3"/>
  <c r="X37" i="3"/>
  <c r="W37" i="3"/>
  <c r="X53" i="3"/>
  <c r="W53" i="3"/>
  <c r="X69" i="3"/>
  <c r="W69" i="3"/>
  <c r="W85" i="3"/>
  <c r="X85" i="3"/>
  <c r="W101" i="3"/>
  <c r="X101" i="3"/>
  <c r="W117" i="3"/>
  <c r="X117" i="3"/>
  <c r="W133" i="3"/>
  <c r="X133" i="3"/>
  <c r="X149" i="3"/>
  <c r="W149" i="3"/>
  <c r="X17" i="3"/>
  <c r="W17" i="3"/>
  <c r="X166" i="3"/>
  <c r="W166" i="3"/>
  <c r="X182" i="3"/>
  <c r="W182" i="3"/>
  <c r="X163" i="3"/>
  <c r="W163" i="3"/>
  <c r="W36" i="3"/>
  <c r="X36" i="3"/>
  <c r="X68" i="3"/>
  <c r="W68" i="3"/>
  <c r="W100" i="3"/>
  <c r="X100" i="3"/>
  <c r="W132" i="3"/>
  <c r="X132" i="3"/>
  <c r="X19" i="3"/>
  <c r="W19" i="3"/>
  <c r="W126" i="3"/>
  <c r="X126" i="3"/>
  <c r="W30" i="3"/>
  <c r="X30" i="3"/>
  <c r="W94" i="3"/>
  <c r="X94" i="3"/>
  <c r="W24" i="3"/>
  <c r="X24" i="3"/>
  <c r="W56" i="3"/>
  <c r="X56" i="3"/>
  <c r="W88" i="3"/>
  <c r="X88" i="3"/>
  <c r="X120" i="3"/>
  <c r="W120" i="3"/>
  <c r="X153" i="3"/>
  <c r="W153" i="3"/>
  <c r="X7" i="3"/>
  <c r="W7" i="3"/>
  <c r="W50" i="3"/>
  <c r="X50" i="3"/>
  <c r="W82" i="3"/>
  <c r="X82" i="3"/>
  <c r="W114" i="3"/>
  <c r="X114" i="3"/>
  <c r="W146" i="3"/>
  <c r="X146" i="3"/>
  <c r="X13" i="3"/>
  <c r="W13" i="3"/>
  <c r="X151" i="3"/>
  <c r="W151" i="3"/>
  <c r="X23" i="3"/>
  <c r="W23" i="3"/>
  <c r="W31" i="3"/>
  <c r="X31" i="3"/>
  <c r="W39" i="3"/>
  <c r="X39" i="3"/>
  <c r="W47" i="3"/>
  <c r="X47" i="3"/>
  <c r="W55" i="3"/>
  <c r="X55" i="3"/>
  <c r="W63" i="3"/>
  <c r="X63" i="3"/>
  <c r="X71" i="3"/>
  <c r="W71" i="3"/>
  <c r="W79" i="3"/>
  <c r="X79" i="3"/>
  <c r="X87" i="3"/>
  <c r="W87" i="3"/>
  <c r="X95" i="3"/>
  <c r="W95" i="3"/>
  <c r="X103" i="3"/>
  <c r="W103" i="3"/>
  <c r="X111" i="3"/>
  <c r="W111" i="3"/>
  <c r="W119" i="3"/>
  <c r="X119" i="3"/>
  <c r="X127" i="3"/>
  <c r="W127" i="3"/>
  <c r="X135" i="3"/>
  <c r="W135" i="3"/>
  <c r="X143" i="3"/>
  <c r="W143" i="3"/>
  <c r="X154" i="3"/>
  <c r="W154" i="3"/>
  <c r="X9" i="3"/>
  <c r="W9" i="3"/>
  <c r="W20" i="3"/>
  <c r="X20" i="3"/>
  <c r="X160" i="3"/>
  <c r="W160" i="3"/>
  <c r="X168" i="3"/>
  <c r="W168" i="3"/>
  <c r="X176" i="3"/>
  <c r="W176" i="3"/>
  <c r="X184" i="3"/>
  <c r="W184" i="3"/>
  <c r="X192" i="3"/>
  <c r="W192" i="3"/>
  <c r="X165" i="3"/>
  <c r="W165" i="3"/>
  <c r="X173" i="3"/>
  <c r="W173" i="3"/>
  <c r="X181" i="3"/>
  <c r="W181" i="3"/>
  <c r="W189" i="3"/>
  <c r="X189" i="3"/>
  <c r="AA4" i="4"/>
  <c r="W60" i="3"/>
  <c r="X60" i="3"/>
  <c r="W124" i="3"/>
  <c r="X124" i="3"/>
  <c r="W118" i="3"/>
  <c r="X118" i="3"/>
  <c r="X86" i="3"/>
  <c r="W86" i="3"/>
  <c r="W48" i="3"/>
  <c r="X48" i="3"/>
  <c r="W112" i="3"/>
  <c r="X112" i="3"/>
  <c r="X3" i="3"/>
  <c r="W3" i="3"/>
  <c r="X74" i="3"/>
  <c r="W74" i="3"/>
  <c r="X21" i="3"/>
  <c r="W21" i="3"/>
  <c r="W29" i="3"/>
  <c r="X29" i="3"/>
  <c r="X45" i="3"/>
  <c r="W45" i="3"/>
  <c r="W61" i="3"/>
  <c r="X61" i="3"/>
  <c r="X77" i="3"/>
  <c r="W77" i="3"/>
  <c r="W93" i="3"/>
  <c r="X93" i="3"/>
  <c r="W109" i="3"/>
  <c r="X109" i="3"/>
  <c r="W125" i="3"/>
  <c r="X125" i="3"/>
  <c r="W141" i="3"/>
  <c r="X141" i="3"/>
  <c r="W6" i="3"/>
  <c r="X6" i="3"/>
  <c r="X155" i="3"/>
  <c r="W155" i="3"/>
  <c r="X174" i="3"/>
  <c r="W174" i="3"/>
  <c r="X190" i="3"/>
  <c r="W190" i="3"/>
  <c r="AA5" i="4"/>
  <c r="X171" i="3"/>
  <c r="W171" i="3"/>
  <c r="W67" i="2"/>
  <c r="X62" i="2"/>
  <c r="W55" i="2"/>
  <c r="X58" i="2"/>
  <c r="AU10" i="3"/>
  <c r="X10" i="3"/>
  <c r="X44" i="3"/>
  <c r="W44" i="3"/>
  <c r="X76" i="3"/>
  <c r="W76" i="3"/>
  <c r="W108" i="3"/>
  <c r="X108" i="3"/>
  <c r="W140" i="3"/>
  <c r="X140" i="3"/>
  <c r="W38" i="3"/>
  <c r="X38" i="3"/>
  <c r="W142" i="3"/>
  <c r="X142" i="3"/>
  <c r="W54" i="3"/>
  <c r="X54" i="3"/>
  <c r="W102" i="3"/>
  <c r="X102" i="3"/>
  <c r="X32" i="3"/>
  <c r="W32" i="3"/>
  <c r="W64" i="3"/>
  <c r="X64" i="3"/>
  <c r="X96" i="3"/>
  <c r="W96" i="3"/>
  <c r="W128" i="3"/>
  <c r="X128" i="3"/>
  <c r="X46" i="3"/>
  <c r="W46" i="3"/>
  <c r="X26" i="3"/>
  <c r="W26" i="3"/>
  <c r="W58" i="3"/>
  <c r="X58" i="3"/>
  <c r="W90" i="3"/>
  <c r="X90" i="3"/>
  <c r="W122" i="3"/>
  <c r="X122" i="3"/>
  <c r="X5" i="3"/>
  <c r="W5" i="3"/>
  <c r="X16" i="3"/>
  <c r="W16" i="3"/>
  <c r="X156" i="3"/>
  <c r="W156" i="3"/>
  <c r="W25" i="3"/>
  <c r="X25" i="3"/>
  <c r="W33" i="3"/>
  <c r="X33" i="3"/>
  <c r="W41" i="3"/>
  <c r="X41" i="3"/>
  <c r="W49" i="3"/>
  <c r="X49" i="3"/>
  <c r="X57" i="3"/>
  <c r="W57" i="3"/>
  <c r="W65" i="3"/>
  <c r="X65" i="3"/>
  <c r="X73" i="3"/>
  <c r="W73" i="3"/>
  <c r="X81" i="3"/>
  <c r="W81" i="3"/>
  <c r="X89" i="3"/>
  <c r="W89" i="3"/>
  <c r="X97" i="3"/>
  <c r="W97" i="3"/>
  <c r="X105" i="3"/>
  <c r="W105" i="3"/>
  <c r="X113" i="3"/>
  <c r="W113" i="3"/>
  <c r="W121" i="3"/>
  <c r="X121" i="3"/>
  <c r="X129" i="3"/>
  <c r="W129" i="3"/>
  <c r="X137" i="3"/>
  <c r="W137" i="3"/>
  <c r="X145" i="3"/>
  <c r="W145" i="3"/>
  <c r="X157" i="3"/>
  <c r="W157" i="3"/>
  <c r="X12" i="3"/>
  <c r="W12" i="3"/>
  <c r="W22" i="3"/>
  <c r="X22" i="3"/>
  <c r="X162" i="3"/>
  <c r="W162" i="3"/>
  <c r="X170" i="3"/>
  <c r="W170" i="3"/>
  <c r="X178" i="3"/>
  <c r="W178" i="3"/>
  <c r="X186" i="3"/>
  <c r="W186" i="3"/>
  <c r="X194" i="3"/>
  <c r="W194" i="3"/>
  <c r="X167" i="3"/>
  <c r="W167" i="3"/>
  <c r="X175" i="3"/>
  <c r="W175" i="3"/>
  <c r="W183" i="3"/>
  <c r="X183" i="3"/>
  <c r="W191" i="3"/>
  <c r="X191" i="3"/>
  <c r="W47" i="2"/>
  <c r="AU11" i="3"/>
  <c r="W52" i="3"/>
  <c r="X52" i="3"/>
  <c r="W84" i="3"/>
  <c r="X84" i="3"/>
  <c r="W116" i="3"/>
  <c r="X116" i="3"/>
  <c r="X148" i="3"/>
  <c r="W148" i="3"/>
  <c r="W78" i="3"/>
  <c r="X78" i="3"/>
  <c r="X150" i="3"/>
  <c r="W150" i="3"/>
  <c r="X70" i="3"/>
  <c r="W70" i="3"/>
  <c r="X110" i="3"/>
  <c r="W110" i="3"/>
  <c r="W40" i="3"/>
  <c r="X40" i="3"/>
  <c r="W72" i="3"/>
  <c r="X72" i="3"/>
  <c r="X104" i="3"/>
  <c r="W104" i="3"/>
  <c r="W136" i="3"/>
  <c r="X136" i="3"/>
  <c r="W62" i="3"/>
  <c r="X62" i="3"/>
  <c r="W34" i="3"/>
  <c r="X34" i="3"/>
  <c r="W66" i="3"/>
  <c r="X66" i="3"/>
  <c r="W98" i="3"/>
  <c r="X98" i="3"/>
  <c r="W130" i="3"/>
  <c r="X130" i="3"/>
  <c r="W8" i="3"/>
  <c r="X8" i="3"/>
  <c r="X18" i="3"/>
  <c r="W18" i="3"/>
  <c r="X159" i="3"/>
  <c r="W159" i="3"/>
  <c r="X27" i="3"/>
  <c r="W27" i="3"/>
  <c r="W35" i="3"/>
  <c r="X35" i="3"/>
  <c r="W43" i="3"/>
  <c r="X43" i="3"/>
  <c r="X51" i="3"/>
  <c r="W51" i="3"/>
  <c r="W59" i="3"/>
  <c r="X59" i="3"/>
  <c r="X67" i="3"/>
  <c r="W67" i="3"/>
  <c r="W75" i="3"/>
  <c r="X75" i="3"/>
  <c r="X83" i="3"/>
  <c r="W83" i="3"/>
  <c r="W91" i="3"/>
  <c r="X91" i="3"/>
  <c r="W99" i="3"/>
  <c r="X99" i="3"/>
  <c r="X107" i="3"/>
  <c r="W107" i="3"/>
  <c r="X115" i="3"/>
  <c r="W115" i="3"/>
  <c r="X123" i="3"/>
  <c r="W123" i="3"/>
  <c r="X131" i="3"/>
  <c r="W131" i="3"/>
  <c r="X139" i="3"/>
  <c r="W139" i="3"/>
  <c r="X147" i="3"/>
  <c r="W147" i="3"/>
  <c r="W4" i="3"/>
  <c r="X4" i="3"/>
  <c r="X14" i="3"/>
  <c r="W14" i="3"/>
  <c r="X152" i="3"/>
  <c r="W152" i="3"/>
  <c r="X164" i="3"/>
  <c r="W164" i="3"/>
  <c r="X172" i="3"/>
  <c r="W172" i="3"/>
  <c r="X180" i="3"/>
  <c r="W180" i="3"/>
  <c r="X188" i="3"/>
  <c r="W188" i="3"/>
  <c r="AA3" i="4"/>
  <c r="X161" i="3"/>
  <c r="W161" i="3"/>
  <c r="X169" i="3"/>
  <c r="W169" i="3"/>
  <c r="X177" i="3"/>
  <c r="W177" i="3"/>
  <c r="W185" i="3"/>
  <c r="X185" i="3"/>
  <c r="W193" i="3"/>
  <c r="X193" i="3"/>
  <c r="W4" i="2"/>
  <c r="X4" i="2"/>
  <c r="W20" i="2"/>
  <c r="X20" i="2"/>
  <c r="X22" i="2"/>
  <c r="W22" i="2"/>
  <c r="X45" i="2"/>
  <c r="W45" i="2"/>
  <c r="X49" i="2"/>
  <c r="W49" i="2"/>
  <c r="W69" i="2"/>
  <c r="X69" i="2"/>
  <c r="W8" i="2"/>
  <c r="X8" i="2"/>
  <c r="W17" i="2"/>
  <c r="X17" i="2"/>
  <c r="W73" i="2"/>
  <c r="X73" i="2"/>
  <c r="X77" i="2"/>
  <c r="W77" i="2"/>
  <c r="W81" i="2"/>
  <c r="X81" i="2"/>
  <c r="X85" i="2"/>
  <c r="W85" i="2"/>
  <c r="X89" i="2"/>
  <c r="W89" i="2"/>
  <c r="X93" i="2"/>
  <c r="W93" i="2"/>
  <c r="X97" i="2"/>
  <c r="W97" i="2"/>
  <c r="X101" i="2"/>
  <c r="W101" i="2"/>
  <c r="W105" i="2"/>
  <c r="X105" i="2"/>
  <c r="X109" i="2"/>
  <c r="W109" i="2"/>
  <c r="W113" i="2"/>
  <c r="X113" i="2"/>
  <c r="W117" i="2"/>
  <c r="X117" i="2"/>
  <c r="W121" i="2"/>
  <c r="X121" i="2"/>
  <c r="X125" i="2"/>
  <c r="W125" i="2"/>
  <c r="X129" i="2"/>
  <c r="W129" i="2"/>
  <c r="X133" i="2"/>
  <c r="W133" i="2"/>
  <c r="X137" i="2"/>
  <c r="W137" i="2"/>
  <c r="X141" i="2"/>
  <c r="W141" i="2"/>
  <c r="X145" i="2"/>
  <c r="W145" i="2"/>
  <c r="W149" i="2"/>
  <c r="X149" i="2"/>
  <c r="W153" i="2"/>
  <c r="X153" i="2"/>
  <c r="W157" i="2"/>
  <c r="X157" i="2"/>
  <c r="W161" i="2"/>
  <c r="X161" i="2"/>
  <c r="W165" i="2"/>
  <c r="X165" i="2"/>
  <c r="W169" i="2"/>
  <c r="X169" i="2"/>
  <c r="W173" i="2"/>
  <c r="X173" i="2"/>
  <c r="W177" i="2"/>
  <c r="X177" i="2"/>
  <c r="W181" i="2"/>
  <c r="X181" i="2"/>
  <c r="W185" i="2"/>
  <c r="X185" i="2"/>
  <c r="W189" i="2"/>
  <c r="X189" i="2"/>
  <c r="D4" i="4"/>
  <c r="W193" i="2"/>
  <c r="X193" i="2"/>
  <c r="W61" i="2"/>
  <c r="X37" i="2"/>
  <c r="X52" i="2"/>
  <c r="W5" i="2"/>
  <c r="X5" i="2"/>
  <c r="W7" i="2"/>
  <c r="X7" i="2"/>
  <c r="X15" i="2"/>
  <c r="W15" i="2"/>
  <c r="W26" i="2"/>
  <c r="X26" i="2"/>
  <c r="X30" i="2"/>
  <c r="W30" i="2"/>
  <c r="X34" i="2"/>
  <c r="W34" i="2"/>
  <c r="W38" i="2"/>
  <c r="X38" i="2"/>
  <c r="W46" i="2"/>
  <c r="X46" i="2"/>
  <c r="X50" i="2"/>
  <c r="W50" i="2"/>
  <c r="X54" i="2"/>
  <c r="W54" i="2"/>
  <c r="W66" i="2"/>
  <c r="X66" i="2"/>
  <c r="W70" i="2"/>
  <c r="X70" i="2"/>
  <c r="X9" i="2"/>
  <c r="W9" i="2"/>
  <c r="W18" i="2"/>
  <c r="X18" i="2"/>
  <c r="W74" i="2"/>
  <c r="X74" i="2"/>
  <c r="W78" i="2"/>
  <c r="X78" i="2"/>
  <c r="W82" i="2"/>
  <c r="X82" i="2"/>
  <c r="W86" i="2"/>
  <c r="X86" i="2"/>
  <c r="W90" i="2"/>
  <c r="X90" i="2"/>
  <c r="W94" i="2"/>
  <c r="X94" i="2"/>
  <c r="W98" i="2"/>
  <c r="X98" i="2"/>
  <c r="W102" i="2"/>
  <c r="X102" i="2"/>
  <c r="W106" i="2"/>
  <c r="X106" i="2"/>
  <c r="W110" i="2"/>
  <c r="X110" i="2"/>
  <c r="W114" i="2"/>
  <c r="X114" i="2"/>
  <c r="X118" i="2"/>
  <c r="W118" i="2"/>
  <c r="X122" i="2"/>
  <c r="W122" i="2"/>
  <c r="X126" i="2"/>
  <c r="W126" i="2"/>
  <c r="X130" i="2"/>
  <c r="W130" i="2"/>
  <c r="X134" i="2"/>
  <c r="W134" i="2"/>
  <c r="X138" i="2"/>
  <c r="W138" i="2"/>
  <c r="X142" i="2"/>
  <c r="W142" i="2"/>
  <c r="X146" i="2"/>
  <c r="W146" i="2"/>
  <c r="X150" i="2"/>
  <c r="W150" i="2"/>
  <c r="X154" i="2"/>
  <c r="W154" i="2"/>
  <c r="X158" i="2"/>
  <c r="W158" i="2"/>
  <c r="X162" i="2"/>
  <c r="W162" i="2"/>
  <c r="X166" i="2"/>
  <c r="W166" i="2"/>
  <c r="W170" i="2"/>
  <c r="X170" i="2"/>
  <c r="W174" i="2"/>
  <c r="X174" i="2"/>
  <c r="W178" i="2"/>
  <c r="X178" i="2"/>
  <c r="W182" i="2"/>
  <c r="X182" i="2"/>
  <c r="W186" i="2"/>
  <c r="X186" i="2"/>
  <c r="W190" i="2"/>
  <c r="X190" i="2"/>
  <c r="D5" i="4"/>
  <c r="X194" i="2"/>
  <c r="W194" i="2"/>
  <c r="W57" i="2"/>
  <c r="W33" i="2"/>
  <c r="W13" i="2"/>
  <c r="X13" i="2"/>
  <c r="X6" i="2"/>
  <c r="W6" i="2"/>
  <c r="W3" i="2"/>
  <c r="X3" i="2"/>
  <c r="X23" i="2"/>
  <c r="W23" i="2"/>
  <c r="X27" i="2"/>
  <c r="W27" i="2"/>
  <c r="X31" i="2"/>
  <c r="W31" i="2"/>
  <c r="W35" i="2"/>
  <c r="X35" i="2"/>
  <c r="X39" i="2"/>
  <c r="W39" i="2"/>
  <c r="W43" i="2"/>
  <c r="X43" i="2"/>
  <c r="W51" i="2"/>
  <c r="X51" i="2"/>
  <c r="X59" i="2"/>
  <c r="W59" i="2"/>
  <c r="X63" i="2"/>
  <c r="W63" i="2"/>
  <c r="W71" i="2"/>
  <c r="X71" i="2"/>
  <c r="W10" i="2"/>
  <c r="X10" i="2"/>
  <c r="W11" i="2"/>
  <c r="X11" i="2"/>
  <c r="X75" i="2"/>
  <c r="W75" i="2"/>
  <c r="W79" i="2"/>
  <c r="X79" i="2"/>
  <c r="X83" i="2"/>
  <c r="W83" i="2"/>
  <c r="X87" i="2"/>
  <c r="W87" i="2"/>
  <c r="X91" i="2"/>
  <c r="W91" i="2"/>
  <c r="X95" i="2"/>
  <c r="W95" i="2"/>
  <c r="X99" i="2"/>
  <c r="W99" i="2"/>
  <c r="X103" i="2"/>
  <c r="W103" i="2"/>
  <c r="X107" i="2"/>
  <c r="W107" i="2"/>
  <c r="X111" i="2"/>
  <c r="W111" i="2"/>
  <c r="X115" i="2"/>
  <c r="W115" i="2"/>
  <c r="X119" i="2"/>
  <c r="W119" i="2"/>
  <c r="X123" i="2"/>
  <c r="W123" i="2"/>
  <c r="X127" i="2"/>
  <c r="W127" i="2"/>
  <c r="W131" i="2"/>
  <c r="X131" i="2"/>
  <c r="W135" i="2"/>
  <c r="X135" i="2"/>
  <c r="W139" i="2"/>
  <c r="X139" i="2"/>
  <c r="W143" i="2"/>
  <c r="X143" i="2"/>
  <c r="W147" i="2"/>
  <c r="X147" i="2"/>
  <c r="W151" i="2"/>
  <c r="X151" i="2"/>
  <c r="W155" i="2"/>
  <c r="X155" i="2"/>
  <c r="W159" i="2"/>
  <c r="X159" i="2"/>
  <c r="W163" i="2"/>
  <c r="X163" i="2"/>
  <c r="W167" i="2"/>
  <c r="X167" i="2"/>
  <c r="W171" i="2"/>
  <c r="X171" i="2"/>
  <c r="W175" i="2"/>
  <c r="X175" i="2"/>
  <c r="W179" i="2"/>
  <c r="X179" i="2"/>
  <c r="W183" i="2"/>
  <c r="X183" i="2"/>
  <c r="W187" i="2"/>
  <c r="X187" i="2"/>
  <c r="W191" i="2"/>
  <c r="X191" i="2"/>
  <c r="AU11" i="2"/>
  <c r="AV11" i="2"/>
  <c r="W53" i="2"/>
  <c r="W29" i="2"/>
  <c r="AV12" i="2"/>
  <c r="AU12" i="2"/>
  <c r="W21" i="2"/>
  <c r="X21" i="2"/>
  <c r="X12" i="2"/>
  <c r="W12" i="2"/>
  <c r="W14" i="2"/>
  <c r="X14" i="2"/>
  <c r="X24" i="2"/>
  <c r="W24" i="2"/>
  <c r="W28" i="2"/>
  <c r="X28" i="2"/>
  <c r="W32" i="2"/>
  <c r="X32" i="2"/>
  <c r="W36" i="2"/>
  <c r="X36" i="2"/>
  <c r="X40" i="2"/>
  <c r="W40" i="2"/>
  <c r="X44" i="2"/>
  <c r="W44" i="2"/>
  <c r="W48" i="2"/>
  <c r="X48" i="2"/>
  <c r="W56" i="2"/>
  <c r="X56" i="2"/>
  <c r="X60" i="2"/>
  <c r="W60" i="2"/>
  <c r="X64" i="2"/>
  <c r="W64" i="2"/>
  <c r="W68" i="2"/>
  <c r="X68" i="2"/>
  <c r="W72" i="2"/>
  <c r="X72" i="2"/>
  <c r="W16" i="2"/>
  <c r="X16" i="2"/>
  <c r="W19" i="2"/>
  <c r="X19" i="2"/>
  <c r="W76" i="2"/>
  <c r="X76" i="2"/>
  <c r="X80" i="2"/>
  <c r="W80" i="2"/>
  <c r="W84" i="2"/>
  <c r="X84" i="2"/>
  <c r="W88" i="2"/>
  <c r="X88" i="2"/>
  <c r="W92" i="2"/>
  <c r="X92" i="2"/>
  <c r="W96" i="2"/>
  <c r="X96" i="2"/>
  <c r="W100" i="2"/>
  <c r="X100" i="2"/>
  <c r="W104" i="2"/>
  <c r="X104" i="2"/>
  <c r="W108" i="2"/>
  <c r="X108" i="2"/>
  <c r="W112" i="2"/>
  <c r="X112" i="2"/>
  <c r="W116" i="2"/>
  <c r="X116" i="2"/>
  <c r="X120" i="2"/>
  <c r="W120" i="2"/>
  <c r="W124" i="2"/>
  <c r="X124" i="2"/>
  <c r="X128" i="2"/>
  <c r="W128" i="2"/>
  <c r="X132" i="2"/>
  <c r="W132" i="2"/>
  <c r="X136" i="2"/>
  <c r="W136" i="2"/>
  <c r="X140" i="2"/>
  <c r="W140" i="2"/>
  <c r="X144" i="2"/>
  <c r="W144" i="2"/>
  <c r="W148" i="2"/>
  <c r="X148" i="2"/>
  <c r="W152" i="2"/>
  <c r="X152" i="2"/>
  <c r="W156" i="2"/>
  <c r="X156" i="2"/>
  <c r="W160" i="2"/>
  <c r="X160" i="2"/>
  <c r="W164" i="2"/>
  <c r="X164" i="2"/>
  <c r="X168" i="2"/>
  <c r="W168" i="2"/>
  <c r="X172" i="2"/>
  <c r="W172" i="2"/>
  <c r="X176" i="2"/>
  <c r="W176" i="2"/>
  <c r="X180" i="2"/>
  <c r="W180" i="2"/>
  <c r="X184" i="2"/>
  <c r="W184" i="2"/>
  <c r="X188" i="2"/>
  <c r="W188" i="2"/>
  <c r="D3" i="4"/>
  <c r="W192" i="2"/>
  <c r="X192" i="2"/>
  <c r="X65" i="2"/>
  <c r="X41" i="2"/>
  <c r="W25" i="2"/>
  <c r="AV10" i="3"/>
  <c r="AV12" i="3"/>
  <c r="AX3" i="4"/>
  <c r="AY3" i="4"/>
  <c r="AZ3" i="4"/>
  <c r="AY5" i="4"/>
  <c r="AZ5" i="4"/>
  <c r="AX5" i="4"/>
  <c r="AZ4" i="4"/>
  <c r="AX4" i="4"/>
  <c r="AY4" i="4"/>
  <c r="AV13" i="2"/>
  <c r="AV11" i="3"/>
  <c r="AU10" i="2"/>
  <c r="AV13" i="3"/>
  <c r="AU13" i="2"/>
  <c r="A9" i="4" a="1"/>
  <c r="A9" i="4"/>
  <c r="I9" i="4"/>
  <c r="G9" i="4"/>
  <c r="T9" i="4"/>
  <c r="BA5" i="4"/>
  <c r="AL9" i="4"/>
  <c r="AO9" i="4"/>
  <c r="AQ9" i="4"/>
  <c r="AH9" i="4"/>
  <c r="Q9" i="4"/>
  <c r="E9" i="4"/>
  <c r="AI9" i="4"/>
  <c r="AA9" i="4"/>
  <c r="F9" i="4"/>
  <c r="AJ9" i="4"/>
  <c r="AP9" i="4"/>
  <c r="AE9" i="4"/>
  <c r="Y9" i="4"/>
  <c r="N9" i="4"/>
  <c r="L9" i="4"/>
  <c r="M9" i="4"/>
  <c r="BA4" i="4"/>
  <c r="AK9" i="4"/>
  <c r="AT9" i="4"/>
  <c r="AC9" i="4"/>
  <c r="R9" i="4"/>
  <c r="O9" i="4"/>
  <c r="AB9" i="4"/>
  <c r="K9" i="4"/>
  <c r="D9" i="4"/>
  <c r="AF9" i="4"/>
  <c r="BA3" i="4"/>
  <c r="J9" i="4"/>
  <c r="V9" i="4"/>
  <c r="AM9" i="4"/>
  <c r="AR9" i="4"/>
  <c r="AN9" i="4"/>
  <c r="W9" i="4"/>
  <c r="H9" i="4"/>
  <c r="S9" i="4"/>
  <c r="AS9" i="4"/>
  <c r="AG9" i="4"/>
  <c r="AD9" i="4"/>
  <c r="U9" i="4"/>
  <c r="P9" i="4"/>
  <c r="A10" i="4" a="1"/>
  <c r="A10" i="4"/>
  <c r="AQ10" i="4"/>
  <c r="AE10" i="4"/>
  <c r="AC10" i="4"/>
  <c r="M10" i="4"/>
  <c r="AH10" i="4"/>
  <c r="AN10" i="4"/>
  <c r="AF10" i="4"/>
  <c r="AA10" i="4"/>
  <c r="BB5" i="4"/>
  <c r="AO10" i="4"/>
  <c r="J10" i="4"/>
  <c r="AT10" i="4"/>
  <c r="L10" i="4"/>
  <c r="U10" i="4"/>
  <c r="H10" i="4"/>
  <c r="N10" i="4"/>
  <c r="BB3" i="4"/>
  <c r="AP10" i="4"/>
  <c r="AG10" i="4"/>
  <c r="V10" i="4"/>
  <c r="I10" i="4"/>
  <c r="AI10" i="4"/>
  <c r="D10" i="4"/>
  <c r="P10" i="4"/>
  <c r="Q10" i="4"/>
  <c r="BB4" i="4"/>
  <c r="W10" i="4"/>
  <c r="Y10" i="4"/>
  <c r="G10" i="4"/>
  <c r="F10" i="4"/>
  <c r="AL10" i="4"/>
  <c r="AM10" i="4"/>
  <c r="E10" i="4"/>
  <c r="AK10" i="4"/>
  <c r="S10" i="4"/>
  <c r="AS10" i="4"/>
  <c r="AR10" i="4"/>
  <c r="AJ10" i="4"/>
  <c r="K10" i="4"/>
  <c r="T10" i="4"/>
  <c r="R10" i="4"/>
  <c r="AD10" i="4"/>
  <c r="AB10" i="4"/>
  <c r="O10" i="4"/>
  <c r="A11" i="4" a="1"/>
  <c r="A11" i="4"/>
  <c r="AR11" i="4"/>
  <c r="AR12" i="4"/>
  <c r="F11" i="4"/>
  <c r="F12" i="4"/>
  <c r="U11" i="4"/>
  <c r="U12" i="4"/>
  <c r="N11" i="4"/>
  <c r="N12" i="4"/>
  <c r="AT11" i="4"/>
  <c r="AT12" i="4"/>
  <c r="H11" i="4"/>
  <c r="H12" i="4"/>
  <c r="M11" i="4"/>
  <c r="M12" i="4"/>
  <c r="O11" i="4"/>
  <c r="O12" i="4"/>
  <c r="AH11" i="4"/>
  <c r="AH12" i="4"/>
  <c r="AF11" i="4"/>
  <c r="AF12" i="4"/>
  <c r="P11" i="4"/>
  <c r="P12" i="4"/>
  <c r="E11" i="4"/>
  <c r="E12" i="4"/>
  <c r="G11" i="4"/>
  <c r="G12" i="4"/>
  <c r="L11" i="4"/>
  <c r="L12" i="4"/>
  <c r="I11" i="4"/>
  <c r="I12" i="4"/>
  <c r="T11" i="4"/>
  <c r="T12" i="4"/>
  <c r="AG11" i="4"/>
  <c r="AG12" i="4"/>
  <c r="AP11" i="4"/>
  <c r="AP12" i="4"/>
  <c r="AO11" i="4"/>
  <c r="AO12" i="4"/>
  <c r="Y11" i="4"/>
  <c r="AE11" i="4"/>
  <c r="AE12" i="4"/>
  <c r="AS11" i="4"/>
  <c r="AS12" i="4"/>
  <c r="AJ11" i="4"/>
  <c r="AJ12" i="4"/>
  <c r="AM11" i="4"/>
  <c r="AM12" i="4"/>
  <c r="W11" i="4"/>
  <c r="W12" i="4"/>
  <c r="AI11" i="4"/>
  <c r="AI12" i="4"/>
  <c r="AA11" i="4"/>
  <c r="AA12" i="4"/>
  <c r="S11" i="4"/>
  <c r="S12" i="4"/>
  <c r="AD11" i="4"/>
  <c r="AD12" i="4"/>
  <c r="AC11" i="4"/>
  <c r="AC12" i="4"/>
  <c r="V11" i="4"/>
  <c r="V12" i="4"/>
  <c r="J11" i="4"/>
  <c r="J12" i="4"/>
  <c r="D11" i="4"/>
  <c r="D12" i="4"/>
  <c r="Q11" i="4"/>
  <c r="Q12" i="4"/>
  <c r="AN11" i="4"/>
  <c r="AN12" i="4"/>
  <c r="AQ11" i="4"/>
  <c r="AQ12" i="4"/>
  <c r="K11" i="4"/>
  <c r="K12" i="4"/>
  <c r="R11" i="4"/>
  <c r="R12" i="4"/>
  <c r="AK11" i="4"/>
  <c r="AK12" i="4"/>
  <c r="AB11" i="4"/>
  <c r="AB12" i="4"/>
  <c r="AL11" i="4"/>
  <c r="AL12" i="4"/>
  <c r="BR107" i="5"/>
  <c r="DZ107" i="5"/>
  <c r="BR50" i="5"/>
  <c r="DZ50" i="5"/>
  <c r="BR105" i="5"/>
  <c r="DZ105" i="5"/>
  <c r="BR15" i="5"/>
  <c r="DZ15" i="5"/>
  <c r="BR104" i="5"/>
  <c r="DZ104" i="5"/>
  <c r="BR48" i="5"/>
  <c r="DZ48" i="5"/>
  <c r="BR187" i="5"/>
  <c r="DZ187" i="5"/>
  <c r="BR42" i="5"/>
  <c r="DZ42" i="5"/>
  <c r="BR28" i="5"/>
  <c r="DZ28" i="5"/>
  <c r="BR137" i="5"/>
  <c r="DZ137" i="5"/>
  <c r="BR165" i="5"/>
  <c r="DZ165" i="5"/>
  <c r="BR74" i="5"/>
  <c r="DZ74" i="5"/>
  <c r="BR163" i="5"/>
  <c r="DZ163" i="5"/>
  <c r="BR81" i="5"/>
  <c r="DZ81" i="5"/>
  <c r="BR33" i="5"/>
  <c r="DZ33" i="5"/>
  <c r="BR176" i="5"/>
  <c r="DZ176" i="5"/>
  <c r="BR158" i="5"/>
  <c r="DZ158" i="5"/>
  <c r="BR98" i="5"/>
  <c r="DZ98" i="5"/>
  <c r="BR149" i="5"/>
  <c r="DZ149" i="5"/>
  <c r="BR62" i="5"/>
  <c r="DZ62" i="5"/>
  <c r="BR175" i="5"/>
  <c r="DZ175" i="5"/>
  <c r="BR150" i="5"/>
  <c r="DZ150" i="5"/>
  <c r="BR91" i="5"/>
  <c r="DZ91" i="5"/>
  <c r="BR61" i="5"/>
  <c r="DZ61" i="5"/>
  <c r="BR88" i="5"/>
  <c r="DZ88" i="5"/>
  <c r="BR63" i="5"/>
  <c r="DZ63" i="5"/>
  <c r="BR21" i="5"/>
  <c r="DZ21" i="5"/>
  <c r="BR103" i="5"/>
  <c r="DZ103" i="5"/>
  <c r="BR40" i="5"/>
  <c r="DZ40" i="5"/>
  <c r="BR25" i="5"/>
  <c r="DZ25" i="5"/>
  <c r="BR71" i="5"/>
  <c r="DZ71" i="5"/>
  <c r="BR186" i="5"/>
  <c r="DZ186" i="5"/>
  <c r="BR36" i="5"/>
  <c r="DZ36" i="5"/>
  <c r="BR180" i="5"/>
  <c r="DZ180" i="5"/>
  <c r="BR155" i="5"/>
  <c r="DZ155" i="5"/>
  <c r="BR118" i="5"/>
  <c r="DZ118" i="5"/>
  <c r="BR168" i="5"/>
  <c r="DZ168" i="5"/>
  <c r="BR90" i="5"/>
  <c r="DZ90" i="5"/>
  <c r="BR146" i="5"/>
  <c r="DZ146" i="5"/>
  <c r="BR53" i="5"/>
  <c r="DZ53" i="5"/>
  <c r="BR184" i="5"/>
  <c r="DZ184" i="5"/>
  <c r="BR5" i="5"/>
  <c r="DZ5" i="5"/>
  <c r="BR106" i="5"/>
  <c r="DZ106" i="5"/>
  <c r="BR22" i="5"/>
  <c r="DZ22" i="5"/>
  <c r="BR29" i="5"/>
  <c r="DZ29" i="5"/>
  <c r="BR134" i="5"/>
  <c r="DZ134" i="5"/>
  <c r="BR178" i="5"/>
  <c r="DZ178" i="5"/>
  <c r="BR144" i="5"/>
  <c r="DZ144" i="5"/>
  <c r="BR56" i="5"/>
  <c r="DZ56" i="5"/>
  <c r="BR9" i="5"/>
  <c r="DZ9" i="5"/>
  <c r="BR73" i="5"/>
  <c r="DZ73" i="5"/>
  <c r="BR35" i="5"/>
  <c r="DZ35" i="5"/>
  <c r="BR190" i="5"/>
  <c r="DZ190" i="5"/>
  <c r="BR69" i="5"/>
  <c r="DZ69" i="5"/>
  <c r="BR127" i="5"/>
  <c r="DZ127" i="5"/>
  <c r="BR37" i="5"/>
  <c r="DZ37" i="5"/>
  <c r="BR115" i="5"/>
  <c r="DZ115" i="5"/>
  <c r="BR24" i="5"/>
  <c r="DZ24" i="5"/>
  <c r="BR14" i="5"/>
  <c r="DZ14" i="5"/>
  <c r="BR112" i="5"/>
  <c r="DZ112" i="5"/>
  <c r="BR141" i="5"/>
  <c r="DZ141" i="5"/>
  <c r="BR132" i="5"/>
  <c r="DZ132" i="5"/>
  <c r="BR67" i="5"/>
  <c r="DZ67" i="5"/>
  <c r="BR30" i="5"/>
  <c r="DZ30" i="5"/>
  <c r="BR79" i="5"/>
  <c r="DZ79" i="5"/>
  <c r="BR8" i="5"/>
  <c r="DZ8" i="5"/>
  <c r="BR169" i="5"/>
  <c r="DZ169" i="5"/>
  <c r="BR140" i="5"/>
  <c r="DZ140" i="5"/>
  <c r="BR31" i="5"/>
  <c r="DZ31" i="5"/>
  <c r="BR183" i="5"/>
  <c r="DZ183" i="5"/>
  <c r="BR87" i="5"/>
  <c r="DZ87" i="5"/>
  <c r="BR177" i="5"/>
  <c r="DZ177" i="5"/>
  <c r="BR166" i="5"/>
  <c r="DZ166" i="5"/>
  <c r="BR99" i="5"/>
  <c r="DZ99" i="5"/>
  <c r="BR20" i="5"/>
  <c r="DZ20" i="5"/>
  <c r="BR122" i="5"/>
  <c r="DZ122" i="5"/>
  <c r="BR152" i="5"/>
  <c r="DZ152" i="5"/>
  <c r="BR154" i="5"/>
  <c r="DZ154" i="5"/>
  <c r="BR161" i="5"/>
  <c r="DZ161" i="5"/>
  <c r="BR153" i="5"/>
  <c r="DZ153" i="5"/>
  <c r="BR44" i="5"/>
  <c r="DZ44" i="5"/>
  <c r="BR100" i="5"/>
  <c r="DZ100" i="5"/>
  <c r="BR70" i="5"/>
  <c r="DZ70" i="5"/>
  <c r="BR110" i="5"/>
  <c r="DZ110" i="5"/>
  <c r="BR133" i="5"/>
  <c r="DZ133" i="5"/>
  <c r="BR116" i="5"/>
  <c r="DZ116" i="5"/>
  <c r="BR85" i="5"/>
  <c r="DZ85" i="5"/>
  <c r="BR172" i="5"/>
  <c r="DZ172" i="5"/>
  <c r="BR45" i="5"/>
  <c r="DZ45" i="5"/>
  <c r="BR193" i="5"/>
  <c r="DZ193" i="5"/>
  <c r="BR95" i="5"/>
  <c r="DZ95" i="5"/>
  <c r="BR117" i="5"/>
  <c r="DZ117" i="5"/>
  <c r="BR111" i="5"/>
  <c r="DZ111" i="5"/>
  <c r="BR82" i="5"/>
  <c r="DZ82" i="5"/>
  <c r="BR27" i="5"/>
  <c r="DZ27" i="5"/>
  <c r="BR39" i="5"/>
  <c r="DZ39" i="5"/>
  <c r="BR164" i="5"/>
  <c r="DZ164" i="5"/>
  <c r="BR188" i="5"/>
  <c r="DZ188" i="5"/>
  <c r="BR113" i="5"/>
  <c r="DZ113" i="5"/>
  <c r="BR18" i="5"/>
  <c r="DZ18" i="5"/>
  <c r="BR64" i="5"/>
  <c r="DZ64" i="5"/>
  <c r="BR135" i="5"/>
  <c r="DZ135" i="5"/>
  <c r="BR159" i="5"/>
  <c r="DZ159" i="5"/>
  <c r="BR7" i="5"/>
  <c r="DZ7" i="5"/>
  <c r="BR86" i="5"/>
  <c r="DZ86" i="5"/>
  <c r="BR109" i="5"/>
  <c r="DZ109" i="5"/>
  <c r="BR189" i="5"/>
  <c r="DZ189" i="5"/>
  <c r="BR3" i="5"/>
  <c r="DZ3" i="5"/>
  <c r="BR147" i="5"/>
  <c r="DZ147" i="5"/>
  <c r="BR174" i="5"/>
  <c r="DZ174" i="5"/>
  <c r="BR143" i="5"/>
  <c r="DZ143" i="5"/>
  <c r="BR191" i="5"/>
  <c r="DZ191" i="5"/>
  <c r="BR72" i="5"/>
  <c r="DZ72" i="5"/>
  <c r="BR13" i="5"/>
  <c r="DZ13" i="5"/>
  <c r="BR34" i="5"/>
  <c r="DZ34" i="5"/>
  <c r="BR60" i="5"/>
  <c r="DZ60" i="5"/>
  <c r="BR49" i="5"/>
  <c r="DZ49" i="5"/>
  <c r="BR93" i="5"/>
  <c r="DZ93" i="5"/>
  <c r="BR185" i="5"/>
  <c r="DZ185" i="5"/>
  <c r="BR145" i="5"/>
  <c r="DZ145" i="5"/>
  <c r="BR6" i="5"/>
  <c r="DZ6" i="5"/>
  <c r="BR97" i="5"/>
  <c r="DZ97" i="5"/>
  <c r="BR55" i="5"/>
  <c r="DZ55" i="5"/>
  <c r="BR124" i="5"/>
  <c r="DZ124" i="5"/>
  <c r="BR59" i="5"/>
  <c r="DZ59" i="5"/>
  <c r="BR96" i="5"/>
  <c r="DZ96" i="5"/>
  <c r="BR84" i="5"/>
  <c r="DZ84" i="5"/>
  <c r="BR16" i="5"/>
  <c r="DZ16" i="5"/>
  <c r="BR78" i="5"/>
  <c r="DZ78" i="5"/>
  <c r="BR32" i="5"/>
  <c r="DZ32" i="5"/>
  <c r="BR157" i="5"/>
  <c r="DZ157" i="5"/>
  <c r="BR126" i="5"/>
  <c r="DZ126" i="5"/>
  <c r="BR4" i="5"/>
  <c r="DZ4" i="5"/>
  <c r="BR181" i="5"/>
  <c r="DZ181" i="5"/>
  <c r="BR10" i="5"/>
  <c r="DZ10" i="5"/>
  <c r="BR125" i="5"/>
  <c r="DZ125" i="5"/>
  <c r="BR23" i="5"/>
  <c r="DZ23" i="5"/>
  <c r="BR108" i="5"/>
  <c r="DZ108" i="5"/>
  <c r="BR148" i="5"/>
  <c r="DZ148" i="5"/>
  <c r="BR54" i="5"/>
  <c r="DZ54" i="5"/>
  <c r="BR130" i="5"/>
  <c r="DZ130" i="5"/>
  <c r="BR83" i="5"/>
  <c r="DZ83" i="5"/>
  <c r="BR101" i="5"/>
  <c r="DZ101" i="5"/>
  <c r="BR17" i="5"/>
  <c r="DZ17" i="5"/>
  <c r="BR167" i="5"/>
  <c r="DZ167" i="5"/>
  <c r="BR43" i="5"/>
  <c r="DZ43" i="5"/>
  <c r="BR89" i="5"/>
  <c r="DZ89" i="5"/>
  <c r="BR123" i="5"/>
  <c r="DZ123" i="5"/>
  <c r="BR11" i="5"/>
  <c r="DZ11" i="5"/>
  <c r="BR80" i="5"/>
  <c r="DZ80" i="5"/>
  <c r="BR102" i="5"/>
  <c r="DZ102" i="5"/>
  <c r="BR131" i="5"/>
  <c r="DZ131" i="5"/>
  <c r="BR75" i="5"/>
  <c r="DZ75" i="5"/>
  <c r="BR171" i="5"/>
  <c r="DZ171" i="5"/>
  <c r="BR19" i="5"/>
  <c r="DZ19" i="5"/>
  <c r="BR66" i="5"/>
  <c r="DZ66" i="5"/>
  <c r="BR57" i="5"/>
  <c r="DZ57" i="5"/>
  <c r="BR12" i="5"/>
  <c r="DZ12" i="5"/>
  <c r="BR51" i="5"/>
  <c r="DZ51" i="5"/>
  <c r="BR94" i="5"/>
  <c r="DZ94" i="5"/>
  <c r="BR52" i="5"/>
  <c r="DZ52" i="5"/>
  <c r="BR136" i="5"/>
  <c r="DZ136" i="5"/>
  <c r="BR38" i="5"/>
  <c r="DZ38" i="5"/>
  <c r="BR173" i="5"/>
  <c r="DZ173" i="5"/>
  <c r="BR65" i="5"/>
  <c r="DZ65" i="5"/>
  <c r="BR162" i="5"/>
  <c r="DZ162" i="5"/>
  <c r="BR26" i="5"/>
  <c r="DZ26" i="5"/>
  <c r="BR160" i="5"/>
  <c r="DZ160" i="5"/>
  <c r="BR142" i="5"/>
  <c r="DZ142" i="5"/>
  <c r="BR139" i="5"/>
  <c r="DZ139" i="5"/>
  <c r="BR192" i="5"/>
  <c r="DZ192" i="5"/>
  <c r="BR156" i="5"/>
  <c r="DZ156" i="5"/>
  <c r="BR47" i="5"/>
  <c r="DZ47" i="5"/>
  <c r="BR121" i="5"/>
  <c r="DZ121" i="5"/>
  <c r="BR76" i="5"/>
  <c r="DZ76" i="5"/>
  <c r="BR77" i="5"/>
  <c r="DZ77" i="5"/>
  <c r="BR138" i="5"/>
  <c r="DZ138" i="5"/>
  <c r="BR128" i="5"/>
  <c r="DZ128" i="5"/>
  <c r="BR129" i="5"/>
  <c r="DZ129" i="5"/>
  <c r="BR170" i="5"/>
  <c r="DZ170" i="5"/>
  <c r="BR179" i="5"/>
  <c r="DZ179" i="5"/>
  <c r="BR41" i="5"/>
  <c r="DZ41" i="5"/>
  <c r="BR194" i="5"/>
  <c r="DZ194" i="5"/>
  <c r="BR46" i="5"/>
  <c r="DZ46" i="5"/>
  <c r="BR92" i="5"/>
  <c r="DZ92" i="5"/>
  <c r="BR119" i="5"/>
  <c r="DZ119" i="5"/>
  <c r="BR182" i="5"/>
  <c r="DZ182" i="5"/>
  <c r="BR120" i="5"/>
  <c r="DZ120" i="5"/>
  <c r="BR58" i="5"/>
  <c r="DZ58" i="5"/>
  <c r="BR114" i="5"/>
  <c r="DZ114" i="5"/>
  <c r="BR68" i="5"/>
  <c r="DZ68" i="5"/>
  <c r="BR151" i="5"/>
  <c r="DZ151" i="5"/>
  <c r="BJ107" i="5"/>
  <c r="DR107" i="5"/>
  <c r="BJ24" i="5"/>
  <c r="DR24" i="5"/>
  <c r="BJ190" i="5"/>
  <c r="DR190" i="5"/>
  <c r="BJ181" i="5"/>
  <c r="DR181" i="5"/>
  <c r="BJ71" i="5"/>
  <c r="DR71" i="5"/>
  <c r="BJ50" i="5"/>
  <c r="DR50" i="5"/>
  <c r="BJ169" i="5"/>
  <c r="DR169" i="5"/>
  <c r="BJ189" i="5"/>
  <c r="DR189" i="5"/>
  <c r="BJ178" i="5"/>
  <c r="DR178" i="5"/>
  <c r="BJ56" i="5"/>
  <c r="DR56" i="5"/>
  <c r="BJ76" i="5"/>
  <c r="DR76" i="5"/>
  <c r="BJ172" i="5"/>
  <c r="DR172" i="5"/>
  <c r="BJ152" i="5"/>
  <c r="DR152" i="5"/>
  <c r="BJ176" i="5"/>
  <c r="DR176" i="5"/>
  <c r="BJ53" i="5"/>
  <c r="DR53" i="5"/>
  <c r="BJ193" i="5"/>
  <c r="DR193" i="5"/>
  <c r="BJ153" i="5"/>
  <c r="DR153" i="5"/>
  <c r="BJ11" i="5"/>
  <c r="DR11" i="5"/>
  <c r="BJ143" i="5"/>
  <c r="DR143" i="5"/>
  <c r="BJ38" i="5"/>
  <c r="DR38" i="5"/>
  <c r="BJ9" i="5"/>
  <c r="DR9" i="5"/>
  <c r="BJ188" i="5"/>
  <c r="DR188" i="5"/>
  <c r="BJ147" i="5"/>
  <c r="DR147" i="5"/>
  <c r="BJ21" i="5"/>
  <c r="DR21" i="5"/>
  <c r="BJ30" i="5"/>
  <c r="DR30" i="5"/>
  <c r="BJ150" i="5"/>
  <c r="DR150" i="5"/>
  <c r="BJ136" i="5"/>
  <c r="DR136" i="5"/>
  <c r="BJ47" i="5"/>
  <c r="DR47" i="5"/>
  <c r="BJ69" i="5"/>
  <c r="DR69" i="5"/>
  <c r="BJ81" i="5"/>
  <c r="DR81" i="5"/>
  <c r="BJ70" i="5"/>
  <c r="DR70" i="5"/>
  <c r="BJ108" i="5"/>
  <c r="DR108" i="5"/>
  <c r="BJ119" i="5"/>
  <c r="DR119" i="5"/>
  <c r="BJ124" i="5"/>
  <c r="DR124" i="5"/>
  <c r="BJ90" i="5"/>
  <c r="DR90" i="5"/>
  <c r="BJ133" i="5"/>
  <c r="DR133" i="5"/>
  <c r="BJ165" i="5"/>
  <c r="DR165" i="5"/>
  <c r="BJ191" i="5"/>
  <c r="DR191" i="5"/>
  <c r="BJ180" i="5"/>
  <c r="DR180" i="5"/>
  <c r="BJ78" i="5"/>
  <c r="DR78" i="5"/>
  <c r="BJ123" i="5"/>
  <c r="DR123" i="5"/>
  <c r="BJ112" i="5"/>
  <c r="DR112" i="5"/>
  <c r="BJ18" i="5"/>
  <c r="DR18" i="5"/>
  <c r="BJ144" i="5"/>
  <c r="DR144" i="5"/>
  <c r="BJ89" i="5"/>
  <c r="DR89" i="5"/>
  <c r="BJ120" i="5"/>
  <c r="DR120" i="5"/>
  <c r="BJ128" i="5"/>
  <c r="DR128" i="5"/>
  <c r="BJ174" i="5"/>
  <c r="DR174" i="5"/>
  <c r="BJ159" i="5"/>
  <c r="DR159" i="5"/>
  <c r="BJ131" i="5"/>
  <c r="DR131" i="5"/>
  <c r="BJ86" i="5"/>
  <c r="DR86" i="5"/>
  <c r="BJ135" i="5"/>
  <c r="DR135" i="5"/>
  <c r="BJ32" i="5"/>
  <c r="DR32" i="5"/>
  <c r="BJ34" i="5"/>
  <c r="DR34" i="5"/>
  <c r="BJ80" i="5"/>
  <c r="DR80" i="5"/>
  <c r="BJ37" i="5"/>
  <c r="DR37" i="5"/>
  <c r="BJ187" i="5"/>
  <c r="DR187" i="5"/>
  <c r="BJ127" i="5"/>
  <c r="DR127" i="5"/>
  <c r="BJ185" i="5"/>
  <c r="DR185" i="5"/>
  <c r="BJ93" i="5"/>
  <c r="DR93" i="5"/>
  <c r="BJ25" i="5"/>
  <c r="DR25" i="5"/>
  <c r="BJ183" i="5"/>
  <c r="DR183" i="5"/>
  <c r="BJ122" i="5"/>
  <c r="DR122" i="5"/>
  <c r="BJ129" i="5"/>
  <c r="DR129" i="5"/>
  <c r="BJ46" i="5"/>
  <c r="DR46" i="5"/>
  <c r="BJ166" i="5"/>
  <c r="DR166" i="5"/>
  <c r="BJ116" i="5"/>
  <c r="DR116" i="5"/>
  <c r="BJ139" i="5"/>
  <c r="DR139" i="5"/>
  <c r="BJ114" i="5"/>
  <c r="DR114" i="5"/>
  <c r="BJ88" i="5"/>
  <c r="DR88" i="5"/>
  <c r="BJ17" i="5"/>
  <c r="DR17" i="5"/>
  <c r="BJ184" i="5"/>
  <c r="DR184" i="5"/>
  <c r="BJ39" i="5"/>
  <c r="DR39" i="5"/>
  <c r="BJ26" i="5"/>
  <c r="DR26" i="5"/>
  <c r="BJ28" i="5"/>
  <c r="DR28" i="5"/>
  <c r="BJ162" i="5"/>
  <c r="DR162" i="5"/>
  <c r="BJ113" i="5"/>
  <c r="DR113" i="5"/>
  <c r="BJ12" i="5"/>
  <c r="DR12" i="5"/>
  <c r="BJ58" i="5"/>
  <c r="DR58" i="5"/>
  <c r="BJ3" i="5"/>
  <c r="DR3" i="5"/>
  <c r="BJ141" i="5"/>
  <c r="DR141" i="5"/>
  <c r="BJ110" i="5"/>
  <c r="DR110" i="5"/>
  <c r="BJ49" i="5"/>
  <c r="DR49" i="5"/>
  <c r="BJ48" i="5"/>
  <c r="DR48" i="5"/>
  <c r="BJ126" i="5"/>
  <c r="DR126" i="5"/>
  <c r="BJ145" i="5"/>
  <c r="DR145" i="5"/>
  <c r="BJ8" i="5"/>
  <c r="DR8" i="5"/>
  <c r="BJ95" i="5"/>
  <c r="DR95" i="5"/>
  <c r="BJ68" i="5"/>
  <c r="DR68" i="5"/>
  <c r="BJ5" i="5"/>
  <c r="DR5" i="5"/>
  <c r="BJ64" i="5"/>
  <c r="DR64" i="5"/>
  <c r="BJ154" i="5"/>
  <c r="DR154" i="5"/>
  <c r="BJ73" i="5"/>
  <c r="DR73" i="5"/>
  <c r="BJ98" i="5"/>
  <c r="DR98" i="5"/>
  <c r="BJ130" i="5"/>
  <c r="DR130" i="5"/>
  <c r="BJ19" i="5"/>
  <c r="DR19" i="5"/>
  <c r="BJ158" i="5"/>
  <c r="DR158" i="5"/>
  <c r="BJ121" i="5"/>
  <c r="DR121" i="5"/>
  <c r="BJ92" i="5"/>
  <c r="DR92" i="5"/>
  <c r="BJ36" i="5"/>
  <c r="DR36" i="5"/>
  <c r="BJ132" i="5"/>
  <c r="DR132" i="5"/>
  <c r="BJ109" i="5"/>
  <c r="DR109" i="5"/>
  <c r="BJ134" i="5"/>
  <c r="DR134" i="5"/>
  <c r="BJ75" i="5"/>
  <c r="DR75" i="5"/>
  <c r="BJ118" i="5"/>
  <c r="DR118" i="5"/>
  <c r="BJ35" i="5"/>
  <c r="DR35" i="5"/>
  <c r="BJ155" i="5"/>
  <c r="DR155" i="5"/>
  <c r="BJ186" i="5"/>
  <c r="DR186" i="5"/>
  <c r="BJ117" i="5"/>
  <c r="DR117" i="5"/>
  <c r="BJ67" i="5"/>
  <c r="DR67" i="5"/>
  <c r="BJ7" i="5"/>
  <c r="DR7" i="5"/>
  <c r="BJ160" i="5"/>
  <c r="DR160" i="5"/>
  <c r="BJ96" i="5"/>
  <c r="DR96" i="5"/>
  <c r="BJ175" i="5"/>
  <c r="DR175" i="5"/>
  <c r="BJ106" i="5"/>
  <c r="DR106" i="5"/>
  <c r="BJ85" i="5"/>
  <c r="DR85" i="5"/>
  <c r="BJ4" i="5"/>
  <c r="DR4" i="5"/>
  <c r="BJ20" i="5"/>
  <c r="DR20" i="5"/>
  <c r="BJ192" i="5"/>
  <c r="DR192" i="5"/>
  <c r="BJ168" i="5"/>
  <c r="DR168" i="5"/>
  <c r="BJ45" i="5"/>
  <c r="DR45" i="5"/>
  <c r="BJ60" i="5"/>
  <c r="DR60" i="5"/>
  <c r="BJ27" i="5"/>
  <c r="DR27" i="5"/>
  <c r="BJ6" i="5"/>
  <c r="DR6" i="5"/>
  <c r="BJ177" i="5"/>
  <c r="DR177" i="5"/>
  <c r="BJ87" i="5"/>
  <c r="DR87" i="5"/>
  <c r="BJ66" i="5"/>
  <c r="DR66" i="5"/>
  <c r="BJ65" i="5"/>
  <c r="DR65" i="5"/>
  <c r="BJ100" i="5"/>
  <c r="DR100" i="5"/>
  <c r="BJ167" i="5"/>
  <c r="DR167" i="5"/>
  <c r="BJ57" i="5"/>
  <c r="DR57" i="5"/>
  <c r="BJ170" i="5"/>
  <c r="DR170" i="5"/>
  <c r="BJ151" i="5"/>
  <c r="DR151" i="5"/>
  <c r="BJ99" i="5"/>
  <c r="DR99" i="5"/>
  <c r="BJ103" i="5"/>
  <c r="DR103" i="5"/>
  <c r="BJ54" i="5"/>
  <c r="DR54" i="5"/>
  <c r="BJ44" i="5"/>
  <c r="DR44" i="5"/>
  <c r="BJ83" i="5"/>
  <c r="DR83" i="5"/>
  <c r="BJ146" i="5"/>
  <c r="DR146" i="5"/>
  <c r="BJ40" i="5"/>
  <c r="DR40" i="5"/>
  <c r="BJ43" i="5"/>
  <c r="DR43" i="5"/>
  <c r="BJ157" i="5"/>
  <c r="DR157" i="5"/>
  <c r="BJ105" i="5"/>
  <c r="DR105" i="5"/>
  <c r="BJ102" i="5"/>
  <c r="DR102" i="5"/>
  <c r="BJ82" i="5"/>
  <c r="DR82" i="5"/>
  <c r="BJ52" i="5"/>
  <c r="DR52" i="5"/>
  <c r="BJ115" i="5"/>
  <c r="DR115" i="5"/>
  <c r="BJ84" i="5"/>
  <c r="DR84" i="5"/>
  <c r="BJ148" i="5"/>
  <c r="DR148" i="5"/>
  <c r="BJ62" i="5"/>
  <c r="DR62" i="5"/>
  <c r="BJ91" i="5"/>
  <c r="DR91" i="5"/>
  <c r="BJ55" i="5"/>
  <c r="DR55" i="5"/>
  <c r="BJ13" i="5"/>
  <c r="DR13" i="5"/>
  <c r="BJ101" i="5"/>
  <c r="DR101" i="5"/>
  <c r="BJ29" i="5"/>
  <c r="DR29" i="5"/>
  <c r="BJ33" i="5"/>
  <c r="DR33" i="5"/>
  <c r="BJ74" i="5"/>
  <c r="DR74" i="5"/>
  <c r="BJ77" i="5"/>
  <c r="DR77" i="5"/>
  <c r="BJ16" i="5"/>
  <c r="DR16" i="5"/>
  <c r="BJ104" i="5"/>
  <c r="DR104" i="5"/>
  <c r="BJ161" i="5"/>
  <c r="DR161" i="5"/>
  <c r="BJ137" i="5"/>
  <c r="DR137" i="5"/>
  <c r="BJ14" i="5"/>
  <c r="DR14" i="5"/>
  <c r="BJ22" i="5"/>
  <c r="DR22" i="5"/>
  <c r="BJ111" i="5"/>
  <c r="DR111" i="5"/>
  <c r="BJ163" i="5"/>
  <c r="DR163" i="5"/>
  <c r="BJ164" i="5"/>
  <c r="DR164" i="5"/>
  <c r="BJ194" i="5"/>
  <c r="DR194" i="5"/>
  <c r="BJ61" i="5"/>
  <c r="DR61" i="5"/>
  <c r="BJ23" i="5"/>
  <c r="DR23" i="5"/>
  <c r="BJ31" i="5"/>
  <c r="DR31" i="5"/>
  <c r="BJ125" i="5"/>
  <c r="DR125" i="5"/>
  <c r="BJ97" i="5"/>
  <c r="DR97" i="5"/>
  <c r="BJ149" i="5"/>
  <c r="DR149" i="5"/>
  <c r="BJ51" i="5"/>
  <c r="DR51" i="5"/>
  <c r="BJ182" i="5"/>
  <c r="DR182" i="5"/>
  <c r="BJ63" i="5"/>
  <c r="DR63" i="5"/>
  <c r="BJ10" i="5"/>
  <c r="DR10" i="5"/>
  <c r="BJ15" i="5"/>
  <c r="DR15" i="5"/>
  <c r="BJ42" i="5"/>
  <c r="DR42" i="5"/>
  <c r="BJ173" i="5"/>
  <c r="DR173" i="5"/>
  <c r="BJ138" i="5"/>
  <c r="DR138" i="5"/>
  <c r="BJ59" i="5"/>
  <c r="DR59" i="5"/>
  <c r="BJ171" i="5"/>
  <c r="DR171" i="5"/>
  <c r="BJ41" i="5"/>
  <c r="DR41" i="5"/>
  <c r="BJ142" i="5"/>
  <c r="DR142" i="5"/>
  <c r="BJ156" i="5"/>
  <c r="DR156" i="5"/>
  <c r="BJ79" i="5"/>
  <c r="DR79" i="5"/>
  <c r="BJ179" i="5"/>
  <c r="DR179" i="5"/>
  <c r="BJ140" i="5"/>
  <c r="DR140" i="5"/>
  <c r="BJ72" i="5"/>
  <c r="DR72" i="5"/>
  <c r="BJ94" i="5"/>
  <c r="DR94" i="5"/>
  <c r="BK127" i="5"/>
  <c r="DS127" i="5"/>
  <c r="BK29" i="5"/>
  <c r="DS29" i="5"/>
  <c r="BK84" i="5"/>
  <c r="DS84" i="5"/>
  <c r="BK27" i="5"/>
  <c r="DS27" i="5"/>
  <c r="BK77" i="5"/>
  <c r="DS77" i="5"/>
  <c r="BK141" i="5"/>
  <c r="DS141" i="5"/>
  <c r="BK68" i="5"/>
  <c r="DS68" i="5"/>
  <c r="BK73" i="5"/>
  <c r="DS73" i="5"/>
  <c r="BK46" i="5"/>
  <c r="DS46" i="5"/>
  <c r="BK122" i="5"/>
  <c r="DS122" i="5"/>
  <c r="BK114" i="5"/>
  <c r="DS114" i="5"/>
  <c r="BK10" i="5"/>
  <c r="DS10" i="5"/>
  <c r="BK74" i="5"/>
  <c r="DS74" i="5"/>
  <c r="BK118" i="5"/>
  <c r="DS118" i="5"/>
  <c r="BK92" i="5"/>
  <c r="DS92" i="5"/>
  <c r="BK134" i="5"/>
  <c r="DS134" i="5"/>
  <c r="BK37" i="5"/>
  <c r="DS37" i="5"/>
  <c r="BK164" i="5"/>
  <c r="DS164" i="5"/>
  <c r="BK166" i="5"/>
  <c r="DS166" i="5"/>
  <c r="BK13" i="5"/>
  <c r="DS13" i="5"/>
  <c r="BK49" i="5"/>
  <c r="DS49" i="5"/>
  <c r="BK69" i="5"/>
  <c r="DS69" i="5"/>
  <c r="BK31" i="5"/>
  <c r="DS31" i="5"/>
  <c r="BK110" i="5"/>
  <c r="DS110" i="5"/>
  <c r="BK54" i="5"/>
  <c r="DS54" i="5"/>
  <c r="BK41" i="5"/>
  <c r="DS41" i="5"/>
  <c r="BK22" i="5"/>
  <c r="DS22" i="5"/>
  <c r="BK66" i="5"/>
  <c r="DS66" i="5"/>
  <c r="BK181" i="5"/>
  <c r="DS181" i="5"/>
  <c r="BK58" i="5"/>
  <c r="DS58" i="5"/>
  <c r="BK8" i="5"/>
  <c r="DS8" i="5"/>
  <c r="BK60" i="5"/>
  <c r="DS60" i="5"/>
  <c r="BK63" i="5"/>
  <c r="DS63" i="5"/>
  <c r="BK57" i="5"/>
  <c r="DS57" i="5"/>
  <c r="BK167" i="5"/>
  <c r="DS167" i="5"/>
  <c r="BK35" i="5"/>
  <c r="DS35" i="5"/>
  <c r="BK192" i="5"/>
  <c r="DS192" i="5"/>
  <c r="BK129" i="5"/>
  <c r="DS129" i="5"/>
  <c r="BK137" i="5"/>
  <c r="DS137" i="5"/>
  <c r="BK151" i="5"/>
  <c r="DS151" i="5"/>
  <c r="BK28" i="5"/>
  <c r="DS28" i="5"/>
  <c r="BK186" i="5"/>
  <c r="DS186" i="5"/>
  <c r="BK43" i="5"/>
  <c r="DS43" i="5"/>
  <c r="BK150" i="5"/>
  <c r="DS150" i="5"/>
  <c r="BK76" i="5"/>
  <c r="DS76" i="5"/>
  <c r="BK23" i="5"/>
  <c r="DS23" i="5"/>
  <c r="BK95" i="5"/>
  <c r="DS95" i="5"/>
  <c r="BK112" i="5"/>
  <c r="DS112" i="5"/>
  <c r="BK25" i="5"/>
  <c r="DS25" i="5"/>
  <c r="BK71" i="5"/>
  <c r="DS71" i="5"/>
  <c r="BK169" i="5"/>
  <c r="DS169" i="5"/>
  <c r="BK125" i="5"/>
  <c r="DS125" i="5"/>
  <c r="BK44" i="5"/>
  <c r="DS44" i="5"/>
  <c r="BK103" i="5"/>
  <c r="DS103" i="5"/>
  <c r="BK177" i="5"/>
  <c r="DS177" i="5"/>
  <c r="BK72" i="5"/>
  <c r="DS72" i="5"/>
  <c r="BK163" i="5"/>
  <c r="DS163" i="5"/>
  <c r="BK115" i="5"/>
  <c r="DS115" i="5"/>
  <c r="BK154" i="5"/>
  <c r="DS154" i="5"/>
  <c r="BK126" i="5"/>
  <c r="DS126" i="5"/>
  <c r="BK38" i="5"/>
  <c r="DS38" i="5"/>
  <c r="BK187" i="5"/>
  <c r="DS187" i="5"/>
  <c r="BK104" i="5"/>
  <c r="DS104" i="5"/>
  <c r="BK189" i="5"/>
  <c r="DS189" i="5"/>
  <c r="BK160" i="5"/>
  <c r="DS160" i="5"/>
  <c r="BK6" i="5"/>
  <c r="DS6" i="5"/>
  <c r="BK59" i="5"/>
  <c r="DS59" i="5"/>
  <c r="BK144" i="5"/>
  <c r="DS144" i="5"/>
  <c r="BK153" i="5"/>
  <c r="DS153" i="5"/>
  <c r="BK11" i="5"/>
  <c r="DS11" i="5"/>
  <c r="BK176" i="5"/>
  <c r="DS176" i="5"/>
  <c r="BK83" i="5"/>
  <c r="DS83" i="5"/>
  <c r="BK188" i="5"/>
  <c r="DS188" i="5"/>
  <c r="BK40" i="5"/>
  <c r="DS40" i="5"/>
  <c r="BK170" i="5"/>
  <c r="DS170" i="5"/>
  <c r="BK97" i="5"/>
  <c r="DS97" i="5"/>
  <c r="BK133" i="5"/>
  <c r="DS133" i="5"/>
  <c r="BK105" i="5"/>
  <c r="DS105" i="5"/>
  <c r="BK132" i="5"/>
  <c r="DS132" i="5"/>
  <c r="BK34" i="5"/>
  <c r="DS34" i="5"/>
  <c r="BK18" i="5"/>
  <c r="DS18" i="5"/>
  <c r="BK158" i="5"/>
  <c r="DS158" i="5"/>
  <c r="BK56" i="5"/>
  <c r="DS56" i="5"/>
  <c r="BK17" i="5"/>
  <c r="DS17" i="5"/>
  <c r="BK128" i="5"/>
  <c r="DS128" i="5"/>
  <c r="BK88" i="5"/>
  <c r="DS88" i="5"/>
  <c r="BK113" i="5"/>
  <c r="DS113" i="5"/>
  <c r="BK42" i="5"/>
  <c r="DS42" i="5"/>
  <c r="BK89" i="5"/>
  <c r="DS89" i="5"/>
  <c r="BK109" i="5"/>
  <c r="DS109" i="5"/>
  <c r="BK111" i="5"/>
  <c r="DS111" i="5"/>
  <c r="BK78" i="5"/>
  <c r="DS78" i="5"/>
  <c r="BK108" i="5"/>
  <c r="DS108" i="5"/>
  <c r="BK185" i="5"/>
  <c r="DS185" i="5"/>
  <c r="BK152" i="5"/>
  <c r="DS152" i="5"/>
  <c r="BK5" i="5"/>
  <c r="DS5" i="5"/>
  <c r="BK146" i="5"/>
  <c r="DS146" i="5"/>
  <c r="BK178" i="5"/>
  <c r="DS178" i="5"/>
  <c r="BK45" i="5"/>
  <c r="DS45" i="5"/>
  <c r="BK86" i="5"/>
  <c r="DS86" i="5"/>
  <c r="BK14" i="5"/>
  <c r="DS14" i="5"/>
  <c r="BK9" i="5"/>
  <c r="DS9" i="5"/>
  <c r="BK183" i="5"/>
  <c r="DS183" i="5"/>
  <c r="BK165" i="5"/>
  <c r="DS165" i="5"/>
  <c r="BK142" i="5"/>
  <c r="DS142" i="5"/>
  <c r="BK184" i="5"/>
  <c r="DS184" i="5"/>
  <c r="BK145" i="5"/>
  <c r="DS145" i="5"/>
  <c r="BK173" i="5"/>
  <c r="DS173" i="5"/>
  <c r="BK117" i="5"/>
  <c r="DS117" i="5"/>
  <c r="BK131" i="5"/>
  <c r="DS131" i="5"/>
  <c r="BK123" i="5"/>
  <c r="DS123" i="5"/>
  <c r="BK61" i="5"/>
  <c r="DS61" i="5"/>
  <c r="BK99" i="5"/>
  <c r="DS99" i="5"/>
  <c r="BK96" i="5"/>
  <c r="DS96" i="5"/>
  <c r="BK48" i="5"/>
  <c r="DS48" i="5"/>
  <c r="BK100" i="5"/>
  <c r="DS100" i="5"/>
  <c r="BK147" i="5"/>
  <c r="DS147" i="5"/>
  <c r="BK124" i="5"/>
  <c r="DS124" i="5"/>
  <c r="BK174" i="5"/>
  <c r="DS174" i="5"/>
  <c r="BK120" i="5"/>
  <c r="DS120" i="5"/>
  <c r="BK91" i="5"/>
  <c r="DS91" i="5"/>
  <c r="BK168" i="5"/>
  <c r="DS168" i="5"/>
  <c r="BK149" i="5"/>
  <c r="DS149" i="5"/>
  <c r="BK162" i="5"/>
  <c r="DS162" i="5"/>
  <c r="BK93" i="5"/>
  <c r="DS93" i="5"/>
  <c r="BK121" i="5"/>
  <c r="DS121" i="5"/>
  <c r="BK140" i="5"/>
  <c r="DS140" i="5"/>
  <c r="BK53" i="5"/>
  <c r="DS53" i="5"/>
  <c r="BK85" i="5"/>
  <c r="DS85" i="5"/>
  <c r="BK81" i="5"/>
  <c r="DS81" i="5"/>
  <c r="BK98" i="5"/>
  <c r="DS98" i="5"/>
  <c r="BK30" i="5"/>
  <c r="DS30" i="5"/>
  <c r="BK82" i="5"/>
  <c r="DS82" i="5"/>
  <c r="BK159" i="5"/>
  <c r="DS159" i="5"/>
  <c r="BK194" i="5"/>
  <c r="DS194" i="5"/>
  <c r="BK3" i="5"/>
  <c r="DS3" i="5"/>
  <c r="BK156" i="5"/>
  <c r="DS156" i="5"/>
  <c r="BK62" i="5"/>
  <c r="DS62" i="5"/>
  <c r="BK26" i="5"/>
  <c r="DS26" i="5"/>
  <c r="BK155" i="5"/>
  <c r="DS155" i="5"/>
  <c r="BK143" i="5"/>
  <c r="DS143" i="5"/>
  <c r="BK75" i="5"/>
  <c r="DS75" i="5"/>
  <c r="BK51" i="5"/>
  <c r="DS51" i="5"/>
  <c r="BK116" i="5"/>
  <c r="DS116" i="5"/>
  <c r="BK138" i="5"/>
  <c r="DS138" i="5"/>
  <c r="BK55" i="5"/>
  <c r="DS55" i="5"/>
  <c r="BK106" i="5"/>
  <c r="DS106" i="5"/>
  <c r="BK87" i="5"/>
  <c r="DS87" i="5"/>
  <c r="BK16" i="5"/>
  <c r="DS16" i="5"/>
  <c r="BK4" i="5"/>
  <c r="DS4" i="5"/>
  <c r="BK80" i="5"/>
  <c r="DS80" i="5"/>
  <c r="BK20" i="5"/>
  <c r="DS20" i="5"/>
  <c r="BK21" i="5"/>
  <c r="DS21" i="5"/>
  <c r="BK64" i="5"/>
  <c r="DS64" i="5"/>
  <c r="BK190" i="5"/>
  <c r="DS190" i="5"/>
  <c r="BK32" i="5"/>
  <c r="DS32" i="5"/>
  <c r="BK130" i="5"/>
  <c r="DS130" i="5"/>
  <c r="BK19" i="5"/>
  <c r="DS19" i="5"/>
  <c r="BK65" i="5"/>
  <c r="DS65" i="5"/>
  <c r="BK67" i="5"/>
  <c r="DS67" i="5"/>
  <c r="BK179" i="5"/>
  <c r="DS179" i="5"/>
  <c r="BK94" i="5"/>
  <c r="DS94" i="5"/>
  <c r="BK180" i="5"/>
  <c r="DS180" i="5"/>
  <c r="BK7" i="5"/>
  <c r="DS7" i="5"/>
  <c r="BK36" i="5"/>
  <c r="DS36" i="5"/>
  <c r="BK175" i="5"/>
  <c r="DS175" i="5"/>
  <c r="BK139" i="5"/>
  <c r="DS139" i="5"/>
  <c r="BK193" i="5"/>
  <c r="DS193" i="5"/>
  <c r="BK101" i="5"/>
  <c r="DS101" i="5"/>
  <c r="BK24" i="5"/>
  <c r="DS24" i="5"/>
  <c r="BK107" i="5"/>
  <c r="DS107" i="5"/>
  <c r="BK157" i="5"/>
  <c r="DS157" i="5"/>
  <c r="BK148" i="5"/>
  <c r="DS148" i="5"/>
  <c r="BK70" i="5"/>
  <c r="DS70" i="5"/>
  <c r="BK161" i="5"/>
  <c r="DS161" i="5"/>
  <c r="BK79" i="5"/>
  <c r="DS79" i="5"/>
  <c r="BK39" i="5"/>
  <c r="DS39" i="5"/>
  <c r="BK90" i="5"/>
  <c r="DS90" i="5"/>
  <c r="BK182" i="5"/>
  <c r="DS182" i="5"/>
  <c r="BK33" i="5"/>
  <c r="DS33" i="5"/>
  <c r="BK102" i="5"/>
  <c r="DS102" i="5"/>
  <c r="BK15" i="5"/>
  <c r="DS15" i="5"/>
  <c r="BK50" i="5"/>
  <c r="DS50" i="5"/>
  <c r="BK135" i="5"/>
  <c r="DS135" i="5"/>
  <c r="BK47" i="5"/>
  <c r="DS47" i="5"/>
  <c r="BK172" i="5"/>
  <c r="DS172" i="5"/>
  <c r="BK12" i="5"/>
  <c r="DS12" i="5"/>
  <c r="BK52" i="5"/>
  <c r="DS52" i="5"/>
  <c r="BK171" i="5"/>
  <c r="DS171" i="5"/>
  <c r="BK191" i="5"/>
  <c r="DS191" i="5"/>
  <c r="BK119" i="5"/>
  <c r="DS119" i="5"/>
  <c r="BK136" i="5"/>
  <c r="DS136" i="5"/>
  <c r="BE122" i="5"/>
  <c r="DM122" i="5"/>
  <c r="BE143" i="5"/>
  <c r="DM143" i="5"/>
  <c r="BE9" i="5"/>
  <c r="DM9" i="5"/>
  <c r="BE26" i="5"/>
  <c r="DM26" i="5"/>
  <c r="BE14" i="5"/>
  <c r="DM14" i="5"/>
  <c r="BE147" i="5"/>
  <c r="DM147" i="5"/>
  <c r="BE71" i="5"/>
  <c r="DM71" i="5"/>
  <c r="BE19" i="5"/>
  <c r="DM19" i="5"/>
  <c r="BE15" i="5"/>
  <c r="DM15" i="5"/>
  <c r="BE133" i="5"/>
  <c r="DM133" i="5"/>
  <c r="BE35" i="5"/>
  <c r="DM35" i="5"/>
  <c r="BE46" i="5"/>
  <c r="DM46" i="5"/>
  <c r="BE12" i="5"/>
  <c r="DM12" i="5"/>
  <c r="BE42" i="5"/>
  <c r="DM42" i="5"/>
  <c r="BE183" i="5"/>
  <c r="DM183" i="5"/>
  <c r="BE65" i="5"/>
  <c r="DM65" i="5"/>
  <c r="BE62" i="5"/>
  <c r="DM62" i="5"/>
  <c r="BE44" i="5"/>
  <c r="DM44" i="5"/>
  <c r="BE156" i="5"/>
  <c r="DM156" i="5"/>
  <c r="BE159" i="5"/>
  <c r="DM159" i="5"/>
  <c r="BE24" i="5"/>
  <c r="DM24" i="5"/>
  <c r="BE110" i="5"/>
  <c r="DM110" i="5"/>
  <c r="BE36" i="5"/>
  <c r="DM36" i="5"/>
  <c r="BE58" i="5"/>
  <c r="DM58" i="5"/>
  <c r="BE194" i="5"/>
  <c r="DM194" i="5"/>
  <c r="BE78" i="5"/>
  <c r="DM78" i="5"/>
  <c r="BE185" i="5"/>
  <c r="DM185" i="5"/>
  <c r="BE93" i="5"/>
  <c r="DM93" i="5"/>
  <c r="BE59" i="5"/>
  <c r="DM59" i="5"/>
  <c r="BE164" i="5"/>
  <c r="DM164" i="5"/>
  <c r="BE82" i="5"/>
  <c r="DM82" i="5"/>
  <c r="BE67" i="5"/>
  <c r="DM67" i="5"/>
  <c r="BE186" i="5"/>
  <c r="DM186" i="5"/>
  <c r="BE98" i="5"/>
  <c r="DM98" i="5"/>
  <c r="BE18" i="5"/>
  <c r="DM18" i="5"/>
  <c r="BE149" i="5"/>
  <c r="DM149" i="5"/>
  <c r="BE129" i="5"/>
  <c r="DM129" i="5"/>
  <c r="BE142" i="5"/>
  <c r="DM142" i="5"/>
  <c r="BE7" i="5"/>
  <c r="DM7" i="5"/>
  <c r="BE128" i="5"/>
  <c r="DM128" i="5"/>
  <c r="BE47" i="5"/>
  <c r="DM47" i="5"/>
  <c r="BE116" i="5"/>
  <c r="DM116" i="5"/>
  <c r="BE125" i="5"/>
  <c r="DM125" i="5"/>
  <c r="BE123" i="5"/>
  <c r="DM123" i="5"/>
  <c r="BE155" i="5"/>
  <c r="DM155" i="5"/>
  <c r="BE140" i="5"/>
  <c r="DM140" i="5"/>
  <c r="BE97" i="5"/>
  <c r="DM97" i="5"/>
  <c r="BE83" i="5"/>
  <c r="DM83" i="5"/>
  <c r="BE80" i="5"/>
  <c r="DM80" i="5"/>
  <c r="BE89" i="5"/>
  <c r="DM89" i="5"/>
  <c r="BE23" i="5"/>
  <c r="DM23" i="5"/>
  <c r="BE48" i="5"/>
  <c r="DM48" i="5"/>
  <c r="BE174" i="5"/>
  <c r="DM174" i="5"/>
  <c r="BE72" i="5"/>
  <c r="DM72" i="5"/>
  <c r="BE126" i="5"/>
  <c r="DM126" i="5"/>
  <c r="BE166" i="5"/>
  <c r="DM166" i="5"/>
  <c r="BE16" i="5"/>
  <c r="DM16" i="5"/>
  <c r="BE32" i="5"/>
  <c r="DM32" i="5"/>
  <c r="BE178" i="5"/>
  <c r="DM178" i="5"/>
  <c r="BE108" i="5"/>
  <c r="DM108" i="5"/>
  <c r="BE85" i="5"/>
  <c r="DM85" i="5"/>
  <c r="BE6" i="5"/>
  <c r="DM6" i="5"/>
  <c r="BE75" i="5"/>
  <c r="DM75" i="5"/>
  <c r="BE54" i="5"/>
  <c r="DM54" i="5"/>
  <c r="BE161" i="5"/>
  <c r="DM161" i="5"/>
  <c r="BE150" i="5"/>
  <c r="DM150" i="5"/>
  <c r="BE50" i="5"/>
  <c r="DM50" i="5"/>
  <c r="BE189" i="5"/>
  <c r="DM189" i="5"/>
  <c r="BE148" i="5"/>
  <c r="DM148" i="5"/>
  <c r="BE13" i="5"/>
  <c r="DM13" i="5"/>
  <c r="BE56" i="5"/>
  <c r="DM56" i="5"/>
  <c r="BE179" i="5"/>
  <c r="DM179" i="5"/>
  <c r="BE104" i="5"/>
  <c r="DM104" i="5"/>
  <c r="BE127" i="5"/>
  <c r="DM127" i="5"/>
  <c r="BE130" i="5"/>
  <c r="DM130" i="5"/>
  <c r="BE176" i="5"/>
  <c r="DM176" i="5"/>
  <c r="BE153" i="5"/>
  <c r="DM153" i="5"/>
  <c r="BE99" i="5"/>
  <c r="DM99" i="5"/>
  <c r="BE182" i="5"/>
  <c r="DM182" i="5"/>
  <c r="BE180" i="5"/>
  <c r="DM180" i="5"/>
  <c r="BE114" i="5"/>
  <c r="DM114" i="5"/>
  <c r="BE137" i="5"/>
  <c r="DM137" i="5"/>
  <c r="BE103" i="5"/>
  <c r="DM103" i="5"/>
  <c r="BE152" i="5"/>
  <c r="DM152" i="5"/>
  <c r="BE52" i="5"/>
  <c r="DM52" i="5"/>
  <c r="BE41" i="5"/>
  <c r="DM41" i="5"/>
  <c r="BE81" i="5"/>
  <c r="DM81" i="5"/>
  <c r="BE20" i="5"/>
  <c r="DM20" i="5"/>
  <c r="BE25" i="5"/>
  <c r="DM25" i="5"/>
  <c r="BE77" i="5"/>
  <c r="DM77" i="5"/>
  <c r="BE60" i="5"/>
  <c r="DM60" i="5"/>
  <c r="BE95" i="5"/>
  <c r="DM95" i="5"/>
  <c r="BE173" i="5"/>
  <c r="DM173" i="5"/>
  <c r="BE74" i="5"/>
  <c r="DM74" i="5"/>
  <c r="BE45" i="5"/>
  <c r="DM45" i="5"/>
  <c r="BE8" i="5"/>
  <c r="DM8" i="5"/>
  <c r="BE76" i="5"/>
  <c r="DM76" i="5"/>
  <c r="BE136" i="5"/>
  <c r="DM136" i="5"/>
  <c r="BE5" i="5"/>
  <c r="DM5" i="5"/>
  <c r="BE151" i="5"/>
  <c r="DM151" i="5"/>
  <c r="BE40" i="5"/>
  <c r="DM40" i="5"/>
  <c r="BE43" i="5"/>
  <c r="DM43" i="5"/>
  <c r="BE64" i="5"/>
  <c r="DM64" i="5"/>
  <c r="BE112" i="5"/>
  <c r="DM112" i="5"/>
  <c r="BE170" i="5"/>
  <c r="DM170" i="5"/>
  <c r="BE86" i="5"/>
  <c r="DM86" i="5"/>
  <c r="BE69" i="5"/>
  <c r="DM69" i="5"/>
  <c r="BE31" i="5"/>
  <c r="DM31" i="5"/>
  <c r="BE79" i="5"/>
  <c r="DM79" i="5"/>
  <c r="BE132" i="5"/>
  <c r="DM132" i="5"/>
  <c r="BE51" i="5"/>
  <c r="DM51" i="5"/>
  <c r="BE22" i="5"/>
  <c r="DM22" i="5"/>
  <c r="BE66" i="5"/>
  <c r="DM66" i="5"/>
  <c r="BE34" i="5"/>
  <c r="DM34" i="5"/>
  <c r="BE191" i="5"/>
  <c r="DM191" i="5"/>
  <c r="BE192" i="5"/>
  <c r="DM192" i="5"/>
  <c r="BE154" i="5"/>
  <c r="DM154" i="5"/>
  <c r="BE10" i="5"/>
  <c r="DM10" i="5"/>
  <c r="BE145" i="5"/>
  <c r="DM145" i="5"/>
  <c r="BE28" i="5"/>
  <c r="DM28" i="5"/>
  <c r="BE106" i="5"/>
  <c r="DM106" i="5"/>
  <c r="BE29" i="5"/>
  <c r="DM29" i="5"/>
  <c r="BE175" i="5"/>
  <c r="DM175" i="5"/>
  <c r="BE27" i="5"/>
  <c r="DM27" i="5"/>
  <c r="BE181" i="5"/>
  <c r="DM181" i="5"/>
  <c r="BE144" i="5"/>
  <c r="DM144" i="5"/>
  <c r="BE184" i="5"/>
  <c r="DM184" i="5"/>
  <c r="BE187" i="5"/>
  <c r="DM187" i="5"/>
  <c r="BE55" i="5"/>
  <c r="DM55" i="5"/>
  <c r="BE96" i="5"/>
  <c r="DM96" i="5"/>
  <c r="BE113" i="5"/>
  <c r="DM113" i="5"/>
  <c r="BE73" i="5"/>
  <c r="DM73" i="5"/>
  <c r="BE171" i="5"/>
  <c r="DM171" i="5"/>
  <c r="BE131" i="5"/>
  <c r="DM131" i="5"/>
  <c r="BE21" i="5"/>
  <c r="DM21" i="5"/>
  <c r="BE190" i="5"/>
  <c r="DM190" i="5"/>
  <c r="BE120" i="5"/>
  <c r="DM120" i="5"/>
  <c r="BE38" i="5"/>
  <c r="DM38" i="5"/>
  <c r="BE90" i="5"/>
  <c r="DM90" i="5"/>
  <c r="BE121" i="5"/>
  <c r="DM121" i="5"/>
  <c r="BE17" i="5"/>
  <c r="DM17" i="5"/>
  <c r="BE141" i="5"/>
  <c r="DM141" i="5"/>
  <c r="BE4" i="5"/>
  <c r="DM4" i="5"/>
  <c r="BE70" i="5"/>
  <c r="DM70" i="5"/>
  <c r="BE100" i="5"/>
  <c r="DM100" i="5"/>
  <c r="BE193" i="5"/>
  <c r="DM193" i="5"/>
  <c r="BE92" i="5"/>
  <c r="DM92" i="5"/>
  <c r="BE88" i="5"/>
  <c r="DM88" i="5"/>
  <c r="BE139" i="5"/>
  <c r="DM139" i="5"/>
  <c r="BE163" i="5"/>
  <c r="DM163" i="5"/>
  <c r="BE91" i="5"/>
  <c r="DM91" i="5"/>
  <c r="BE146" i="5"/>
  <c r="DM146" i="5"/>
  <c r="BE61" i="5"/>
  <c r="DM61" i="5"/>
  <c r="BE134" i="5"/>
  <c r="DM134" i="5"/>
  <c r="BE177" i="5"/>
  <c r="DM177" i="5"/>
  <c r="BE162" i="5"/>
  <c r="DM162" i="5"/>
  <c r="BE167" i="5"/>
  <c r="DM167" i="5"/>
  <c r="BE33" i="5"/>
  <c r="DM33" i="5"/>
  <c r="BE172" i="5"/>
  <c r="DM172" i="5"/>
  <c r="BE115" i="5"/>
  <c r="DM115" i="5"/>
  <c r="BE169" i="5"/>
  <c r="DM169" i="5"/>
  <c r="BE57" i="5"/>
  <c r="DM57" i="5"/>
  <c r="BE165" i="5"/>
  <c r="DM165" i="5"/>
  <c r="BE3" i="5"/>
  <c r="DM3" i="5"/>
  <c r="BE138" i="5"/>
  <c r="DM138" i="5"/>
  <c r="BE102" i="5"/>
  <c r="DM102" i="5"/>
  <c r="BE53" i="5"/>
  <c r="DM53" i="5"/>
  <c r="BE84" i="5"/>
  <c r="DM84" i="5"/>
  <c r="BE111" i="5"/>
  <c r="DM111" i="5"/>
  <c r="BE158" i="5"/>
  <c r="DM158" i="5"/>
  <c r="BE119" i="5"/>
  <c r="DM119" i="5"/>
  <c r="BE135" i="5"/>
  <c r="DM135" i="5"/>
  <c r="BE39" i="5"/>
  <c r="DM39" i="5"/>
  <c r="BE105" i="5"/>
  <c r="DM105" i="5"/>
  <c r="BE94" i="5"/>
  <c r="DM94" i="5"/>
  <c r="BE30" i="5"/>
  <c r="DM30" i="5"/>
  <c r="BE118" i="5"/>
  <c r="DM118" i="5"/>
  <c r="BE68" i="5"/>
  <c r="DM68" i="5"/>
  <c r="BE11" i="5"/>
  <c r="DM11" i="5"/>
  <c r="BE49" i="5"/>
  <c r="DM49" i="5"/>
  <c r="BE107" i="5"/>
  <c r="DM107" i="5"/>
  <c r="BE157" i="5"/>
  <c r="DM157" i="5"/>
  <c r="BE37" i="5"/>
  <c r="DM37" i="5"/>
  <c r="BE168" i="5"/>
  <c r="DM168" i="5"/>
  <c r="BE87" i="5"/>
  <c r="DM87" i="5"/>
  <c r="BE124" i="5"/>
  <c r="DM124" i="5"/>
  <c r="BE101" i="5"/>
  <c r="DM101" i="5"/>
  <c r="BE160" i="5"/>
  <c r="DM160" i="5"/>
  <c r="BE117" i="5"/>
  <c r="DM117" i="5"/>
  <c r="BE63" i="5"/>
  <c r="DM63" i="5"/>
  <c r="BE109" i="5"/>
  <c r="DM109" i="5"/>
  <c r="BE188" i="5"/>
  <c r="DM188" i="5"/>
  <c r="CA189" i="5"/>
  <c r="EI189" i="5"/>
  <c r="CA119" i="5"/>
  <c r="EI119" i="5"/>
  <c r="CA63" i="5"/>
  <c r="EI63" i="5"/>
  <c r="CA100" i="5"/>
  <c r="EI100" i="5"/>
  <c r="CA167" i="5"/>
  <c r="EI167" i="5"/>
  <c r="CA44" i="5"/>
  <c r="EI44" i="5"/>
  <c r="CA23" i="5"/>
  <c r="EI23" i="5"/>
  <c r="CA138" i="5"/>
  <c r="EI138" i="5"/>
  <c r="CA86" i="5"/>
  <c r="EI86" i="5"/>
  <c r="CA180" i="5"/>
  <c r="EI180" i="5"/>
  <c r="CA35" i="5"/>
  <c r="EI35" i="5"/>
  <c r="CA79" i="5"/>
  <c r="EI79" i="5"/>
  <c r="CA187" i="5"/>
  <c r="EI187" i="5"/>
  <c r="CA5" i="5"/>
  <c r="EI5" i="5"/>
  <c r="CA77" i="5"/>
  <c r="EI77" i="5"/>
  <c r="CA34" i="5"/>
  <c r="EI34" i="5"/>
  <c r="CA139" i="5"/>
  <c r="EI139" i="5"/>
  <c r="CA107" i="5"/>
  <c r="EI107" i="5"/>
  <c r="CA72" i="5"/>
  <c r="EI72" i="5"/>
  <c r="CA158" i="5"/>
  <c r="EI158" i="5"/>
  <c r="CA50" i="5"/>
  <c r="EI50" i="5"/>
  <c r="CA174" i="5"/>
  <c r="EI174" i="5"/>
  <c r="CA28" i="5"/>
  <c r="EI28" i="5"/>
  <c r="CA24" i="5"/>
  <c r="EI24" i="5"/>
  <c r="CA17" i="5"/>
  <c r="EI17" i="5"/>
  <c r="CA183" i="5"/>
  <c r="EI183" i="5"/>
  <c r="CA15" i="5"/>
  <c r="EI15" i="5"/>
  <c r="CA12" i="5"/>
  <c r="EI12" i="5"/>
  <c r="CA98" i="5"/>
  <c r="EI98" i="5"/>
  <c r="CA192" i="5"/>
  <c r="EI192" i="5"/>
  <c r="CA105" i="5"/>
  <c r="EI105" i="5"/>
  <c r="CA8" i="5"/>
  <c r="EI8" i="5"/>
  <c r="CA32" i="5"/>
  <c r="EI32" i="5"/>
  <c r="CA116" i="5"/>
  <c r="EI116" i="5"/>
  <c r="CA151" i="5"/>
  <c r="EI151" i="5"/>
  <c r="CA117" i="5"/>
  <c r="EI117" i="5"/>
  <c r="CA42" i="5"/>
  <c r="EI42" i="5"/>
  <c r="CA99" i="5"/>
  <c r="EI99" i="5"/>
  <c r="CA186" i="5"/>
  <c r="EI186" i="5"/>
  <c r="CA108" i="5"/>
  <c r="EI108" i="5"/>
  <c r="CA162" i="5"/>
  <c r="EI162" i="5"/>
  <c r="CA145" i="5"/>
  <c r="EI145" i="5"/>
  <c r="CA132" i="5"/>
  <c r="EI132" i="5"/>
  <c r="CA176" i="5"/>
  <c r="EI176" i="5"/>
  <c r="CA18" i="5"/>
  <c r="EI18" i="5"/>
  <c r="CA94" i="5"/>
  <c r="EI94" i="5"/>
  <c r="CA37" i="5"/>
  <c r="EI37" i="5"/>
  <c r="CA3" i="5"/>
  <c r="EI3" i="5"/>
  <c r="CA62" i="5"/>
  <c r="EI62" i="5"/>
  <c r="CA113" i="5"/>
  <c r="EI113" i="5"/>
  <c r="CA120" i="5"/>
  <c r="EI120" i="5"/>
  <c r="CA33" i="5"/>
  <c r="EI33" i="5"/>
  <c r="CA154" i="5"/>
  <c r="EI154" i="5"/>
  <c r="CA109" i="5"/>
  <c r="EI109" i="5"/>
  <c r="CA125" i="5"/>
  <c r="EI125" i="5"/>
  <c r="CA181" i="5"/>
  <c r="EI181" i="5"/>
  <c r="CA144" i="5"/>
  <c r="EI144" i="5"/>
  <c r="CA121" i="5"/>
  <c r="EI121" i="5"/>
  <c r="CA31" i="5"/>
  <c r="EI31" i="5"/>
  <c r="CA87" i="5"/>
  <c r="EI87" i="5"/>
  <c r="CA29" i="5"/>
  <c r="EI29" i="5"/>
  <c r="CA22" i="5"/>
  <c r="EI22" i="5"/>
  <c r="CA60" i="5"/>
  <c r="EI60" i="5"/>
  <c r="CA89" i="5"/>
  <c r="EI89" i="5"/>
  <c r="CA97" i="5"/>
  <c r="EI97" i="5"/>
  <c r="CA159" i="5"/>
  <c r="EI159" i="5"/>
  <c r="CA47" i="5"/>
  <c r="EI47" i="5"/>
  <c r="CA142" i="5"/>
  <c r="EI142" i="5"/>
  <c r="CA43" i="5"/>
  <c r="EI43" i="5"/>
  <c r="CA16" i="5"/>
  <c r="EI16" i="5"/>
  <c r="CA103" i="5"/>
  <c r="EI103" i="5"/>
  <c r="CA141" i="5"/>
  <c r="EI141" i="5"/>
  <c r="CA78" i="5"/>
  <c r="EI78" i="5"/>
  <c r="CA41" i="5"/>
  <c r="EI41" i="5"/>
  <c r="CA76" i="5"/>
  <c r="EI76" i="5"/>
  <c r="CA6" i="5"/>
  <c r="EI6" i="5"/>
  <c r="CA173" i="5"/>
  <c r="EI173" i="5"/>
  <c r="CA90" i="5"/>
  <c r="EI90" i="5"/>
  <c r="CA193" i="5"/>
  <c r="EI193" i="5"/>
  <c r="CA128" i="5"/>
  <c r="EI128" i="5"/>
  <c r="CA91" i="5"/>
  <c r="EI91" i="5"/>
  <c r="CA21" i="5"/>
  <c r="EI21" i="5"/>
  <c r="CA68" i="5"/>
  <c r="EI68" i="5"/>
  <c r="CA73" i="5"/>
  <c r="EI73" i="5"/>
  <c r="CA19" i="5"/>
  <c r="EI19" i="5"/>
  <c r="CA96" i="5"/>
  <c r="EI96" i="5"/>
  <c r="CA111" i="5"/>
  <c r="EI111" i="5"/>
  <c r="CA157" i="5"/>
  <c r="EI157" i="5"/>
  <c r="CA118" i="5"/>
  <c r="EI118" i="5"/>
  <c r="CA82" i="5"/>
  <c r="EI82" i="5"/>
  <c r="CA135" i="5"/>
  <c r="EI135" i="5"/>
  <c r="CA84" i="5"/>
  <c r="EI84" i="5"/>
  <c r="CA155" i="5"/>
  <c r="EI155" i="5"/>
  <c r="CA177" i="5"/>
  <c r="EI177" i="5"/>
  <c r="CA178" i="5"/>
  <c r="EI178" i="5"/>
  <c r="CA59" i="5"/>
  <c r="EI59" i="5"/>
  <c r="CA58" i="5"/>
  <c r="EI58" i="5"/>
  <c r="CA70" i="5"/>
  <c r="EI70" i="5"/>
  <c r="CA194" i="5"/>
  <c r="EI194" i="5"/>
  <c r="CA150" i="5"/>
  <c r="EI150" i="5"/>
  <c r="CA164" i="5"/>
  <c r="EI164" i="5"/>
  <c r="CA168" i="5"/>
  <c r="EI168" i="5"/>
  <c r="CA14" i="5"/>
  <c r="EI14" i="5"/>
  <c r="CA71" i="5"/>
  <c r="EI71" i="5"/>
  <c r="CA40" i="5"/>
  <c r="EI40" i="5"/>
  <c r="CA61" i="5"/>
  <c r="EI61" i="5"/>
  <c r="CA10" i="5"/>
  <c r="EI10" i="5"/>
  <c r="CA80" i="5"/>
  <c r="EI80" i="5"/>
  <c r="CA188" i="5"/>
  <c r="EI188" i="5"/>
  <c r="CA171" i="5"/>
  <c r="EI171" i="5"/>
  <c r="CA81" i="5"/>
  <c r="EI81" i="5"/>
  <c r="CA11" i="5"/>
  <c r="EI11" i="5"/>
  <c r="CA95" i="5"/>
  <c r="EI95" i="5"/>
  <c r="CA13" i="5"/>
  <c r="EI13" i="5"/>
  <c r="CA130" i="5"/>
  <c r="EI130" i="5"/>
  <c r="CA7" i="5"/>
  <c r="EI7" i="5"/>
  <c r="CA20" i="5"/>
  <c r="EI20" i="5"/>
  <c r="CA54" i="5"/>
  <c r="EI54" i="5"/>
  <c r="CA38" i="5"/>
  <c r="EI38" i="5"/>
  <c r="CA114" i="5"/>
  <c r="EI114" i="5"/>
  <c r="CA127" i="5"/>
  <c r="EI127" i="5"/>
  <c r="CA179" i="5"/>
  <c r="EI179" i="5"/>
  <c r="CA126" i="5"/>
  <c r="EI126" i="5"/>
  <c r="CA161" i="5"/>
  <c r="EI161" i="5"/>
  <c r="CA131" i="5"/>
  <c r="EI131" i="5"/>
  <c r="CA49" i="5"/>
  <c r="EI49" i="5"/>
  <c r="CA45" i="5"/>
  <c r="EI45" i="5"/>
  <c r="CA143" i="5"/>
  <c r="EI143" i="5"/>
  <c r="CA110" i="5"/>
  <c r="EI110" i="5"/>
  <c r="CA136" i="5"/>
  <c r="EI136" i="5"/>
  <c r="CA170" i="5"/>
  <c r="EI170" i="5"/>
  <c r="CA165" i="5"/>
  <c r="EI165" i="5"/>
  <c r="CA74" i="5"/>
  <c r="EI74" i="5"/>
  <c r="CA129" i="5"/>
  <c r="EI129" i="5"/>
  <c r="CA112" i="5"/>
  <c r="EI112" i="5"/>
  <c r="CA57" i="5"/>
  <c r="EI57" i="5"/>
  <c r="CA134" i="5"/>
  <c r="EI134" i="5"/>
  <c r="CA115" i="5"/>
  <c r="EI115" i="5"/>
  <c r="CA30" i="5"/>
  <c r="EI30" i="5"/>
  <c r="CA190" i="5"/>
  <c r="EI190" i="5"/>
  <c r="CA65" i="5"/>
  <c r="EI65" i="5"/>
  <c r="CA56" i="5"/>
  <c r="EI56" i="5"/>
  <c r="CA140" i="5"/>
  <c r="EI140" i="5"/>
  <c r="CA69" i="5"/>
  <c r="EI69" i="5"/>
  <c r="CA122" i="5"/>
  <c r="EI122" i="5"/>
  <c r="CA26" i="5"/>
  <c r="EI26" i="5"/>
  <c r="CA184" i="5"/>
  <c r="EI184" i="5"/>
  <c r="CA83" i="5"/>
  <c r="EI83" i="5"/>
  <c r="CA123" i="5"/>
  <c r="EI123" i="5"/>
  <c r="CA55" i="5"/>
  <c r="EI55" i="5"/>
  <c r="CA137" i="5"/>
  <c r="EI137" i="5"/>
  <c r="CA146" i="5"/>
  <c r="EI146" i="5"/>
  <c r="CA160" i="5"/>
  <c r="EI160" i="5"/>
  <c r="CA93" i="5"/>
  <c r="EI93" i="5"/>
  <c r="CA64" i="5"/>
  <c r="EI64" i="5"/>
  <c r="CA169" i="5"/>
  <c r="EI169" i="5"/>
  <c r="CA182" i="5"/>
  <c r="EI182" i="5"/>
  <c r="CA88" i="5"/>
  <c r="EI88" i="5"/>
  <c r="CA106" i="5"/>
  <c r="EI106" i="5"/>
  <c r="CA53" i="5"/>
  <c r="EI53" i="5"/>
  <c r="CA185" i="5"/>
  <c r="EI185" i="5"/>
  <c r="CA172" i="5"/>
  <c r="EI172" i="5"/>
  <c r="CA104" i="5"/>
  <c r="EI104" i="5"/>
  <c r="CA191" i="5"/>
  <c r="EI191" i="5"/>
  <c r="CA52" i="5"/>
  <c r="EI52" i="5"/>
  <c r="CA66" i="5"/>
  <c r="EI66" i="5"/>
  <c r="CA92" i="5"/>
  <c r="EI92" i="5"/>
  <c r="CA4" i="5"/>
  <c r="EI4" i="5"/>
  <c r="CA147" i="5"/>
  <c r="EI147" i="5"/>
  <c r="CA133" i="5"/>
  <c r="EI133" i="5"/>
  <c r="CA75" i="5"/>
  <c r="EI75" i="5"/>
  <c r="CA175" i="5"/>
  <c r="EI175" i="5"/>
  <c r="CA156" i="5"/>
  <c r="EI156" i="5"/>
  <c r="CA102" i="5"/>
  <c r="EI102" i="5"/>
  <c r="CA153" i="5"/>
  <c r="EI153" i="5"/>
  <c r="CA101" i="5"/>
  <c r="EI101" i="5"/>
  <c r="CA46" i="5"/>
  <c r="EI46" i="5"/>
  <c r="CA51" i="5"/>
  <c r="EI51" i="5"/>
  <c r="CA124" i="5"/>
  <c r="EI124" i="5"/>
  <c r="CA25" i="5"/>
  <c r="EI25" i="5"/>
  <c r="CA67" i="5"/>
  <c r="EI67" i="5"/>
  <c r="CA148" i="5"/>
  <c r="EI148" i="5"/>
  <c r="CA152" i="5"/>
  <c r="EI152" i="5"/>
  <c r="CA39" i="5"/>
  <c r="EI39" i="5"/>
  <c r="CA27" i="5"/>
  <c r="EI27" i="5"/>
  <c r="CA149" i="5"/>
  <c r="EI149" i="5"/>
  <c r="CA85" i="5"/>
  <c r="EI85" i="5"/>
  <c r="CA36" i="5"/>
  <c r="EI36" i="5"/>
  <c r="CA9" i="5"/>
  <c r="EI9" i="5"/>
  <c r="CA48" i="5"/>
  <c r="EI48" i="5"/>
  <c r="CA163" i="5"/>
  <c r="EI163" i="5"/>
  <c r="CA166" i="5"/>
  <c r="EI166" i="5"/>
  <c r="CD153" i="5"/>
  <c r="EL153" i="5"/>
  <c r="CD21" i="5"/>
  <c r="EL21" i="5"/>
  <c r="CD44" i="5"/>
  <c r="EL44" i="5"/>
  <c r="CD72" i="5"/>
  <c r="EL72" i="5"/>
  <c r="CD128" i="5"/>
  <c r="EL128" i="5"/>
  <c r="CD150" i="5"/>
  <c r="EL150" i="5"/>
  <c r="CD162" i="5"/>
  <c r="EL162" i="5"/>
  <c r="CD86" i="5"/>
  <c r="EL86" i="5"/>
  <c r="CD19" i="5"/>
  <c r="EL19" i="5"/>
  <c r="CD103" i="5"/>
  <c r="EL103" i="5"/>
  <c r="CD176" i="5"/>
  <c r="EL176" i="5"/>
  <c r="CD114" i="5"/>
  <c r="EL114" i="5"/>
  <c r="CD23" i="5"/>
  <c r="EL23" i="5"/>
  <c r="CD54" i="5"/>
  <c r="EL54" i="5"/>
  <c r="CD134" i="5"/>
  <c r="EL134" i="5"/>
  <c r="CD69" i="5"/>
  <c r="EL69" i="5"/>
  <c r="CD160" i="5"/>
  <c r="EL160" i="5"/>
  <c r="CD66" i="5"/>
  <c r="EL66" i="5"/>
  <c r="CD133" i="5"/>
  <c r="EL133" i="5"/>
  <c r="CD14" i="5"/>
  <c r="EL14" i="5"/>
  <c r="CD156" i="5"/>
  <c r="EL156" i="5"/>
  <c r="CD121" i="5"/>
  <c r="EL121" i="5"/>
  <c r="CD144" i="5"/>
  <c r="EL144" i="5"/>
  <c r="CD7" i="5"/>
  <c r="EL7" i="5"/>
  <c r="CD36" i="5"/>
  <c r="EL36" i="5"/>
  <c r="CD193" i="5"/>
  <c r="EL193" i="5"/>
  <c r="CD20" i="5"/>
  <c r="EL20" i="5"/>
  <c r="CD3" i="5"/>
  <c r="EL3" i="5"/>
  <c r="CD145" i="5"/>
  <c r="EL145" i="5"/>
  <c r="CD170" i="5"/>
  <c r="EL170" i="5"/>
  <c r="CD187" i="5"/>
  <c r="EL187" i="5"/>
  <c r="CD95" i="5"/>
  <c r="EL95" i="5"/>
  <c r="CD27" i="5"/>
  <c r="EL27" i="5"/>
  <c r="CD161" i="5"/>
  <c r="EL161" i="5"/>
  <c r="CD18" i="5"/>
  <c r="EL18" i="5"/>
  <c r="CD167" i="5"/>
  <c r="EL167" i="5"/>
  <c r="CD53" i="5"/>
  <c r="EL53" i="5"/>
  <c r="CD40" i="5"/>
  <c r="EL40" i="5"/>
  <c r="CD109" i="5"/>
  <c r="EL109" i="5"/>
  <c r="CD166" i="5"/>
  <c r="EL166" i="5"/>
  <c r="CD98" i="5"/>
  <c r="EL98" i="5"/>
  <c r="CD177" i="5"/>
  <c r="EL177" i="5"/>
  <c r="CD13" i="5"/>
  <c r="EL13" i="5"/>
  <c r="CD189" i="5"/>
  <c r="EL189" i="5"/>
  <c r="CD87" i="5"/>
  <c r="EL87" i="5"/>
  <c r="CD132" i="5"/>
  <c r="EL132" i="5"/>
  <c r="CD112" i="5"/>
  <c r="EL112" i="5"/>
  <c r="CD93" i="5"/>
  <c r="EL93" i="5"/>
  <c r="CD77" i="5"/>
  <c r="EL77" i="5"/>
  <c r="CD102" i="5"/>
  <c r="EL102" i="5"/>
  <c r="CD147" i="5"/>
  <c r="EL147" i="5"/>
  <c r="CD92" i="5"/>
  <c r="EL92" i="5"/>
  <c r="CD6" i="5"/>
  <c r="EL6" i="5"/>
  <c r="CD82" i="5"/>
  <c r="EL82" i="5"/>
  <c r="CD130" i="5"/>
  <c r="EL130" i="5"/>
  <c r="CD169" i="5"/>
  <c r="EL169" i="5"/>
  <c r="CD115" i="5"/>
  <c r="EL115" i="5"/>
  <c r="CD107" i="5"/>
  <c r="EL107" i="5"/>
  <c r="CD174" i="5"/>
  <c r="EL174" i="5"/>
  <c r="CD58" i="5"/>
  <c r="EL58" i="5"/>
  <c r="CD84" i="5"/>
  <c r="EL84" i="5"/>
  <c r="CD127" i="5"/>
  <c r="EL127" i="5"/>
  <c r="CD158" i="5"/>
  <c r="EL158" i="5"/>
  <c r="CD50" i="5"/>
  <c r="EL50" i="5"/>
  <c r="CD51" i="5"/>
  <c r="EL51" i="5"/>
  <c r="CD155" i="5"/>
  <c r="EL155" i="5"/>
  <c r="CD148" i="5"/>
  <c r="EL148" i="5"/>
  <c r="CD142" i="5"/>
  <c r="EL142" i="5"/>
  <c r="CD10" i="5"/>
  <c r="EL10" i="5"/>
  <c r="CD9" i="5"/>
  <c r="EL9" i="5"/>
  <c r="CD60" i="5"/>
  <c r="EL60" i="5"/>
  <c r="CD179" i="5"/>
  <c r="EL179" i="5"/>
  <c r="CD4" i="5"/>
  <c r="EL4" i="5"/>
  <c r="CD65" i="5"/>
  <c r="EL65" i="5"/>
  <c r="CD78" i="5"/>
  <c r="EL78" i="5"/>
  <c r="CD39" i="5"/>
  <c r="EL39" i="5"/>
  <c r="CD146" i="5"/>
  <c r="EL146" i="5"/>
  <c r="CD91" i="5"/>
  <c r="EL91" i="5"/>
  <c r="CD62" i="5"/>
  <c r="EL62" i="5"/>
  <c r="CD34" i="5"/>
  <c r="EL34" i="5"/>
  <c r="CD163" i="5"/>
  <c r="EL163" i="5"/>
  <c r="CD101" i="5"/>
  <c r="EL101" i="5"/>
  <c r="CD25" i="5"/>
  <c r="EL25" i="5"/>
  <c r="CD45" i="5"/>
  <c r="EL45" i="5"/>
  <c r="CD188" i="5"/>
  <c r="EL188" i="5"/>
  <c r="CD178" i="5"/>
  <c r="EL178" i="5"/>
  <c r="CD90" i="5"/>
  <c r="EL90" i="5"/>
  <c r="CD96" i="5"/>
  <c r="EL96" i="5"/>
  <c r="CD81" i="5"/>
  <c r="EL81" i="5"/>
  <c r="CD70" i="5"/>
  <c r="EL70" i="5"/>
  <c r="CD85" i="5"/>
  <c r="EL85" i="5"/>
  <c r="CD79" i="5"/>
  <c r="EL79" i="5"/>
  <c r="CD119" i="5"/>
  <c r="EL119" i="5"/>
  <c r="CD123" i="5"/>
  <c r="EL123" i="5"/>
  <c r="CD141" i="5"/>
  <c r="EL141" i="5"/>
  <c r="CD194" i="5"/>
  <c r="EL194" i="5"/>
  <c r="CD99" i="5"/>
  <c r="EL99" i="5"/>
  <c r="CD46" i="5"/>
  <c r="EL46" i="5"/>
  <c r="CD97" i="5"/>
  <c r="EL97" i="5"/>
  <c r="CD113" i="5"/>
  <c r="EL113" i="5"/>
  <c r="CD138" i="5"/>
  <c r="EL138" i="5"/>
  <c r="CD184" i="5"/>
  <c r="EL184" i="5"/>
  <c r="CD80" i="5"/>
  <c r="EL80" i="5"/>
  <c r="CD94" i="5"/>
  <c r="EL94" i="5"/>
  <c r="CD126" i="5"/>
  <c r="EL126" i="5"/>
  <c r="CD30" i="5"/>
  <c r="EL30" i="5"/>
  <c r="CD22" i="5"/>
  <c r="EL22" i="5"/>
  <c r="CD57" i="5"/>
  <c r="EL57" i="5"/>
  <c r="CD42" i="5"/>
  <c r="EL42" i="5"/>
  <c r="CD63" i="5"/>
  <c r="EL63" i="5"/>
  <c r="CD186" i="5"/>
  <c r="EL186" i="5"/>
  <c r="CD5" i="5"/>
  <c r="EL5" i="5"/>
  <c r="CD131" i="5"/>
  <c r="EL131" i="5"/>
  <c r="CD125" i="5"/>
  <c r="EL125" i="5"/>
  <c r="CD33" i="5"/>
  <c r="EL33" i="5"/>
  <c r="CD122" i="5"/>
  <c r="EL122" i="5"/>
  <c r="CD116" i="5"/>
  <c r="EL116" i="5"/>
  <c r="CD49" i="5"/>
  <c r="EL49" i="5"/>
  <c r="CD89" i="5"/>
  <c r="EL89" i="5"/>
  <c r="CD118" i="5"/>
  <c r="EL118" i="5"/>
  <c r="CD180" i="5"/>
  <c r="EL180" i="5"/>
  <c r="CD29" i="5"/>
  <c r="EL29" i="5"/>
  <c r="CD12" i="5"/>
  <c r="EL12" i="5"/>
  <c r="CD135" i="5"/>
  <c r="EL135" i="5"/>
  <c r="CD100" i="5"/>
  <c r="EL100" i="5"/>
  <c r="CD164" i="5"/>
  <c r="EL164" i="5"/>
  <c r="CD56" i="5"/>
  <c r="EL56" i="5"/>
  <c r="CD41" i="5"/>
  <c r="EL41" i="5"/>
  <c r="CD157" i="5"/>
  <c r="EL157" i="5"/>
  <c r="CD192" i="5"/>
  <c r="EL192" i="5"/>
  <c r="CD83" i="5"/>
  <c r="EL83" i="5"/>
  <c r="CD172" i="5"/>
  <c r="EL172" i="5"/>
  <c r="CD182" i="5"/>
  <c r="EL182" i="5"/>
  <c r="CD47" i="5"/>
  <c r="EL47" i="5"/>
  <c r="CD17" i="5"/>
  <c r="EL17" i="5"/>
  <c r="CD152" i="5"/>
  <c r="EL152" i="5"/>
  <c r="CD37" i="5"/>
  <c r="EL37" i="5"/>
  <c r="CD143" i="5"/>
  <c r="EL143" i="5"/>
  <c r="CD140" i="5"/>
  <c r="EL140" i="5"/>
  <c r="CD15" i="5"/>
  <c r="EL15" i="5"/>
  <c r="CD52" i="5"/>
  <c r="EL52" i="5"/>
  <c r="CD16" i="5"/>
  <c r="EL16" i="5"/>
  <c r="CD48" i="5"/>
  <c r="EL48" i="5"/>
  <c r="CD105" i="5"/>
  <c r="EL105" i="5"/>
  <c r="CD74" i="5"/>
  <c r="EL74" i="5"/>
  <c r="CD35" i="5"/>
  <c r="EL35" i="5"/>
  <c r="CD38" i="5"/>
  <c r="EL38" i="5"/>
  <c r="CD110" i="5"/>
  <c r="EL110" i="5"/>
  <c r="CD159" i="5"/>
  <c r="EL159" i="5"/>
  <c r="CD75" i="5"/>
  <c r="EL75" i="5"/>
  <c r="CD64" i="5"/>
  <c r="EL64" i="5"/>
  <c r="CD26" i="5"/>
  <c r="EL26" i="5"/>
  <c r="CD183" i="5"/>
  <c r="EL183" i="5"/>
  <c r="CD190" i="5"/>
  <c r="EL190" i="5"/>
  <c r="CD151" i="5"/>
  <c r="EL151" i="5"/>
  <c r="CD117" i="5"/>
  <c r="EL117" i="5"/>
  <c r="CD168" i="5"/>
  <c r="EL168" i="5"/>
  <c r="CD165" i="5"/>
  <c r="EL165" i="5"/>
  <c r="CD191" i="5"/>
  <c r="EL191" i="5"/>
  <c r="CD106" i="5"/>
  <c r="EL106" i="5"/>
  <c r="CD149" i="5"/>
  <c r="EL149" i="5"/>
  <c r="CD67" i="5"/>
  <c r="EL67" i="5"/>
  <c r="CD32" i="5"/>
  <c r="EL32" i="5"/>
  <c r="CD181" i="5"/>
  <c r="EL181" i="5"/>
  <c r="CD59" i="5"/>
  <c r="EL59" i="5"/>
  <c r="CD111" i="5"/>
  <c r="EL111" i="5"/>
  <c r="CD43" i="5"/>
  <c r="EL43" i="5"/>
  <c r="CD154" i="5"/>
  <c r="EL154" i="5"/>
  <c r="CD76" i="5"/>
  <c r="EL76" i="5"/>
  <c r="CD11" i="5"/>
  <c r="EL11" i="5"/>
  <c r="CD129" i="5"/>
  <c r="EL129" i="5"/>
  <c r="CD139" i="5"/>
  <c r="EL139" i="5"/>
  <c r="CD120" i="5"/>
  <c r="EL120" i="5"/>
  <c r="CD24" i="5"/>
  <c r="EL24" i="5"/>
  <c r="CD104" i="5"/>
  <c r="EL104" i="5"/>
  <c r="CD88" i="5"/>
  <c r="EL88" i="5"/>
  <c r="CD136" i="5"/>
  <c r="EL136" i="5"/>
  <c r="CD28" i="5"/>
  <c r="EL28" i="5"/>
  <c r="CD185" i="5"/>
  <c r="EL185" i="5"/>
  <c r="CD171" i="5"/>
  <c r="EL171" i="5"/>
  <c r="CD173" i="5"/>
  <c r="EL173" i="5"/>
  <c r="CD108" i="5"/>
  <c r="EL108" i="5"/>
  <c r="CD68" i="5"/>
  <c r="EL68" i="5"/>
  <c r="CD31" i="5"/>
  <c r="EL31" i="5"/>
  <c r="CD8" i="5"/>
  <c r="EL8" i="5"/>
  <c r="CD61" i="5"/>
  <c r="EL61" i="5"/>
  <c r="CD124" i="5"/>
  <c r="EL124" i="5"/>
  <c r="CD175" i="5"/>
  <c r="EL175" i="5"/>
  <c r="CD73" i="5"/>
  <c r="EL73" i="5"/>
  <c r="CD55" i="5"/>
  <c r="EL55" i="5"/>
  <c r="CD71" i="5"/>
  <c r="EL71" i="5"/>
  <c r="CD137" i="5"/>
  <c r="EL137" i="5"/>
  <c r="BM146" i="5"/>
  <c r="DU146" i="5"/>
  <c r="BM111" i="5"/>
  <c r="DU111" i="5"/>
  <c r="BM110" i="5"/>
  <c r="DU110" i="5"/>
  <c r="BM155" i="5"/>
  <c r="DU155" i="5"/>
  <c r="BM12" i="5"/>
  <c r="DU12" i="5"/>
  <c r="BM163" i="5"/>
  <c r="DU163" i="5"/>
  <c r="BM53" i="5"/>
  <c r="DU53" i="5"/>
  <c r="BM8" i="5"/>
  <c r="DU8" i="5"/>
  <c r="BM160" i="5"/>
  <c r="DU160" i="5"/>
  <c r="BM51" i="5"/>
  <c r="DU51" i="5"/>
  <c r="BM144" i="5"/>
  <c r="DU144" i="5"/>
  <c r="BM157" i="5"/>
  <c r="DU157" i="5"/>
  <c r="BM17" i="5"/>
  <c r="DU17" i="5"/>
  <c r="BM106" i="5"/>
  <c r="DU106" i="5"/>
  <c r="BM134" i="5"/>
  <c r="DU134" i="5"/>
  <c r="BM140" i="5"/>
  <c r="DU140" i="5"/>
  <c r="BM170" i="5"/>
  <c r="DU170" i="5"/>
  <c r="BM31" i="5"/>
  <c r="DU31" i="5"/>
  <c r="BM118" i="5"/>
  <c r="DU118" i="5"/>
  <c r="BM192" i="5"/>
  <c r="DU192" i="5"/>
  <c r="BM156" i="5"/>
  <c r="DU156" i="5"/>
  <c r="BM141" i="5"/>
  <c r="DU141" i="5"/>
  <c r="BM28" i="5"/>
  <c r="DU28" i="5"/>
  <c r="BM114" i="5"/>
  <c r="DU114" i="5"/>
  <c r="BM82" i="5"/>
  <c r="DU82" i="5"/>
  <c r="BM127" i="5"/>
  <c r="DU127" i="5"/>
  <c r="BM13" i="5"/>
  <c r="DU13" i="5"/>
  <c r="BM176" i="5"/>
  <c r="DU176" i="5"/>
  <c r="BM133" i="5"/>
  <c r="DU133" i="5"/>
  <c r="BM79" i="5"/>
  <c r="DU79" i="5"/>
  <c r="BM151" i="5"/>
  <c r="DU151" i="5"/>
  <c r="BM4" i="5"/>
  <c r="DU4" i="5"/>
  <c r="BM159" i="5"/>
  <c r="DU159" i="5"/>
  <c r="BM184" i="5"/>
  <c r="DU184" i="5"/>
  <c r="BM87" i="5"/>
  <c r="DU87" i="5"/>
  <c r="BM86" i="5"/>
  <c r="DU86" i="5"/>
  <c r="BM69" i="5"/>
  <c r="DU69" i="5"/>
  <c r="BM185" i="5"/>
  <c r="DU185" i="5"/>
  <c r="BM148" i="5"/>
  <c r="DU148" i="5"/>
  <c r="BM100" i="5"/>
  <c r="DU100" i="5"/>
  <c r="BM161" i="5"/>
  <c r="DU161" i="5"/>
  <c r="BM22" i="5"/>
  <c r="DU22" i="5"/>
  <c r="BM194" i="5"/>
  <c r="DU194" i="5"/>
  <c r="BM9" i="5"/>
  <c r="DU9" i="5"/>
  <c r="BM25" i="5"/>
  <c r="DU25" i="5"/>
  <c r="BM49" i="5"/>
  <c r="DU49" i="5"/>
  <c r="BM18" i="5"/>
  <c r="DU18" i="5"/>
  <c r="BM173" i="5"/>
  <c r="DU173" i="5"/>
  <c r="BM102" i="5"/>
  <c r="DU102" i="5"/>
  <c r="BM188" i="5"/>
  <c r="DU188" i="5"/>
  <c r="BM129" i="5"/>
  <c r="DU129" i="5"/>
  <c r="BM26" i="5"/>
  <c r="DU26" i="5"/>
  <c r="BM97" i="5"/>
  <c r="DU97" i="5"/>
  <c r="BM33" i="5"/>
  <c r="DU33" i="5"/>
  <c r="BM80" i="5"/>
  <c r="DU80" i="5"/>
  <c r="BM162" i="5"/>
  <c r="DU162" i="5"/>
  <c r="BM6" i="5"/>
  <c r="DU6" i="5"/>
  <c r="BM149" i="5"/>
  <c r="DU149" i="5"/>
  <c r="BM135" i="5"/>
  <c r="DU135" i="5"/>
  <c r="BM124" i="5"/>
  <c r="DU124" i="5"/>
  <c r="BM189" i="5"/>
  <c r="DU189" i="5"/>
  <c r="BM132" i="5"/>
  <c r="DU132" i="5"/>
  <c r="BM109" i="5"/>
  <c r="DU109" i="5"/>
  <c r="BM112" i="5"/>
  <c r="DU112" i="5"/>
  <c r="BM108" i="5"/>
  <c r="DU108" i="5"/>
  <c r="BM54" i="5"/>
  <c r="DU54" i="5"/>
  <c r="BM30" i="5"/>
  <c r="DU30" i="5"/>
  <c r="BM70" i="5"/>
  <c r="DU70" i="5"/>
  <c r="BM147" i="5"/>
  <c r="DU147" i="5"/>
  <c r="BM104" i="5"/>
  <c r="DU104" i="5"/>
  <c r="BM123" i="5"/>
  <c r="DU123" i="5"/>
  <c r="BM19" i="5"/>
  <c r="DU19" i="5"/>
  <c r="BM46" i="5"/>
  <c r="DU46" i="5"/>
  <c r="BM145" i="5"/>
  <c r="DU145" i="5"/>
  <c r="BM171" i="5"/>
  <c r="DU171" i="5"/>
  <c r="BM153" i="5"/>
  <c r="DU153" i="5"/>
  <c r="BM116" i="5"/>
  <c r="DU116" i="5"/>
  <c r="BM67" i="5"/>
  <c r="DU67" i="5"/>
  <c r="BM10" i="5"/>
  <c r="DU10" i="5"/>
  <c r="BM39" i="5"/>
  <c r="DU39" i="5"/>
  <c r="BM128" i="5"/>
  <c r="DU128" i="5"/>
  <c r="BM75" i="5"/>
  <c r="DU75" i="5"/>
  <c r="BM119" i="5"/>
  <c r="DU119" i="5"/>
  <c r="BM182" i="5"/>
  <c r="DU182" i="5"/>
  <c r="BM16" i="5"/>
  <c r="DU16" i="5"/>
  <c r="BM165" i="5"/>
  <c r="DU165" i="5"/>
  <c r="BM24" i="5"/>
  <c r="DU24" i="5"/>
  <c r="BM72" i="5"/>
  <c r="DU72" i="5"/>
  <c r="BM45" i="5"/>
  <c r="DU45" i="5"/>
  <c r="BM78" i="5"/>
  <c r="DU78" i="5"/>
  <c r="BM117" i="5"/>
  <c r="DU117" i="5"/>
  <c r="BM55" i="5"/>
  <c r="DU55" i="5"/>
  <c r="BM105" i="5"/>
  <c r="DU105" i="5"/>
  <c r="BM81" i="5"/>
  <c r="DU81" i="5"/>
  <c r="BM48" i="5"/>
  <c r="DU48" i="5"/>
  <c r="BM125" i="5"/>
  <c r="DU125" i="5"/>
  <c r="BM52" i="5"/>
  <c r="DU52" i="5"/>
  <c r="BM66" i="5"/>
  <c r="DU66" i="5"/>
  <c r="BM193" i="5"/>
  <c r="DU193" i="5"/>
  <c r="BM23" i="5"/>
  <c r="DU23" i="5"/>
  <c r="BM32" i="5"/>
  <c r="DU32" i="5"/>
  <c r="BM180" i="5"/>
  <c r="DU180" i="5"/>
  <c r="BM103" i="5"/>
  <c r="DU103" i="5"/>
  <c r="BM96" i="5"/>
  <c r="DU96" i="5"/>
  <c r="BM178" i="5"/>
  <c r="DU178" i="5"/>
  <c r="BM76" i="5"/>
  <c r="DU76" i="5"/>
  <c r="BM20" i="5"/>
  <c r="DU20" i="5"/>
  <c r="BM5" i="5"/>
  <c r="DU5" i="5"/>
  <c r="BM38" i="5"/>
  <c r="DU38" i="5"/>
  <c r="BM59" i="5"/>
  <c r="DU59" i="5"/>
  <c r="BM83" i="5"/>
  <c r="DU83" i="5"/>
  <c r="BM154" i="5"/>
  <c r="DU154" i="5"/>
  <c r="BM7" i="5"/>
  <c r="DU7" i="5"/>
  <c r="BM14" i="5"/>
  <c r="DU14" i="5"/>
  <c r="BM130" i="5"/>
  <c r="DU130" i="5"/>
  <c r="BM92" i="5"/>
  <c r="DU92" i="5"/>
  <c r="BM131" i="5"/>
  <c r="DU131" i="5"/>
  <c r="BM90" i="5"/>
  <c r="DU90" i="5"/>
  <c r="BM11" i="5"/>
  <c r="DU11" i="5"/>
  <c r="BM21" i="5"/>
  <c r="DU21" i="5"/>
  <c r="BM98" i="5"/>
  <c r="DU98" i="5"/>
  <c r="BM164" i="5"/>
  <c r="DU164" i="5"/>
  <c r="BM57" i="5"/>
  <c r="DU57" i="5"/>
  <c r="BM166" i="5"/>
  <c r="DU166" i="5"/>
  <c r="BM177" i="5"/>
  <c r="DU177" i="5"/>
  <c r="BM93" i="5"/>
  <c r="DU93" i="5"/>
  <c r="BM191" i="5"/>
  <c r="DU191" i="5"/>
  <c r="BM179" i="5"/>
  <c r="DU179" i="5"/>
  <c r="BM85" i="5"/>
  <c r="DU85" i="5"/>
  <c r="BM89" i="5"/>
  <c r="DU89" i="5"/>
  <c r="BM181" i="5"/>
  <c r="DU181" i="5"/>
  <c r="BM152" i="5"/>
  <c r="DU152" i="5"/>
  <c r="BM101" i="5"/>
  <c r="DU101" i="5"/>
  <c r="BM36" i="5"/>
  <c r="DU36" i="5"/>
  <c r="BM42" i="5"/>
  <c r="DU42" i="5"/>
  <c r="BM43" i="5"/>
  <c r="DU43" i="5"/>
  <c r="BM172" i="5"/>
  <c r="DU172" i="5"/>
  <c r="BM37" i="5"/>
  <c r="DU37" i="5"/>
  <c r="BM50" i="5"/>
  <c r="DU50" i="5"/>
  <c r="BM77" i="5"/>
  <c r="DU77" i="5"/>
  <c r="BM138" i="5"/>
  <c r="DU138" i="5"/>
  <c r="BM65" i="5"/>
  <c r="DU65" i="5"/>
  <c r="BM15" i="5"/>
  <c r="DU15" i="5"/>
  <c r="BM74" i="5"/>
  <c r="DU74" i="5"/>
  <c r="BM68" i="5"/>
  <c r="DU68" i="5"/>
  <c r="BM142" i="5"/>
  <c r="DU142" i="5"/>
  <c r="BM175" i="5"/>
  <c r="DU175" i="5"/>
  <c r="BM158" i="5"/>
  <c r="DU158" i="5"/>
  <c r="BM3" i="5"/>
  <c r="DU3" i="5"/>
  <c r="BM190" i="5"/>
  <c r="DU190" i="5"/>
  <c r="BM122" i="5"/>
  <c r="DU122" i="5"/>
  <c r="BM186" i="5"/>
  <c r="DU186" i="5"/>
  <c r="BM73" i="5"/>
  <c r="DU73" i="5"/>
  <c r="BM63" i="5"/>
  <c r="DU63" i="5"/>
  <c r="BM183" i="5"/>
  <c r="DU183" i="5"/>
  <c r="BM167" i="5"/>
  <c r="DU167" i="5"/>
  <c r="BM169" i="5"/>
  <c r="DU169" i="5"/>
  <c r="BM41" i="5"/>
  <c r="DU41" i="5"/>
  <c r="BM58" i="5"/>
  <c r="DU58" i="5"/>
  <c r="BM136" i="5"/>
  <c r="DU136" i="5"/>
  <c r="BM40" i="5"/>
  <c r="DU40" i="5"/>
  <c r="BM126" i="5"/>
  <c r="DU126" i="5"/>
  <c r="BM121" i="5"/>
  <c r="DU121" i="5"/>
  <c r="BM71" i="5"/>
  <c r="DU71" i="5"/>
  <c r="BM95" i="5"/>
  <c r="DU95" i="5"/>
  <c r="BM150" i="5"/>
  <c r="DU150" i="5"/>
  <c r="BM44" i="5"/>
  <c r="DU44" i="5"/>
  <c r="BM29" i="5"/>
  <c r="DU29" i="5"/>
  <c r="BM99" i="5"/>
  <c r="DU99" i="5"/>
  <c r="BM120" i="5"/>
  <c r="DU120" i="5"/>
  <c r="BM107" i="5"/>
  <c r="DU107" i="5"/>
  <c r="BM187" i="5"/>
  <c r="DU187" i="5"/>
  <c r="BM56" i="5"/>
  <c r="DU56" i="5"/>
  <c r="BM34" i="5"/>
  <c r="DU34" i="5"/>
  <c r="BM62" i="5"/>
  <c r="DU62" i="5"/>
  <c r="BM139" i="5"/>
  <c r="DU139" i="5"/>
  <c r="BM47" i="5"/>
  <c r="DU47" i="5"/>
  <c r="BM84" i="5"/>
  <c r="DU84" i="5"/>
  <c r="BM94" i="5"/>
  <c r="DU94" i="5"/>
  <c r="BM168" i="5"/>
  <c r="DU168" i="5"/>
  <c r="BM137" i="5"/>
  <c r="DU137" i="5"/>
  <c r="BM61" i="5"/>
  <c r="DU61" i="5"/>
  <c r="BM143" i="5"/>
  <c r="DU143" i="5"/>
  <c r="BM27" i="5"/>
  <c r="DU27" i="5"/>
  <c r="BM115" i="5"/>
  <c r="DU115" i="5"/>
  <c r="BM91" i="5"/>
  <c r="DU91" i="5"/>
  <c r="BM174" i="5"/>
  <c r="DU174" i="5"/>
  <c r="BM88" i="5"/>
  <c r="DU88" i="5"/>
  <c r="BM113" i="5"/>
  <c r="DU113" i="5"/>
  <c r="BM60" i="5"/>
  <c r="DU60" i="5"/>
  <c r="BM64" i="5"/>
  <c r="DU64" i="5"/>
  <c r="BM35" i="5"/>
  <c r="DU35" i="5"/>
  <c r="BQ82" i="5"/>
  <c r="DY82" i="5"/>
  <c r="BQ186" i="5"/>
  <c r="DY186" i="5"/>
  <c r="BQ108" i="5"/>
  <c r="DY108" i="5"/>
  <c r="BQ89" i="5"/>
  <c r="DY89" i="5"/>
  <c r="BQ130" i="5"/>
  <c r="DY130" i="5"/>
  <c r="BQ124" i="5"/>
  <c r="DY124" i="5"/>
  <c r="BQ65" i="5"/>
  <c r="DY65" i="5"/>
  <c r="BQ11" i="5"/>
  <c r="DY11" i="5"/>
  <c r="BQ168" i="5"/>
  <c r="DY168" i="5"/>
  <c r="BQ165" i="5"/>
  <c r="DY165" i="5"/>
  <c r="BQ120" i="5"/>
  <c r="DY120" i="5"/>
  <c r="BQ12" i="5"/>
  <c r="DY12" i="5"/>
  <c r="BQ71" i="5"/>
  <c r="DY71" i="5"/>
  <c r="BQ24" i="5"/>
  <c r="DY24" i="5"/>
  <c r="BQ190" i="5"/>
  <c r="DY190" i="5"/>
  <c r="BQ47" i="5"/>
  <c r="DY47" i="5"/>
  <c r="BQ147" i="5"/>
  <c r="DY147" i="5"/>
  <c r="BQ182" i="5"/>
  <c r="DY182" i="5"/>
  <c r="BQ52" i="5"/>
  <c r="DY52" i="5"/>
  <c r="BQ101" i="5"/>
  <c r="DY101" i="5"/>
  <c r="BQ87" i="5"/>
  <c r="DY87" i="5"/>
  <c r="BQ64" i="5"/>
  <c r="DY64" i="5"/>
  <c r="BQ90" i="5"/>
  <c r="DY90" i="5"/>
  <c r="BQ184" i="5"/>
  <c r="DY184" i="5"/>
  <c r="BQ102" i="5"/>
  <c r="DY102" i="5"/>
  <c r="BQ126" i="5"/>
  <c r="DY126" i="5"/>
  <c r="BQ104" i="5"/>
  <c r="DY104" i="5"/>
  <c r="BQ80" i="5"/>
  <c r="DY80" i="5"/>
  <c r="BQ7" i="5"/>
  <c r="DY7" i="5"/>
  <c r="BQ137" i="5"/>
  <c r="DY137" i="5"/>
  <c r="BQ55" i="5"/>
  <c r="DY55" i="5"/>
  <c r="BQ175" i="5"/>
  <c r="DY175" i="5"/>
  <c r="BQ54" i="5"/>
  <c r="DY54" i="5"/>
  <c r="BQ145" i="5"/>
  <c r="DY145" i="5"/>
  <c r="BQ75" i="5"/>
  <c r="DY75" i="5"/>
  <c r="BQ88" i="5"/>
  <c r="DY88" i="5"/>
  <c r="BQ83" i="5"/>
  <c r="DY83" i="5"/>
  <c r="BQ67" i="5"/>
  <c r="DY67" i="5"/>
  <c r="BQ100" i="5"/>
  <c r="DY100" i="5"/>
  <c r="BQ58" i="5"/>
  <c r="DY58" i="5"/>
  <c r="BQ37" i="5"/>
  <c r="DY37" i="5"/>
  <c r="BQ148" i="5"/>
  <c r="DY148" i="5"/>
  <c r="BQ159" i="5"/>
  <c r="DY159" i="5"/>
  <c r="BQ161" i="5"/>
  <c r="DY161" i="5"/>
  <c r="BQ141" i="5"/>
  <c r="DY141" i="5"/>
  <c r="BQ19" i="5"/>
  <c r="DY19" i="5"/>
  <c r="BQ92" i="5"/>
  <c r="DY92" i="5"/>
  <c r="BQ132" i="5"/>
  <c r="DY132" i="5"/>
  <c r="BQ154" i="5"/>
  <c r="DY154" i="5"/>
  <c r="BQ117" i="5"/>
  <c r="DY117" i="5"/>
  <c r="BQ189" i="5"/>
  <c r="DY189" i="5"/>
  <c r="BQ9" i="5"/>
  <c r="DY9" i="5"/>
  <c r="BQ25" i="5"/>
  <c r="DY25" i="5"/>
  <c r="BQ49" i="5"/>
  <c r="DY49" i="5"/>
  <c r="BQ191" i="5"/>
  <c r="DY191" i="5"/>
  <c r="BQ183" i="5"/>
  <c r="DY183" i="5"/>
  <c r="BQ114" i="5"/>
  <c r="DY114" i="5"/>
  <c r="BQ110" i="5"/>
  <c r="DY110" i="5"/>
  <c r="BQ85" i="5"/>
  <c r="DY85" i="5"/>
  <c r="BQ103" i="5"/>
  <c r="DY103" i="5"/>
  <c r="BQ21" i="5"/>
  <c r="DY21" i="5"/>
  <c r="BQ26" i="5"/>
  <c r="DY26" i="5"/>
  <c r="BQ171" i="5"/>
  <c r="DY171" i="5"/>
  <c r="BQ51" i="5"/>
  <c r="DY51" i="5"/>
  <c r="BQ6" i="5"/>
  <c r="DY6" i="5"/>
  <c r="BQ192" i="5"/>
  <c r="DY192" i="5"/>
  <c r="BQ163" i="5"/>
  <c r="DY163" i="5"/>
  <c r="BQ74" i="5"/>
  <c r="DY74" i="5"/>
  <c r="BQ61" i="5"/>
  <c r="DY61" i="5"/>
  <c r="BQ146" i="5"/>
  <c r="DY146" i="5"/>
  <c r="BQ157" i="5"/>
  <c r="DY157" i="5"/>
  <c r="BQ143" i="5"/>
  <c r="DY143" i="5"/>
  <c r="BQ46" i="5"/>
  <c r="DY46" i="5"/>
  <c r="BQ81" i="5"/>
  <c r="DY81" i="5"/>
  <c r="BQ115" i="5"/>
  <c r="DY115" i="5"/>
  <c r="BQ136" i="5"/>
  <c r="DY136" i="5"/>
  <c r="BQ57" i="5"/>
  <c r="DY57" i="5"/>
  <c r="BQ139" i="5"/>
  <c r="DY139" i="5"/>
  <c r="BQ60" i="5"/>
  <c r="DY60" i="5"/>
  <c r="BQ162" i="5"/>
  <c r="DY162" i="5"/>
  <c r="BQ38" i="5"/>
  <c r="DY38" i="5"/>
  <c r="BQ180" i="5"/>
  <c r="DY180" i="5"/>
  <c r="BQ40" i="5"/>
  <c r="DY40" i="5"/>
  <c r="BQ10" i="5"/>
  <c r="DY10" i="5"/>
  <c r="BQ39" i="5"/>
  <c r="DY39" i="5"/>
  <c r="BQ127" i="5"/>
  <c r="DY127" i="5"/>
  <c r="BQ28" i="5"/>
  <c r="DY28" i="5"/>
  <c r="BQ188" i="5"/>
  <c r="DY188" i="5"/>
  <c r="BQ122" i="5"/>
  <c r="DY122" i="5"/>
  <c r="BQ152" i="5"/>
  <c r="DY152" i="5"/>
  <c r="BQ153" i="5"/>
  <c r="DY153" i="5"/>
  <c r="BQ99" i="5"/>
  <c r="DY99" i="5"/>
  <c r="BQ29" i="5"/>
  <c r="DY29" i="5"/>
  <c r="BQ53" i="5"/>
  <c r="DY53" i="5"/>
  <c r="BQ77" i="5"/>
  <c r="DY77" i="5"/>
  <c r="BQ44" i="5"/>
  <c r="DY44" i="5"/>
  <c r="BQ27" i="5"/>
  <c r="DY27" i="5"/>
  <c r="BQ36" i="5"/>
  <c r="DY36" i="5"/>
  <c r="BQ156" i="5"/>
  <c r="DY156" i="5"/>
  <c r="BQ166" i="5"/>
  <c r="DY166" i="5"/>
  <c r="BQ129" i="5"/>
  <c r="DY129" i="5"/>
  <c r="BQ84" i="5"/>
  <c r="DY84" i="5"/>
  <c r="BQ107" i="5"/>
  <c r="DY107" i="5"/>
  <c r="BQ160" i="5"/>
  <c r="DY160" i="5"/>
  <c r="BQ178" i="5"/>
  <c r="DY178" i="5"/>
  <c r="BQ22" i="5"/>
  <c r="DY22" i="5"/>
  <c r="BQ93" i="5"/>
  <c r="DY93" i="5"/>
  <c r="BQ121" i="5"/>
  <c r="DY121" i="5"/>
  <c r="BQ133" i="5"/>
  <c r="DY133" i="5"/>
  <c r="BQ125" i="5"/>
  <c r="DY125" i="5"/>
  <c r="BQ109" i="5"/>
  <c r="DY109" i="5"/>
  <c r="BQ151" i="5"/>
  <c r="DY151" i="5"/>
  <c r="BQ177" i="5"/>
  <c r="DY177" i="5"/>
  <c r="BQ169" i="5"/>
  <c r="DY169" i="5"/>
  <c r="BQ149" i="5"/>
  <c r="DY149" i="5"/>
  <c r="BQ112" i="5"/>
  <c r="DY112" i="5"/>
  <c r="BQ193" i="5"/>
  <c r="DY193" i="5"/>
  <c r="BQ41" i="5"/>
  <c r="DY41" i="5"/>
  <c r="BQ68" i="5"/>
  <c r="DY68" i="5"/>
  <c r="BQ4" i="5"/>
  <c r="DY4" i="5"/>
  <c r="BQ16" i="5"/>
  <c r="DY16" i="5"/>
  <c r="BQ134" i="5"/>
  <c r="DY134" i="5"/>
  <c r="BQ63" i="5"/>
  <c r="DY63" i="5"/>
  <c r="BQ105" i="5"/>
  <c r="DY105" i="5"/>
  <c r="BQ111" i="5"/>
  <c r="DY111" i="5"/>
  <c r="BQ5" i="5"/>
  <c r="DY5" i="5"/>
  <c r="BQ97" i="5"/>
  <c r="DY97" i="5"/>
  <c r="BQ155" i="5"/>
  <c r="DY155" i="5"/>
  <c r="BQ8" i="5"/>
  <c r="DY8" i="5"/>
  <c r="BQ59" i="5"/>
  <c r="DY59" i="5"/>
  <c r="BQ34" i="5"/>
  <c r="DY34" i="5"/>
  <c r="BQ23" i="5"/>
  <c r="DY23" i="5"/>
  <c r="BQ69" i="5"/>
  <c r="DY69" i="5"/>
  <c r="BQ72" i="5"/>
  <c r="DY72" i="5"/>
  <c r="BQ79" i="5"/>
  <c r="DY79" i="5"/>
  <c r="BQ3" i="5"/>
  <c r="DY3" i="5"/>
  <c r="BQ33" i="5"/>
  <c r="DY33" i="5"/>
  <c r="BQ150" i="5"/>
  <c r="DY150" i="5"/>
  <c r="BQ96" i="5"/>
  <c r="DY96" i="5"/>
  <c r="BQ135" i="5"/>
  <c r="DY135" i="5"/>
  <c r="BQ173" i="5"/>
  <c r="DY173" i="5"/>
  <c r="BQ43" i="5"/>
  <c r="DY43" i="5"/>
  <c r="BQ174" i="5"/>
  <c r="DY174" i="5"/>
  <c r="BQ14" i="5"/>
  <c r="DY14" i="5"/>
  <c r="BQ42" i="5"/>
  <c r="DY42" i="5"/>
  <c r="BQ95" i="5"/>
  <c r="DY95" i="5"/>
  <c r="BQ116" i="5"/>
  <c r="DY116" i="5"/>
  <c r="BQ91" i="5"/>
  <c r="DY91" i="5"/>
  <c r="BQ106" i="5"/>
  <c r="DY106" i="5"/>
  <c r="BQ142" i="5"/>
  <c r="DY142" i="5"/>
  <c r="BQ31" i="5"/>
  <c r="DY31" i="5"/>
  <c r="BQ194" i="5"/>
  <c r="DY194" i="5"/>
  <c r="BQ140" i="5"/>
  <c r="DY140" i="5"/>
  <c r="BQ62" i="5"/>
  <c r="DY62" i="5"/>
  <c r="BQ48" i="5"/>
  <c r="DY48" i="5"/>
  <c r="BQ172" i="5"/>
  <c r="DY172" i="5"/>
  <c r="BQ17" i="5"/>
  <c r="DY17" i="5"/>
  <c r="BQ32" i="5"/>
  <c r="DY32" i="5"/>
  <c r="BQ18" i="5"/>
  <c r="DY18" i="5"/>
  <c r="BQ158" i="5"/>
  <c r="DY158" i="5"/>
  <c r="BQ187" i="5"/>
  <c r="DY187" i="5"/>
  <c r="BQ181" i="5"/>
  <c r="DY181" i="5"/>
  <c r="BQ98" i="5"/>
  <c r="DY98" i="5"/>
  <c r="BQ70" i="5"/>
  <c r="DY70" i="5"/>
  <c r="BQ131" i="5"/>
  <c r="DY131" i="5"/>
  <c r="BQ66" i="5"/>
  <c r="DY66" i="5"/>
  <c r="BQ45" i="5"/>
  <c r="DY45" i="5"/>
  <c r="BQ30" i="5"/>
  <c r="DY30" i="5"/>
  <c r="BQ86" i="5"/>
  <c r="DY86" i="5"/>
  <c r="BQ128" i="5"/>
  <c r="DY128" i="5"/>
  <c r="BQ185" i="5"/>
  <c r="DY185" i="5"/>
  <c r="BQ73" i="5"/>
  <c r="DY73" i="5"/>
  <c r="BQ94" i="5"/>
  <c r="DY94" i="5"/>
  <c r="BQ164" i="5"/>
  <c r="DY164" i="5"/>
  <c r="BQ167" i="5"/>
  <c r="DY167" i="5"/>
  <c r="BQ76" i="5"/>
  <c r="DY76" i="5"/>
  <c r="BQ176" i="5"/>
  <c r="DY176" i="5"/>
  <c r="BQ78" i="5"/>
  <c r="DY78" i="5"/>
  <c r="BQ170" i="5"/>
  <c r="DY170" i="5"/>
  <c r="BQ179" i="5"/>
  <c r="DY179" i="5"/>
  <c r="BQ119" i="5"/>
  <c r="DY119" i="5"/>
  <c r="BQ113" i="5"/>
  <c r="DY113" i="5"/>
  <c r="BQ35" i="5"/>
  <c r="DY35" i="5"/>
  <c r="BQ123" i="5"/>
  <c r="DY123" i="5"/>
  <c r="BQ118" i="5"/>
  <c r="DY118" i="5"/>
  <c r="BQ15" i="5"/>
  <c r="DY15" i="5"/>
  <c r="BQ50" i="5"/>
  <c r="DY50" i="5"/>
  <c r="BQ20" i="5"/>
  <c r="DY20" i="5"/>
  <c r="BQ56" i="5"/>
  <c r="DY56" i="5"/>
  <c r="BQ144" i="5"/>
  <c r="DY144" i="5"/>
  <c r="BQ13" i="5"/>
  <c r="DY13" i="5"/>
  <c r="BQ138" i="5"/>
  <c r="DY138" i="5"/>
  <c r="BZ121" i="5"/>
  <c r="EH121" i="5"/>
  <c r="BZ54" i="5"/>
  <c r="EH54" i="5"/>
  <c r="BZ67" i="5"/>
  <c r="EH67" i="5"/>
  <c r="BZ49" i="5"/>
  <c r="EH49" i="5"/>
  <c r="BZ148" i="5"/>
  <c r="EH148" i="5"/>
  <c r="BZ80" i="5"/>
  <c r="EH80" i="5"/>
  <c r="BZ24" i="5"/>
  <c r="EH24" i="5"/>
  <c r="BZ73" i="5"/>
  <c r="EH73" i="5"/>
  <c r="BZ131" i="5"/>
  <c r="EH131" i="5"/>
  <c r="BZ187" i="5"/>
  <c r="EH187" i="5"/>
  <c r="BZ18" i="5"/>
  <c r="EH18" i="5"/>
  <c r="BZ38" i="5"/>
  <c r="EH38" i="5"/>
  <c r="BZ23" i="5"/>
  <c r="EH23" i="5"/>
  <c r="BZ186" i="5"/>
  <c r="EH186" i="5"/>
  <c r="BZ83" i="5"/>
  <c r="EH83" i="5"/>
  <c r="BZ70" i="5"/>
  <c r="EH70" i="5"/>
  <c r="BZ97" i="5"/>
  <c r="EH97" i="5"/>
  <c r="BZ60" i="5"/>
  <c r="EH60" i="5"/>
  <c r="BZ133" i="5"/>
  <c r="EH133" i="5"/>
  <c r="BZ167" i="5"/>
  <c r="EH167" i="5"/>
  <c r="BZ104" i="5"/>
  <c r="EH104" i="5"/>
  <c r="BZ166" i="5"/>
  <c r="EH166" i="5"/>
  <c r="BZ28" i="5"/>
  <c r="EH28" i="5"/>
  <c r="BZ37" i="5"/>
  <c r="EH37" i="5"/>
  <c r="BZ47" i="5"/>
  <c r="EH47" i="5"/>
  <c r="BZ122" i="5"/>
  <c r="EH122" i="5"/>
  <c r="BZ98" i="5"/>
  <c r="EH98" i="5"/>
  <c r="BZ46" i="5"/>
  <c r="EH46" i="5"/>
  <c r="BZ109" i="5"/>
  <c r="EH109" i="5"/>
  <c r="BZ34" i="5"/>
  <c r="EH34" i="5"/>
  <c r="BZ103" i="5"/>
  <c r="EH103" i="5"/>
  <c r="BZ142" i="5"/>
  <c r="EH142" i="5"/>
  <c r="BZ154" i="5"/>
  <c r="EH154" i="5"/>
  <c r="BZ8" i="5"/>
  <c r="EH8" i="5"/>
  <c r="BZ6" i="5"/>
  <c r="EH6" i="5"/>
  <c r="BZ81" i="5"/>
  <c r="EH81" i="5"/>
  <c r="BZ158" i="5"/>
  <c r="EH158" i="5"/>
  <c r="BZ137" i="5"/>
  <c r="EH137" i="5"/>
  <c r="BZ40" i="5"/>
  <c r="EH40" i="5"/>
  <c r="BZ118" i="5"/>
  <c r="EH118" i="5"/>
  <c r="BZ66" i="5"/>
  <c r="EH66" i="5"/>
  <c r="BZ108" i="5"/>
  <c r="EH108" i="5"/>
  <c r="BZ156" i="5"/>
  <c r="EH156" i="5"/>
  <c r="BZ85" i="5"/>
  <c r="EH85" i="5"/>
  <c r="BZ155" i="5"/>
  <c r="EH155" i="5"/>
  <c r="BZ39" i="5"/>
  <c r="EH39" i="5"/>
  <c r="BZ93" i="5"/>
  <c r="EH93" i="5"/>
  <c r="BZ42" i="5"/>
  <c r="EH42" i="5"/>
  <c r="BZ68" i="5"/>
  <c r="EH68" i="5"/>
  <c r="BZ143" i="5"/>
  <c r="EH143" i="5"/>
  <c r="BZ181" i="5"/>
  <c r="EH181" i="5"/>
  <c r="BZ69" i="5"/>
  <c r="EH69" i="5"/>
  <c r="BZ20" i="5"/>
  <c r="EH20" i="5"/>
  <c r="BZ129" i="5"/>
  <c r="EH129" i="5"/>
  <c r="BZ32" i="5"/>
  <c r="EH32" i="5"/>
  <c r="BZ182" i="5"/>
  <c r="EH182" i="5"/>
  <c r="BZ115" i="5"/>
  <c r="EH115" i="5"/>
  <c r="BZ78" i="5"/>
  <c r="EH78" i="5"/>
  <c r="BZ175" i="5"/>
  <c r="EH175" i="5"/>
  <c r="BZ150" i="5"/>
  <c r="EH150" i="5"/>
  <c r="BZ58" i="5"/>
  <c r="EH58" i="5"/>
  <c r="BZ114" i="5"/>
  <c r="EH114" i="5"/>
  <c r="BZ53" i="5"/>
  <c r="EH53" i="5"/>
  <c r="BZ45" i="5"/>
  <c r="EH45" i="5"/>
  <c r="BZ189" i="5"/>
  <c r="EH189" i="5"/>
  <c r="BZ41" i="5"/>
  <c r="EH41" i="5"/>
  <c r="BZ56" i="5"/>
  <c r="EH56" i="5"/>
  <c r="BZ94" i="5"/>
  <c r="EH94" i="5"/>
  <c r="BZ100" i="5"/>
  <c r="EH100" i="5"/>
  <c r="BZ102" i="5"/>
  <c r="EH102" i="5"/>
  <c r="BZ170" i="5"/>
  <c r="EH170" i="5"/>
  <c r="BZ52" i="5"/>
  <c r="EH52" i="5"/>
  <c r="BZ177" i="5"/>
  <c r="EH177" i="5"/>
  <c r="BZ50" i="5"/>
  <c r="EH50" i="5"/>
  <c r="BZ110" i="5"/>
  <c r="EH110" i="5"/>
  <c r="BZ185" i="5"/>
  <c r="EH185" i="5"/>
  <c r="BZ134" i="5"/>
  <c r="EH134" i="5"/>
  <c r="BZ165" i="5"/>
  <c r="EH165" i="5"/>
  <c r="BZ5" i="5"/>
  <c r="EH5" i="5"/>
  <c r="BZ16" i="5"/>
  <c r="EH16" i="5"/>
  <c r="BZ144" i="5"/>
  <c r="EH144" i="5"/>
  <c r="BZ123" i="5"/>
  <c r="EH123" i="5"/>
  <c r="BZ117" i="5"/>
  <c r="EH117" i="5"/>
  <c r="BZ171" i="5"/>
  <c r="EH171" i="5"/>
  <c r="BZ111" i="5"/>
  <c r="EH111" i="5"/>
  <c r="BZ84" i="5"/>
  <c r="EH84" i="5"/>
  <c r="BZ145" i="5"/>
  <c r="EH145" i="5"/>
  <c r="BZ162" i="5"/>
  <c r="EH162" i="5"/>
  <c r="BZ135" i="5"/>
  <c r="EH135" i="5"/>
  <c r="BZ33" i="5"/>
  <c r="EH33" i="5"/>
  <c r="BZ44" i="5"/>
  <c r="EH44" i="5"/>
  <c r="BZ188" i="5"/>
  <c r="EH188" i="5"/>
  <c r="BZ160" i="5"/>
  <c r="EH160" i="5"/>
  <c r="BZ19" i="5"/>
  <c r="EH19" i="5"/>
  <c r="BZ26" i="5"/>
  <c r="EH26" i="5"/>
  <c r="BZ194" i="5"/>
  <c r="EH194" i="5"/>
  <c r="BZ153" i="5"/>
  <c r="EH153" i="5"/>
  <c r="BZ87" i="5"/>
  <c r="EH87" i="5"/>
  <c r="BZ71" i="5"/>
  <c r="EH71" i="5"/>
  <c r="BZ64" i="5"/>
  <c r="EH64" i="5"/>
  <c r="BZ99" i="5"/>
  <c r="EH99" i="5"/>
  <c r="BZ76" i="5"/>
  <c r="EH76" i="5"/>
  <c r="BZ51" i="5"/>
  <c r="EH51" i="5"/>
  <c r="BZ4" i="5"/>
  <c r="EH4" i="5"/>
  <c r="BZ180" i="5"/>
  <c r="EH180" i="5"/>
  <c r="BZ128" i="5"/>
  <c r="EH128" i="5"/>
  <c r="BZ7" i="5"/>
  <c r="EH7" i="5"/>
  <c r="BZ57" i="5"/>
  <c r="EH57" i="5"/>
  <c r="BZ65" i="5"/>
  <c r="EH65" i="5"/>
  <c r="BZ22" i="5"/>
  <c r="EH22" i="5"/>
  <c r="BZ172" i="5"/>
  <c r="EH172" i="5"/>
  <c r="BZ91" i="5"/>
  <c r="EH91" i="5"/>
  <c r="BZ124" i="5"/>
  <c r="EH124" i="5"/>
  <c r="BZ173" i="5"/>
  <c r="EH173" i="5"/>
  <c r="BZ14" i="5"/>
  <c r="EH14" i="5"/>
  <c r="BZ72" i="5"/>
  <c r="EH72" i="5"/>
  <c r="BZ86" i="5"/>
  <c r="EH86" i="5"/>
  <c r="BZ169" i="5"/>
  <c r="EH169" i="5"/>
  <c r="BZ120" i="5"/>
  <c r="EH120" i="5"/>
  <c r="BZ63" i="5"/>
  <c r="EH63" i="5"/>
  <c r="BZ31" i="5"/>
  <c r="EH31" i="5"/>
  <c r="BZ193" i="5"/>
  <c r="EH193" i="5"/>
  <c r="BZ147" i="5"/>
  <c r="EH147" i="5"/>
  <c r="BZ29" i="5"/>
  <c r="EH29" i="5"/>
  <c r="BZ163" i="5"/>
  <c r="EH163" i="5"/>
  <c r="BZ3" i="5"/>
  <c r="EH3" i="5"/>
  <c r="BZ138" i="5"/>
  <c r="EH138" i="5"/>
  <c r="BZ161" i="5"/>
  <c r="EH161" i="5"/>
  <c r="BZ105" i="5"/>
  <c r="EH105" i="5"/>
  <c r="BZ191" i="5"/>
  <c r="EH191" i="5"/>
  <c r="BZ112" i="5"/>
  <c r="EH112" i="5"/>
  <c r="BZ127" i="5"/>
  <c r="EH127" i="5"/>
  <c r="BZ136" i="5"/>
  <c r="EH136" i="5"/>
  <c r="BZ62" i="5"/>
  <c r="EH62" i="5"/>
  <c r="BZ152" i="5"/>
  <c r="EH152" i="5"/>
  <c r="BZ146" i="5"/>
  <c r="EH146" i="5"/>
  <c r="BZ192" i="5"/>
  <c r="EH192" i="5"/>
  <c r="BZ139" i="5"/>
  <c r="EH139" i="5"/>
  <c r="BZ88" i="5"/>
  <c r="EH88" i="5"/>
  <c r="BZ74" i="5"/>
  <c r="EH74" i="5"/>
  <c r="BZ48" i="5"/>
  <c r="EH48" i="5"/>
  <c r="BZ13" i="5"/>
  <c r="EH13" i="5"/>
  <c r="BZ61" i="5"/>
  <c r="EH61" i="5"/>
  <c r="BZ55" i="5"/>
  <c r="EH55" i="5"/>
  <c r="BZ116" i="5"/>
  <c r="EH116" i="5"/>
  <c r="BZ184" i="5"/>
  <c r="EH184" i="5"/>
  <c r="BZ27" i="5"/>
  <c r="EH27" i="5"/>
  <c r="BZ12" i="5"/>
  <c r="EH12" i="5"/>
  <c r="BZ130" i="5"/>
  <c r="EH130" i="5"/>
  <c r="BZ178" i="5"/>
  <c r="EH178" i="5"/>
  <c r="BZ11" i="5"/>
  <c r="EH11" i="5"/>
  <c r="BZ30" i="5"/>
  <c r="EH30" i="5"/>
  <c r="BZ149" i="5"/>
  <c r="EH149" i="5"/>
  <c r="BZ141" i="5"/>
  <c r="EH141" i="5"/>
  <c r="BZ132" i="5"/>
  <c r="EH132" i="5"/>
  <c r="BZ119" i="5"/>
  <c r="EH119" i="5"/>
  <c r="BZ10" i="5"/>
  <c r="EH10" i="5"/>
  <c r="BZ113" i="5"/>
  <c r="EH113" i="5"/>
  <c r="BZ107" i="5"/>
  <c r="EH107" i="5"/>
  <c r="BZ43" i="5"/>
  <c r="EH43" i="5"/>
  <c r="BZ79" i="5"/>
  <c r="EH79" i="5"/>
  <c r="BZ25" i="5"/>
  <c r="EH25" i="5"/>
  <c r="BZ36" i="5"/>
  <c r="EH36" i="5"/>
  <c r="BZ101" i="5"/>
  <c r="EH101" i="5"/>
  <c r="BZ59" i="5"/>
  <c r="EH59" i="5"/>
  <c r="BZ157" i="5"/>
  <c r="EH157" i="5"/>
  <c r="BZ190" i="5"/>
  <c r="EH190" i="5"/>
  <c r="BZ17" i="5"/>
  <c r="EH17" i="5"/>
  <c r="BZ21" i="5"/>
  <c r="EH21" i="5"/>
  <c r="BZ151" i="5"/>
  <c r="EH151" i="5"/>
  <c r="BZ95" i="5"/>
  <c r="EH95" i="5"/>
  <c r="BZ9" i="5"/>
  <c r="EH9" i="5"/>
  <c r="BZ168" i="5"/>
  <c r="EH168" i="5"/>
  <c r="BZ126" i="5"/>
  <c r="EH126" i="5"/>
  <c r="BZ77" i="5"/>
  <c r="EH77" i="5"/>
  <c r="BZ174" i="5"/>
  <c r="EH174" i="5"/>
  <c r="BZ125" i="5"/>
  <c r="EH125" i="5"/>
  <c r="BZ82" i="5"/>
  <c r="EH82" i="5"/>
  <c r="BZ15" i="5"/>
  <c r="EH15" i="5"/>
  <c r="BZ35" i="5"/>
  <c r="EH35" i="5"/>
  <c r="BZ164" i="5"/>
  <c r="EH164" i="5"/>
  <c r="BZ106" i="5"/>
  <c r="EH106" i="5"/>
  <c r="BZ183" i="5"/>
  <c r="EH183" i="5"/>
  <c r="BZ96" i="5"/>
  <c r="EH96" i="5"/>
  <c r="BZ92" i="5"/>
  <c r="EH92" i="5"/>
  <c r="BZ176" i="5"/>
  <c r="EH176" i="5"/>
  <c r="BZ140" i="5"/>
  <c r="EH140" i="5"/>
  <c r="BZ179" i="5"/>
  <c r="EH179" i="5"/>
  <c r="BZ75" i="5"/>
  <c r="EH75" i="5"/>
  <c r="BZ159" i="5"/>
  <c r="EH159" i="5"/>
  <c r="BZ89" i="5"/>
  <c r="EH89" i="5"/>
  <c r="BZ90" i="5"/>
  <c r="EH90" i="5"/>
  <c r="CE27" i="5"/>
  <c r="EM27" i="5"/>
  <c r="CE151" i="5"/>
  <c r="EM151" i="5"/>
  <c r="CE144" i="5"/>
  <c r="EM144" i="5"/>
  <c r="CE57" i="5"/>
  <c r="EM57" i="5"/>
  <c r="CE103" i="5"/>
  <c r="EM103" i="5"/>
  <c r="CE18" i="5"/>
  <c r="EM18" i="5"/>
  <c r="CE51" i="5"/>
  <c r="EM51" i="5"/>
  <c r="CE169" i="5"/>
  <c r="EM169" i="5"/>
  <c r="CE181" i="5"/>
  <c r="EM181" i="5"/>
  <c r="CE75" i="5"/>
  <c r="EM75" i="5"/>
  <c r="CE10" i="5"/>
  <c r="EM10" i="5"/>
  <c r="CE84" i="5"/>
  <c r="EM84" i="5"/>
  <c r="CE129" i="5"/>
  <c r="EM129" i="5"/>
  <c r="CE153" i="5"/>
  <c r="EM153" i="5"/>
  <c r="CE99" i="5"/>
  <c r="EM99" i="5"/>
  <c r="CE120" i="5"/>
  <c r="EM120" i="5"/>
  <c r="CE83" i="5"/>
  <c r="EM83" i="5"/>
  <c r="CE70" i="5"/>
  <c r="EM70" i="5"/>
  <c r="CE88" i="5"/>
  <c r="EM88" i="5"/>
  <c r="CE71" i="5"/>
  <c r="EM71" i="5"/>
  <c r="CE31" i="5"/>
  <c r="EM31" i="5"/>
  <c r="CE15" i="5"/>
  <c r="EM15" i="5"/>
  <c r="CE117" i="5"/>
  <c r="EM117" i="5"/>
  <c r="CE126" i="5"/>
  <c r="EM126" i="5"/>
  <c r="CE108" i="5"/>
  <c r="EM108" i="5"/>
  <c r="CE7" i="5"/>
  <c r="EM7" i="5"/>
  <c r="CE96" i="5"/>
  <c r="EM96" i="5"/>
  <c r="CE114" i="5"/>
  <c r="EM114" i="5"/>
  <c r="CE47" i="5"/>
  <c r="EM47" i="5"/>
  <c r="CE69" i="5"/>
  <c r="EM69" i="5"/>
  <c r="CE14" i="5"/>
  <c r="EM14" i="5"/>
  <c r="CE34" i="5"/>
  <c r="EM34" i="5"/>
  <c r="CE66" i="5"/>
  <c r="EM66" i="5"/>
  <c r="CE168" i="5"/>
  <c r="EM168" i="5"/>
  <c r="CE183" i="5"/>
  <c r="EM183" i="5"/>
  <c r="CE12" i="5"/>
  <c r="EM12" i="5"/>
  <c r="CE192" i="5"/>
  <c r="EM192" i="5"/>
  <c r="CE107" i="5"/>
  <c r="EM107" i="5"/>
  <c r="CE113" i="5"/>
  <c r="EM113" i="5"/>
  <c r="CE142" i="5"/>
  <c r="EM142" i="5"/>
  <c r="CE128" i="5"/>
  <c r="EM128" i="5"/>
  <c r="CE186" i="5"/>
  <c r="EM186" i="5"/>
  <c r="CE98" i="5"/>
  <c r="EM98" i="5"/>
  <c r="CE36" i="5"/>
  <c r="EM36" i="5"/>
  <c r="CE4" i="5"/>
  <c r="EM4" i="5"/>
  <c r="CE137" i="5"/>
  <c r="EM137" i="5"/>
  <c r="CE104" i="5"/>
  <c r="EM104" i="5"/>
  <c r="CE134" i="5"/>
  <c r="EM134" i="5"/>
  <c r="CE76" i="5"/>
  <c r="EM76" i="5"/>
  <c r="CE25" i="5"/>
  <c r="EM25" i="5"/>
  <c r="CE187" i="5"/>
  <c r="EM187" i="5"/>
  <c r="CE177" i="5"/>
  <c r="EM177" i="5"/>
  <c r="CE65" i="5"/>
  <c r="EM65" i="5"/>
  <c r="CE67" i="5"/>
  <c r="EM67" i="5"/>
  <c r="CE23" i="5"/>
  <c r="EM23" i="5"/>
  <c r="CE92" i="5"/>
  <c r="EM92" i="5"/>
  <c r="CE135" i="5"/>
  <c r="EM135" i="5"/>
  <c r="CE50" i="5"/>
  <c r="EM50" i="5"/>
  <c r="CE119" i="5"/>
  <c r="EM119" i="5"/>
  <c r="CE91" i="5"/>
  <c r="EM91" i="5"/>
  <c r="CE19" i="5"/>
  <c r="EM19" i="5"/>
  <c r="CE190" i="5"/>
  <c r="EM190" i="5"/>
  <c r="CE87" i="5"/>
  <c r="EM87" i="5"/>
  <c r="CE125" i="5"/>
  <c r="EM125" i="5"/>
  <c r="CE28" i="5"/>
  <c r="EM28" i="5"/>
  <c r="CE118" i="5"/>
  <c r="EM118" i="5"/>
  <c r="CE116" i="5"/>
  <c r="EM116" i="5"/>
  <c r="CE148" i="5"/>
  <c r="EM148" i="5"/>
  <c r="CE8" i="5"/>
  <c r="EM8" i="5"/>
  <c r="CE35" i="5"/>
  <c r="EM35" i="5"/>
  <c r="CE45" i="5"/>
  <c r="EM45" i="5"/>
  <c r="CE90" i="5"/>
  <c r="EM90" i="5"/>
  <c r="CE38" i="5"/>
  <c r="EM38" i="5"/>
  <c r="CE6" i="5"/>
  <c r="EM6" i="5"/>
  <c r="CE174" i="5"/>
  <c r="EM174" i="5"/>
  <c r="CE26" i="5"/>
  <c r="EM26" i="5"/>
  <c r="CE143" i="5"/>
  <c r="EM143" i="5"/>
  <c r="CE48" i="5"/>
  <c r="EM48" i="5"/>
  <c r="CE149" i="5"/>
  <c r="EM149" i="5"/>
  <c r="CE82" i="5"/>
  <c r="EM82" i="5"/>
  <c r="CE79" i="5"/>
  <c r="EM79" i="5"/>
  <c r="CE170" i="5"/>
  <c r="EM170" i="5"/>
  <c r="CE130" i="5"/>
  <c r="EM130" i="5"/>
  <c r="CE37" i="5"/>
  <c r="EM37" i="5"/>
  <c r="CE102" i="5"/>
  <c r="EM102" i="5"/>
  <c r="CE22" i="5"/>
  <c r="EM22" i="5"/>
  <c r="CE24" i="5"/>
  <c r="EM24" i="5"/>
  <c r="CE172" i="5"/>
  <c r="EM172" i="5"/>
  <c r="CE112" i="5"/>
  <c r="EM112" i="5"/>
  <c r="CE39" i="5"/>
  <c r="EM39" i="5"/>
  <c r="CE146" i="5"/>
  <c r="EM146" i="5"/>
  <c r="CE13" i="5"/>
  <c r="EM13" i="5"/>
  <c r="CE164" i="5"/>
  <c r="EM164" i="5"/>
  <c r="CE173" i="5"/>
  <c r="EM173" i="5"/>
  <c r="CE138" i="5"/>
  <c r="EM138" i="5"/>
  <c r="CE157" i="5"/>
  <c r="EM157" i="5"/>
  <c r="CE64" i="5"/>
  <c r="EM64" i="5"/>
  <c r="CE94" i="5"/>
  <c r="EM94" i="5"/>
  <c r="CE167" i="5"/>
  <c r="EM167" i="5"/>
  <c r="CE63" i="5"/>
  <c r="EM63" i="5"/>
  <c r="CE180" i="5"/>
  <c r="EM180" i="5"/>
  <c r="CE49" i="5"/>
  <c r="EM49" i="5"/>
  <c r="CE166" i="5"/>
  <c r="EM166" i="5"/>
  <c r="CE162" i="5"/>
  <c r="EM162" i="5"/>
  <c r="CE9" i="5"/>
  <c r="EM9" i="5"/>
  <c r="CE86" i="5"/>
  <c r="EM86" i="5"/>
  <c r="CE127" i="5"/>
  <c r="EM127" i="5"/>
  <c r="CE32" i="5"/>
  <c r="EM32" i="5"/>
  <c r="CE21" i="5"/>
  <c r="EM21" i="5"/>
  <c r="CE60" i="5"/>
  <c r="EM60" i="5"/>
  <c r="CE152" i="5"/>
  <c r="EM152" i="5"/>
  <c r="CE80" i="5"/>
  <c r="EM80" i="5"/>
  <c r="CE139" i="5"/>
  <c r="EM139" i="5"/>
  <c r="CE46" i="5"/>
  <c r="EM46" i="5"/>
  <c r="CE189" i="5"/>
  <c r="EM189" i="5"/>
  <c r="CE115" i="5"/>
  <c r="EM115" i="5"/>
  <c r="CE155" i="5"/>
  <c r="EM155" i="5"/>
  <c r="CE132" i="5"/>
  <c r="EM132" i="5"/>
  <c r="CE176" i="5"/>
  <c r="EM176" i="5"/>
  <c r="CE131" i="5"/>
  <c r="EM131" i="5"/>
  <c r="CE89" i="5"/>
  <c r="EM89" i="5"/>
  <c r="CE74" i="5"/>
  <c r="EM74" i="5"/>
  <c r="CE78" i="5"/>
  <c r="EM78" i="5"/>
  <c r="CE188" i="5"/>
  <c r="EM188" i="5"/>
  <c r="CE5" i="5"/>
  <c r="EM5" i="5"/>
  <c r="CE30" i="5"/>
  <c r="EM30" i="5"/>
  <c r="CE3" i="5"/>
  <c r="EM3" i="5"/>
  <c r="CE121" i="5"/>
  <c r="EM121" i="5"/>
  <c r="CE106" i="5"/>
  <c r="EM106" i="5"/>
  <c r="CE105" i="5"/>
  <c r="EM105" i="5"/>
  <c r="CE147" i="5"/>
  <c r="EM147" i="5"/>
  <c r="CE160" i="5"/>
  <c r="EM160" i="5"/>
  <c r="CE53" i="5"/>
  <c r="EM53" i="5"/>
  <c r="CE191" i="5"/>
  <c r="EM191" i="5"/>
  <c r="CE182" i="5"/>
  <c r="EM182" i="5"/>
  <c r="CE111" i="5"/>
  <c r="EM111" i="5"/>
  <c r="CE141" i="5"/>
  <c r="EM141" i="5"/>
  <c r="CE165" i="5"/>
  <c r="EM165" i="5"/>
  <c r="CE145" i="5"/>
  <c r="EM145" i="5"/>
  <c r="CE77" i="5"/>
  <c r="EM77" i="5"/>
  <c r="CE140" i="5"/>
  <c r="EM140" i="5"/>
  <c r="CE194" i="5"/>
  <c r="EM194" i="5"/>
  <c r="CE101" i="5"/>
  <c r="EM101" i="5"/>
  <c r="CE156" i="5"/>
  <c r="EM156" i="5"/>
  <c r="CE110" i="5"/>
  <c r="EM110" i="5"/>
  <c r="CE171" i="5"/>
  <c r="EM171" i="5"/>
  <c r="CE42" i="5"/>
  <c r="EM42" i="5"/>
  <c r="CE55" i="5"/>
  <c r="EM55" i="5"/>
  <c r="CE16" i="5"/>
  <c r="EM16" i="5"/>
  <c r="CE124" i="5"/>
  <c r="EM124" i="5"/>
  <c r="CE72" i="5"/>
  <c r="EM72" i="5"/>
  <c r="CE61" i="5"/>
  <c r="EM61" i="5"/>
  <c r="CE54" i="5"/>
  <c r="EM54" i="5"/>
  <c r="CE159" i="5"/>
  <c r="EM159" i="5"/>
  <c r="CE59" i="5"/>
  <c r="EM59" i="5"/>
  <c r="CE175" i="5"/>
  <c r="EM175" i="5"/>
  <c r="CE56" i="5"/>
  <c r="EM56" i="5"/>
  <c r="CE95" i="5"/>
  <c r="EM95" i="5"/>
  <c r="CE136" i="5"/>
  <c r="EM136" i="5"/>
  <c r="CE44" i="5"/>
  <c r="EM44" i="5"/>
  <c r="CE97" i="5"/>
  <c r="EM97" i="5"/>
  <c r="CE62" i="5"/>
  <c r="EM62" i="5"/>
  <c r="CE33" i="5"/>
  <c r="EM33" i="5"/>
  <c r="CE158" i="5"/>
  <c r="EM158" i="5"/>
  <c r="CE85" i="5"/>
  <c r="EM85" i="5"/>
  <c r="CE193" i="5"/>
  <c r="EM193" i="5"/>
  <c r="CE11" i="5"/>
  <c r="EM11" i="5"/>
  <c r="CE122" i="5"/>
  <c r="EM122" i="5"/>
  <c r="CE52" i="5"/>
  <c r="EM52" i="5"/>
  <c r="CE29" i="5"/>
  <c r="EM29" i="5"/>
  <c r="CE73" i="5"/>
  <c r="EM73" i="5"/>
  <c r="CE150" i="5"/>
  <c r="EM150" i="5"/>
  <c r="CE133" i="5"/>
  <c r="EM133" i="5"/>
  <c r="CE41" i="5"/>
  <c r="EM41" i="5"/>
  <c r="CE40" i="5"/>
  <c r="EM40" i="5"/>
  <c r="CE81" i="5"/>
  <c r="EM81" i="5"/>
  <c r="CE17" i="5"/>
  <c r="EM17" i="5"/>
  <c r="CE123" i="5"/>
  <c r="EM123" i="5"/>
  <c r="CE100" i="5"/>
  <c r="EM100" i="5"/>
  <c r="CE43" i="5"/>
  <c r="EM43" i="5"/>
  <c r="CE154" i="5"/>
  <c r="EM154" i="5"/>
  <c r="CE58" i="5"/>
  <c r="EM58" i="5"/>
  <c r="CE109" i="5"/>
  <c r="EM109" i="5"/>
  <c r="CE184" i="5"/>
  <c r="EM184" i="5"/>
  <c r="CE20" i="5"/>
  <c r="EM20" i="5"/>
  <c r="CE93" i="5"/>
  <c r="EM93" i="5"/>
  <c r="CE161" i="5"/>
  <c r="EM161" i="5"/>
  <c r="CE163" i="5"/>
  <c r="EM163" i="5"/>
  <c r="CE178" i="5"/>
  <c r="EM178" i="5"/>
  <c r="CE179" i="5"/>
  <c r="EM179" i="5"/>
  <c r="CE68" i="5"/>
  <c r="EM68" i="5"/>
  <c r="CE185" i="5"/>
  <c r="EM185" i="5"/>
  <c r="AZ111" i="5"/>
  <c r="DH111" i="5"/>
  <c r="AZ8" i="5"/>
  <c r="DH8" i="5"/>
  <c r="AZ73" i="5"/>
  <c r="DH73" i="5"/>
  <c r="AZ15" i="5"/>
  <c r="DH15" i="5"/>
  <c r="AZ89" i="5"/>
  <c r="DH89" i="5"/>
  <c r="AZ40" i="5"/>
  <c r="DH40" i="5"/>
  <c r="AZ105" i="5"/>
  <c r="DH105" i="5"/>
  <c r="AZ144" i="5"/>
  <c r="DH144" i="5"/>
  <c r="AZ6" i="5"/>
  <c r="DH6" i="5"/>
  <c r="AZ66" i="5"/>
  <c r="DH66" i="5"/>
  <c r="AZ33" i="5"/>
  <c r="DH33" i="5"/>
  <c r="AZ101" i="5"/>
  <c r="DH101" i="5"/>
  <c r="AZ141" i="5"/>
  <c r="DH141" i="5"/>
  <c r="AZ29" i="5"/>
  <c r="DH29" i="5"/>
  <c r="AZ96" i="5"/>
  <c r="DH96" i="5"/>
  <c r="AZ149" i="5"/>
  <c r="DH149" i="5"/>
  <c r="AZ173" i="5"/>
  <c r="DH173" i="5"/>
  <c r="AZ77" i="5"/>
  <c r="DH77" i="5"/>
  <c r="AZ82" i="5"/>
  <c r="DH82" i="5"/>
  <c r="AZ147" i="5"/>
  <c r="DH147" i="5"/>
  <c r="AZ75" i="5"/>
  <c r="DH75" i="5"/>
  <c r="AZ108" i="5"/>
  <c r="DH108" i="5"/>
  <c r="AZ25" i="5"/>
  <c r="DH25" i="5"/>
  <c r="AZ110" i="5"/>
  <c r="DH110" i="5"/>
  <c r="AZ3" i="5"/>
  <c r="DH3" i="5"/>
  <c r="AZ139" i="5"/>
  <c r="DH139" i="5"/>
  <c r="AZ21" i="5"/>
  <c r="DH21" i="5"/>
  <c r="AZ152" i="5"/>
  <c r="DH152" i="5"/>
  <c r="AZ51" i="5"/>
  <c r="DH51" i="5"/>
  <c r="AZ116" i="5"/>
  <c r="DH116" i="5"/>
  <c r="AZ158" i="5"/>
  <c r="DH158" i="5"/>
  <c r="AZ10" i="5"/>
  <c r="DH10" i="5"/>
  <c r="AZ165" i="5"/>
  <c r="DH165" i="5"/>
  <c r="AZ76" i="5"/>
  <c r="DH76" i="5"/>
  <c r="AZ193" i="5"/>
  <c r="DH193" i="5"/>
  <c r="AZ186" i="5"/>
  <c r="DH186" i="5"/>
  <c r="AZ58" i="5"/>
  <c r="DH58" i="5"/>
  <c r="AZ83" i="5"/>
  <c r="DH83" i="5"/>
  <c r="AZ68" i="5"/>
  <c r="DH68" i="5"/>
  <c r="AZ170" i="5"/>
  <c r="DH170" i="5"/>
  <c r="AZ62" i="5"/>
  <c r="DH62" i="5"/>
  <c r="AZ151" i="5"/>
  <c r="DH151" i="5"/>
  <c r="AZ56" i="5"/>
  <c r="DH56" i="5"/>
  <c r="AZ155" i="5"/>
  <c r="DH155" i="5"/>
  <c r="AZ31" i="5"/>
  <c r="DH31" i="5"/>
  <c r="AZ38" i="5"/>
  <c r="DH38" i="5"/>
  <c r="AZ131" i="5"/>
  <c r="DH131" i="5"/>
  <c r="AZ74" i="5"/>
  <c r="DH74" i="5"/>
  <c r="AZ50" i="5"/>
  <c r="DH50" i="5"/>
  <c r="AZ138" i="5"/>
  <c r="DH138" i="5"/>
  <c r="AZ7" i="5"/>
  <c r="DH7" i="5"/>
  <c r="AZ22" i="5"/>
  <c r="DH22" i="5"/>
  <c r="AZ17" i="5"/>
  <c r="DH17" i="5"/>
  <c r="AZ180" i="5"/>
  <c r="DH180" i="5"/>
  <c r="AZ92" i="5"/>
  <c r="DH92" i="5"/>
  <c r="AZ192" i="5"/>
  <c r="DH192" i="5"/>
  <c r="AZ163" i="5"/>
  <c r="DH163" i="5"/>
  <c r="AZ79" i="5"/>
  <c r="DH79" i="5"/>
  <c r="AZ102" i="5"/>
  <c r="DH102" i="5"/>
  <c r="AZ107" i="5"/>
  <c r="DH107" i="5"/>
  <c r="AZ55" i="5"/>
  <c r="DH55" i="5"/>
  <c r="AZ9" i="5"/>
  <c r="DH9" i="5"/>
  <c r="AZ54" i="5"/>
  <c r="DH54" i="5"/>
  <c r="AZ16" i="5"/>
  <c r="DH16" i="5"/>
  <c r="AZ59" i="5"/>
  <c r="DH59" i="5"/>
  <c r="AZ57" i="5"/>
  <c r="DH57" i="5"/>
  <c r="AZ98" i="5"/>
  <c r="DH98" i="5"/>
  <c r="AZ146" i="5"/>
  <c r="DH146" i="5"/>
  <c r="AZ67" i="5"/>
  <c r="DH67" i="5"/>
  <c r="AZ176" i="5"/>
  <c r="DH176" i="5"/>
  <c r="AZ109" i="5"/>
  <c r="DH109" i="5"/>
  <c r="AZ153" i="5"/>
  <c r="DH153" i="5"/>
  <c r="AZ119" i="5"/>
  <c r="DH119" i="5"/>
  <c r="AZ175" i="5"/>
  <c r="DH175" i="5"/>
  <c r="AZ189" i="5"/>
  <c r="DH189" i="5"/>
  <c r="AZ26" i="5"/>
  <c r="DH26" i="5"/>
  <c r="AZ61" i="5"/>
  <c r="DH61" i="5"/>
  <c r="AZ133" i="5"/>
  <c r="DH133" i="5"/>
  <c r="AZ43" i="5"/>
  <c r="DH43" i="5"/>
  <c r="AZ104" i="5"/>
  <c r="DH104" i="5"/>
  <c r="AZ30" i="5"/>
  <c r="DH30" i="5"/>
  <c r="AZ171" i="5"/>
  <c r="DH171" i="5"/>
  <c r="AZ95" i="5"/>
  <c r="DH95" i="5"/>
  <c r="AZ42" i="5"/>
  <c r="DH42" i="5"/>
  <c r="AZ93" i="5"/>
  <c r="DH93" i="5"/>
  <c r="AZ156" i="5"/>
  <c r="DH156" i="5"/>
  <c r="AZ150" i="5"/>
  <c r="DH150" i="5"/>
  <c r="AZ136" i="5"/>
  <c r="DH136" i="5"/>
  <c r="AZ145" i="5"/>
  <c r="DH145" i="5"/>
  <c r="AZ63" i="5"/>
  <c r="DH63" i="5"/>
  <c r="AZ84" i="5"/>
  <c r="DH84" i="5"/>
  <c r="AZ23" i="5"/>
  <c r="DH23" i="5"/>
  <c r="AZ85" i="5"/>
  <c r="DH85" i="5"/>
  <c r="AZ185" i="5"/>
  <c r="DH185" i="5"/>
  <c r="AZ44" i="5"/>
  <c r="DH44" i="5"/>
  <c r="AZ179" i="5"/>
  <c r="DH179" i="5"/>
  <c r="AZ5" i="5"/>
  <c r="DH5" i="5"/>
  <c r="AZ169" i="5"/>
  <c r="DH169" i="5"/>
  <c r="AZ177" i="5"/>
  <c r="DH177" i="5"/>
  <c r="AZ174" i="5"/>
  <c r="DH174" i="5"/>
  <c r="AZ128" i="5"/>
  <c r="DH128" i="5"/>
  <c r="AZ194" i="5"/>
  <c r="DH194" i="5"/>
  <c r="AZ178" i="5"/>
  <c r="DH178" i="5"/>
  <c r="AZ188" i="5"/>
  <c r="DH188" i="5"/>
  <c r="AZ166" i="5"/>
  <c r="DH166" i="5"/>
  <c r="AZ162" i="5"/>
  <c r="DH162" i="5"/>
  <c r="AZ182" i="5"/>
  <c r="DH182" i="5"/>
  <c r="AZ13" i="5"/>
  <c r="DH13" i="5"/>
  <c r="AZ36" i="5"/>
  <c r="DH36" i="5"/>
  <c r="AZ46" i="5"/>
  <c r="DH46" i="5"/>
  <c r="AZ91" i="5"/>
  <c r="DH91" i="5"/>
  <c r="AZ99" i="5"/>
  <c r="DH99" i="5"/>
  <c r="AZ72" i="5"/>
  <c r="DH72" i="5"/>
  <c r="AZ103" i="5"/>
  <c r="DH103" i="5"/>
  <c r="AZ39" i="5"/>
  <c r="DH39" i="5"/>
  <c r="AZ168" i="5"/>
  <c r="DH168" i="5"/>
  <c r="AZ191" i="5"/>
  <c r="DH191" i="5"/>
  <c r="AZ52" i="5"/>
  <c r="DH52" i="5"/>
  <c r="AZ124" i="5"/>
  <c r="DH124" i="5"/>
  <c r="AZ183" i="5"/>
  <c r="DH183" i="5"/>
  <c r="AZ164" i="5"/>
  <c r="DH164" i="5"/>
  <c r="AZ127" i="5"/>
  <c r="DH127" i="5"/>
  <c r="AZ117" i="5"/>
  <c r="DH117" i="5"/>
  <c r="AZ130" i="5"/>
  <c r="DH130" i="5"/>
  <c r="AZ78" i="5"/>
  <c r="DH78" i="5"/>
  <c r="AZ161" i="5"/>
  <c r="DH161" i="5"/>
  <c r="AZ114" i="5"/>
  <c r="DH114" i="5"/>
  <c r="AZ148" i="5"/>
  <c r="DH148" i="5"/>
  <c r="AZ4" i="5"/>
  <c r="DH4" i="5"/>
  <c r="AZ184" i="5"/>
  <c r="DH184" i="5"/>
  <c r="AZ12" i="5"/>
  <c r="DH12" i="5"/>
  <c r="AZ80" i="5"/>
  <c r="DH80" i="5"/>
  <c r="AZ97" i="5"/>
  <c r="DH97" i="5"/>
  <c r="AZ18" i="5"/>
  <c r="DH18" i="5"/>
  <c r="AZ142" i="5"/>
  <c r="DH142" i="5"/>
  <c r="AZ129" i="5"/>
  <c r="DH129" i="5"/>
  <c r="AZ118" i="5"/>
  <c r="DH118" i="5"/>
  <c r="AZ125" i="5"/>
  <c r="DH125" i="5"/>
  <c r="AZ60" i="5"/>
  <c r="DH60" i="5"/>
  <c r="AZ35" i="5"/>
  <c r="DH35" i="5"/>
  <c r="AZ132" i="5"/>
  <c r="DH132" i="5"/>
  <c r="AZ134" i="5"/>
  <c r="DH134" i="5"/>
  <c r="AZ27" i="5"/>
  <c r="DH27" i="5"/>
  <c r="AZ160" i="5"/>
  <c r="DH160" i="5"/>
  <c r="AZ14" i="5"/>
  <c r="DH14" i="5"/>
  <c r="AZ32" i="5"/>
  <c r="DH32" i="5"/>
  <c r="AZ69" i="5"/>
  <c r="DH69" i="5"/>
  <c r="AZ113" i="5"/>
  <c r="DH113" i="5"/>
  <c r="AZ19" i="5"/>
  <c r="DH19" i="5"/>
  <c r="AZ87" i="5"/>
  <c r="DH87" i="5"/>
  <c r="AZ190" i="5"/>
  <c r="DH190" i="5"/>
  <c r="AZ187" i="5"/>
  <c r="DH187" i="5"/>
  <c r="AZ94" i="5"/>
  <c r="DH94" i="5"/>
  <c r="AZ48" i="5"/>
  <c r="DH48" i="5"/>
  <c r="AZ167" i="5"/>
  <c r="DH167" i="5"/>
  <c r="AZ49" i="5"/>
  <c r="DH49" i="5"/>
  <c r="AZ121" i="5"/>
  <c r="DH121" i="5"/>
  <c r="AZ20" i="5"/>
  <c r="DH20" i="5"/>
  <c r="AZ106" i="5"/>
  <c r="DH106" i="5"/>
  <c r="AZ112" i="5"/>
  <c r="DH112" i="5"/>
  <c r="AZ140" i="5"/>
  <c r="DH140" i="5"/>
  <c r="AZ45" i="5"/>
  <c r="DH45" i="5"/>
  <c r="AZ90" i="5"/>
  <c r="DH90" i="5"/>
  <c r="AZ53" i="5"/>
  <c r="DH53" i="5"/>
  <c r="AZ37" i="5"/>
  <c r="DH37" i="5"/>
  <c r="AZ137" i="5"/>
  <c r="DH137" i="5"/>
  <c r="AZ115" i="5"/>
  <c r="DH115" i="5"/>
  <c r="AZ47" i="5"/>
  <c r="DH47" i="5"/>
  <c r="AZ120" i="5"/>
  <c r="DH120" i="5"/>
  <c r="AZ86" i="5"/>
  <c r="DH86" i="5"/>
  <c r="AZ11" i="5"/>
  <c r="DH11" i="5"/>
  <c r="AZ100" i="5"/>
  <c r="DH100" i="5"/>
  <c r="AZ34" i="5"/>
  <c r="DH34" i="5"/>
  <c r="AZ81" i="5"/>
  <c r="DH81" i="5"/>
  <c r="AZ64" i="5"/>
  <c r="DH64" i="5"/>
  <c r="AZ143" i="5"/>
  <c r="DH143" i="5"/>
  <c r="AZ41" i="5"/>
  <c r="DH41" i="5"/>
  <c r="AZ181" i="5"/>
  <c r="DH181" i="5"/>
  <c r="AZ154" i="5"/>
  <c r="DH154" i="5"/>
  <c r="AZ70" i="5"/>
  <c r="DH70" i="5"/>
  <c r="AZ123" i="5"/>
  <c r="DH123" i="5"/>
  <c r="AZ65" i="5"/>
  <c r="DH65" i="5"/>
  <c r="AZ172" i="5"/>
  <c r="DH172" i="5"/>
  <c r="AZ157" i="5"/>
  <c r="DH157" i="5"/>
  <c r="AZ71" i="5"/>
  <c r="DH71" i="5"/>
  <c r="AZ135" i="5"/>
  <c r="DH135" i="5"/>
  <c r="AZ88" i="5"/>
  <c r="DH88" i="5"/>
  <c r="AZ28" i="5"/>
  <c r="DH28" i="5"/>
  <c r="AZ122" i="5"/>
  <c r="DH122" i="5"/>
  <c r="AZ126" i="5"/>
  <c r="DH126" i="5"/>
  <c r="AZ24" i="5"/>
  <c r="DH24" i="5"/>
  <c r="AZ159" i="5"/>
  <c r="DH159" i="5"/>
  <c r="BG33" i="5"/>
  <c r="DO33" i="5"/>
  <c r="BG159" i="5"/>
  <c r="DO159" i="5"/>
  <c r="BG147" i="5"/>
  <c r="DO147" i="5"/>
  <c r="BG145" i="5"/>
  <c r="DO145" i="5"/>
  <c r="BG89" i="5"/>
  <c r="DO89" i="5"/>
  <c r="BG114" i="5"/>
  <c r="DO114" i="5"/>
  <c r="BG80" i="5"/>
  <c r="DO80" i="5"/>
  <c r="BG99" i="5"/>
  <c r="DO99" i="5"/>
  <c r="BG136" i="5"/>
  <c r="DO136" i="5"/>
  <c r="BG10" i="5"/>
  <c r="DO10" i="5"/>
  <c r="BG181" i="5"/>
  <c r="DO181" i="5"/>
  <c r="BG21" i="5"/>
  <c r="DO21" i="5"/>
  <c r="BG179" i="5"/>
  <c r="DO179" i="5"/>
  <c r="BG49" i="5"/>
  <c r="DO49" i="5"/>
  <c r="BG87" i="5"/>
  <c r="DO87" i="5"/>
  <c r="BG117" i="5"/>
  <c r="DO117" i="5"/>
  <c r="BG55" i="5"/>
  <c r="DO55" i="5"/>
  <c r="BG8" i="5"/>
  <c r="DO8" i="5"/>
  <c r="BG98" i="5"/>
  <c r="DO98" i="5"/>
  <c r="BG12" i="5"/>
  <c r="DO12" i="5"/>
  <c r="BG156" i="5"/>
  <c r="DO156" i="5"/>
  <c r="BG182" i="5"/>
  <c r="DO182" i="5"/>
  <c r="BG43" i="5"/>
  <c r="DO43" i="5"/>
  <c r="BG50" i="5"/>
  <c r="DO50" i="5"/>
  <c r="BG26" i="5"/>
  <c r="DO26" i="5"/>
  <c r="BG69" i="5"/>
  <c r="DO69" i="5"/>
  <c r="BG3" i="5"/>
  <c r="DO3" i="5"/>
  <c r="BG132" i="5"/>
  <c r="DO132" i="5"/>
  <c r="BG17" i="5"/>
  <c r="DO17" i="5"/>
  <c r="BG192" i="5"/>
  <c r="DO192" i="5"/>
  <c r="BG81" i="5"/>
  <c r="DO81" i="5"/>
  <c r="BG11" i="5"/>
  <c r="DO11" i="5"/>
  <c r="BG45" i="5"/>
  <c r="DO45" i="5"/>
  <c r="BG183" i="5"/>
  <c r="DO183" i="5"/>
  <c r="BG190" i="5"/>
  <c r="DO190" i="5"/>
  <c r="BG35" i="5"/>
  <c r="DO35" i="5"/>
  <c r="BG124" i="5"/>
  <c r="DO124" i="5"/>
  <c r="BG30" i="5"/>
  <c r="DO30" i="5"/>
  <c r="BG134" i="5"/>
  <c r="DO134" i="5"/>
  <c r="BG39" i="5"/>
  <c r="DO39" i="5"/>
  <c r="BG41" i="5"/>
  <c r="DO41" i="5"/>
  <c r="BG77" i="5"/>
  <c r="DO77" i="5"/>
  <c r="BG139" i="5"/>
  <c r="DO139" i="5"/>
  <c r="BG125" i="5"/>
  <c r="DO125" i="5"/>
  <c r="BG187" i="5"/>
  <c r="DO187" i="5"/>
  <c r="BG126" i="5"/>
  <c r="DO126" i="5"/>
  <c r="BG116" i="5"/>
  <c r="DO116" i="5"/>
  <c r="BG56" i="5"/>
  <c r="DO56" i="5"/>
  <c r="BG93" i="5"/>
  <c r="DO93" i="5"/>
  <c r="BG150" i="5"/>
  <c r="DO150" i="5"/>
  <c r="BG118" i="5"/>
  <c r="DO118" i="5"/>
  <c r="BG53" i="5"/>
  <c r="DO53" i="5"/>
  <c r="BG152" i="5"/>
  <c r="DO152" i="5"/>
  <c r="BG115" i="5"/>
  <c r="DO115" i="5"/>
  <c r="BG157" i="5"/>
  <c r="DO157" i="5"/>
  <c r="BG189" i="5"/>
  <c r="DO189" i="5"/>
  <c r="BG76" i="5"/>
  <c r="DO76" i="5"/>
  <c r="BG172" i="5"/>
  <c r="DO172" i="5"/>
  <c r="BG27" i="5"/>
  <c r="DO27" i="5"/>
  <c r="BG155" i="5"/>
  <c r="DO155" i="5"/>
  <c r="BG170" i="5"/>
  <c r="DO170" i="5"/>
  <c r="BG146" i="5"/>
  <c r="DO146" i="5"/>
  <c r="BG67" i="5"/>
  <c r="DO67" i="5"/>
  <c r="BG68" i="5"/>
  <c r="DO68" i="5"/>
  <c r="BG176" i="5"/>
  <c r="DO176" i="5"/>
  <c r="BG144" i="5"/>
  <c r="DO144" i="5"/>
  <c r="BG84" i="5"/>
  <c r="DO84" i="5"/>
  <c r="BG162" i="5"/>
  <c r="DO162" i="5"/>
  <c r="BG72" i="5"/>
  <c r="DO72" i="5"/>
  <c r="BG180" i="5"/>
  <c r="DO180" i="5"/>
  <c r="BG52" i="5"/>
  <c r="DO52" i="5"/>
  <c r="BG131" i="5"/>
  <c r="DO131" i="5"/>
  <c r="BG85" i="5"/>
  <c r="DO85" i="5"/>
  <c r="BG169" i="5"/>
  <c r="DO169" i="5"/>
  <c r="BG130" i="5"/>
  <c r="DO130" i="5"/>
  <c r="BG94" i="5"/>
  <c r="DO94" i="5"/>
  <c r="BG164" i="5"/>
  <c r="DO164" i="5"/>
  <c r="BG137" i="5"/>
  <c r="DO137" i="5"/>
  <c r="BG58" i="5"/>
  <c r="DO58" i="5"/>
  <c r="BG171" i="5"/>
  <c r="DO171" i="5"/>
  <c r="BG54" i="5"/>
  <c r="DO54" i="5"/>
  <c r="BG160" i="5"/>
  <c r="DO160" i="5"/>
  <c r="BG111" i="5"/>
  <c r="DO111" i="5"/>
  <c r="BG129" i="5"/>
  <c r="DO129" i="5"/>
  <c r="BG148" i="5"/>
  <c r="DO148" i="5"/>
  <c r="BG91" i="5"/>
  <c r="DO91" i="5"/>
  <c r="BG24" i="5"/>
  <c r="DO24" i="5"/>
  <c r="BG37" i="5"/>
  <c r="DO37" i="5"/>
  <c r="BG18" i="5"/>
  <c r="DO18" i="5"/>
  <c r="BG191" i="5"/>
  <c r="DO191" i="5"/>
  <c r="BG63" i="5"/>
  <c r="DO63" i="5"/>
  <c r="BG123" i="5"/>
  <c r="DO123" i="5"/>
  <c r="BG141" i="5"/>
  <c r="DO141" i="5"/>
  <c r="BG168" i="5"/>
  <c r="DO168" i="5"/>
  <c r="BG166" i="5"/>
  <c r="DO166" i="5"/>
  <c r="BG140" i="5"/>
  <c r="DO140" i="5"/>
  <c r="BG60" i="5"/>
  <c r="DO60" i="5"/>
  <c r="BG71" i="5"/>
  <c r="DO71" i="5"/>
  <c r="BG97" i="5"/>
  <c r="DO97" i="5"/>
  <c r="BG5" i="5"/>
  <c r="DO5" i="5"/>
  <c r="BG32" i="5"/>
  <c r="DO32" i="5"/>
  <c r="BG38" i="5"/>
  <c r="DO38" i="5"/>
  <c r="BG15" i="5"/>
  <c r="DO15" i="5"/>
  <c r="BG46" i="5"/>
  <c r="DO46" i="5"/>
  <c r="BG128" i="5"/>
  <c r="DO128" i="5"/>
  <c r="BG143" i="5"/>
  <c r="DO143" i="5"/>
  <c r="BG173" i="5"/>
  <c r="DO173" i="5"/>
  <c r="BG138" i="5"/>
  <c r="DO138" i="5"/>
  <c r="BG101" i="5"/>
  <c r="DO101" i="5"/>
  <c r="BG47" i="5"/>
  <c r="DO47" i="5"/>
  <c r="BG19" i="5"/>
  <c r="DO19" i="5"/>
  <c r="BG66" i="5"/>
  <c r="DO66" i="5"/>
  <c r="BG48" i="5"/>
  <c r="DO48" i="5"/>
  <c r="BG100" i="5"/>
  <c r="DO100" i="5"/>
  <c r="BG79" i="5"/>
  <c r="DO79" i="5"/>
  <c r="BG120" i="5"/>
  <c r="DO120" i="5"/>
  <c r="BG42" i="5"/>
  <c r="DO42" i="5"/>
  <c r="BG82" i="5"/>
  <c r="DO82" i="5"/>
  <c r="BG149" i="5"/>
  <c r="DO149" i="5"/>
  <c r="BG74" i="5"/>
  <c r="DO74" i="5"/>
  <c r="BG14" i="5"/>
  <c r="DO14" i="5"/>
  <c r="BG75" i="5"/>
  <c r="DO75" i="5"/>
  <c r="BG7" i="5"/>
  <c r="DO7" i="5"/>
  <c r="BG188" i="5"/>
  <c r="DO188" i="5"/>
  <c r="BG178" i="5"/>
  <c r="DO178" i="5"/>
  <c r="BG184" i="5"/>
  <c r="DO184" i="5"/>
  <c r="BG23" i="5"/>
  <c r="DO23" i="5"/>
  <c r="BG175" i="5"/>
  <c r="DO175" i="5"/>
  <c r="BG36" i="5"/>
  <c r="DO36" i="5"/>
  <c r="BG154" i="5"/>
  <c r="DO154" i="5"/>
  <c r="BG73" i="5"/>
  <c r="DO73" i="5"/>
  <c r="BG163" i="5"/>
  <c r="DO163" i="5"/>
  <c r="BG127" i="5"/>
  <c r="DO127" i="5"/>
  <c r="BG161" i="5"/>
  <c r="DO161" i="5"/>
  <c r="BG108" i="5"/>
  <c r="DO108" i="5"/>
  <c r="BG13" i="5"/>
  <c r="DO13" i="5"/>
  <c r="BG106" i="5"/>
  <c r="DO106" i="5"/>
  <c r="BG121" i="5"/>
  <c r="DO121" i="5"/>
  <c r="BG186" i="5"/>
  <c r="DO186" i="5"/>
  <c r="BG83" i="5"/>
  <c r="DO83" i="5"/>
  <c r="BG109" i="5"/>
  <c r="DO109" i="5"/>
  <c r="BG64" i="5"/>
  <c r="DO64" i="5"/>
  <c r="BG105" i="5"/>
  <c r="DO105" i="5"/>
  <c r="BG102" i="5"/>
  <c r="DO102" i="5"/>
  <c r="BG70" i="5"/>
  <c r="DO70" i="5"/>
  <c r="BG165" i="5"/>
  <c r="DO165" i="5"/>
  <c r="BG65" i="5"/>
  <c r="DO65" i="5"/>
  <c r="BG167" i="5"/>
  <c r="DO167" i="5"/>
  <c r="BG16" i="5"/>
  <c r="DO16" i="5"/>
  <c r="BG88" i="5"/>
  <c r="DO88" i="5"/>
  <c r="BG90" i="5"/>
  <c r="DO90" i="5"/>
  <c r="BG92" i="5"/>
  <c r="DO92" i="5"/>
  <c r="BG142" i="5"/>
  <c r="DO142" i="5"/>
  <c r="BG28" i="5"/>
  <c r="DO28" i="5"/>
  <c r="BG133" i="5"/>
  <c r="DO133" i="5"/>
  <c r="BG135" i="5"/>
  <c r="DO135" i="5"/>
  <c r="BG59" i="5"/>
  <c r="DO59" i="5"/>
  <c r="BG153" i="5"/>
  <c r="DO153" i="5"/>
  <c r="BG103" i="5"/>
  <c r="DO103" i="5"/>
  <c r="BG20" i="5"/>
  <c r="DO20" i="5"/>
  <c r="BG6" i="5"/>
  <c r="DO6" i="5"/>
  <c r="BG29" i="5"/>
  <c r="DO29" i="5"/>
  <c r="BG95" i="5"/>
  <c r="DO95" i="5"/>
  <c r="BG193" i="5"/>
  <c r="DO193" i="5"/>
  <c r="BG4" i="5"/>
  <c r="DO4" i="5"/>
  <c r="BG107" i="5"/>
  <c r="DO107" i="5"/>
  <c r="BG22" i="5"/>
  <c r="DO22" i="5"/>
  <c r="BG9" i="5"/>
  <c r="DO9" i="5"/>
  <c r="BG86" i="5"/>
  <c r="DO86" i="5"/>
  <c r="BG185" i="5"/>
  <c r="DO185" i="5"/>
  <c r="BG174" i="5"/>
  <c r="DO174" i="5"/>
  <c r="BG110" i="5"/>
  <c r="DO110" i="5"/>
  <c r="BG151" i="5"/>
  <c r="DO151" i="5"/>
  <c r="BG44" i="5"/>
  <c r="DO44" i="5"/>
  <c r="BG194" i="5"/>
  <c r="DO194" i="5"/>
  <c r="BG34" i="5"/>
  <c r="DO34" i="5"/>
  <c r="BG112" i="5"/>
  <c r="DO112" i="5"/>
  <c r="BG31" i="5"/>
  <c r="DO31" i="5"/>
  <c r="BG61" i="5"/>
  <c r="DO61" i="5"/>
  <c r="BG62" i="5"/>
  <c r="DO62" i="5"/>
  <c r="BG51" i="5"/>
  <c r="DO51" i="5"/>
  <c r="BG57" i="5"/>
  <c r="DO57" i="5"/>
  <c r="BG158" i="5"/>
  <c r="DO158" i="5"/>
  <c r="BG122" i="5"/>
  <c r="DO122" i="5"/>
  <c r="BG104" i="5"/>
  <c r="DO104" i="5"/>
  <c r="BG177" i="5"/>
  <c r="DO177" i="5"/>
  <c r="BG96" i="5"/>
  <c r="DO96" i="5"/>
  <c r="BG25" i="5"/>
  <c r="DO25" i="5"/>
  <c r="BG119" i="5"/>
  <c r="DO119" i="5"/>
  <c r="BG40" i="5"/>
  <c r="DO40" i="5"/>
  <c r="BG113" i="5"/>
  <c r="DO113" i="5"/>
  <c r="BG78" i="5"/>
  <c r="DO78" i="5"/>
  <c r="BD76" i="5"/>
  <c r="DL76" i="5"/>
  <c r="BD107" i="5"/>
  <c r="DL107" i="5"/>
  <c r="BD77" i="5"/>
  <c r="DL77" i="5"/>
  <c r="BD191" i="5"/>
  <c r="DL191" i="5"/>
  <c r="BD29" i="5"/>
  <c r="DL29" i="5"/>
  <c r="BD74" i="5"/>
  <c r="DL74" i="5"/>
  <c r="BD135" i="5"/>
  <c r="DL135" i="5"/>
  <c r="BD70" i="5"/>
  <c r="DL70" i="5"/>
  <c r="BD161" i="5"/>
  <c r="DL161" i="5"/>
  <c r="BD193" i="5"/>
  <c r="DL193" i="5"/>
  <c r="BD96" i="5"/>
  <c r="DL96" i="5"/>
  <c r="BD104" i="5"/>
  <c r="DL104" i="5"/>
  <c r="BD128" i="5"/>
  <c r="DL128" i="5"/>
  <c r="BD60" i="5"/>
  <c r="DL60" i="5"/>
  <c r="BD88" i="5"/>
  <c r="DL88" i="5"/>
  <c r="BD75" i="5"/>
  <c r="DL75" i="5"/>
  <c r="BD176" i="5"/>
  <c r="DL176" i="5"/>
  <c r="BD11" i="5"/>
  <c r="DL11" i="5"/>
  <c r="BD144" i="5"/>
  <c r="DL144" i="5"/>
  <c r="BD24" i="5"/>
  <c r="DL24" i="5"/>
  <c r="BD184" i="5"/>
  <c r="DL184" i="5"/>
  <c r="BD113" i="5"/>
  <c r="DL113" i="5"/>
  <c r="BD54" i="5"/>
  <c r="DL54" i="5"/>
  <c r="BD53" i="5"/>
  <c r="DL53" i="5"/>
  <c r="BD100" i="5"/>
  <c r="DL100" i="5"/>
  <c r="BD132" i="5"/>
  <c r="DL132" i="5"/>
  <c r="BD125" i="5"/>
  <c r="DL125" i="5"/>
  <c r="BD173" i="5"/>
  <c r="DL173" i="5"/>
  <c r="BD95" i="5"/>
  <c r="DL95" i="5"/>
  <c r="BD140" i="5"/>
  <c r="DL140" i="5"/>
  <c r="BD123" i="5"/>
  <c r="DL123" i="5"/>
  <c r="BD154" i="5"/>
  <c r="DL154" i="5"/>
  <c r="BD43" i="5"/>
  <c r="DL43" i="5"/>
  <c r="BD3" i="5"/>
  <c r="DL3" i="5"/>
  <c r="BD183" i="5"/>
  <c r="DL183" i="5"/>
  <c r="BD102" i="5"/>
  <c r="DL102" i="5"/>
  <c r="BD62" i="5"/>
  <c r="DL62" i="5"/>
  <c r="BD20" i="5"/>
  <c r="DL20" i="5"/>
  <c r="BD61" i="5"/>
  <c r="DL61" i="5"/>
  <c r="BD28" i="5"/>
  <c r="DL28" i="5"/>
  <c r="BD38" i="5"/>
  <c r="DL38" i="5"/>
  <c r="BD110" i="5"/>
  <c r="DL110" i="5"/>
  <c r="BD26" i="5"/>
  <c r="DL26" i="5"/>
  <c r="BD146" i="5"/>
  <c r="DL146" i="5"/>
  <c r="BD12" i="5"/>
  <c r="DL12" i="5"/>
  <c r="BD148" i="5"/>
  <c r="DL148" i="5"/>
  <c r="BD94" i="5"/>
  <c r="DL94" i="5"/>
  <c r="BD98" i="5"/>
  <c r="DL98" i="5"/>
  <c r="BD130" i="5"/>
  <c r="DL130" i="5"/>
  <c r="BD189" i="5"/>
  <c r="DL189" i="5"/>
  <c r="BD16" i="5"/>
  <c r="DL16" i="5"/>
  <c r="BD137" i="5"/>
  <c r="DL137" i="5"/>
  <c r="BD153" i="5"/>
  <c r="DL153" i="5"/>
  <c r="BD80" i="5"/>
  <c r="DL80" i="5"/>
  <c r="BD4" i="5"/>
  <c r="DL4" i="5"/>
  <c r="BD58" i="5"/>
  <c r="DL58" i="5"/>
  <c r="BD177" i="5"/>
  <c r="DL177" i="5"/>
  <c r="BD147" i="5"/>
  <c r="DL147" i="5"/>
  <c r="BD194" i="5"/>
  <c r="DL194" i="5"/>
  <c r="BD126" i="5"/>
  <c r="DL126" i="5"/>
  <c r="BD131" i="5"/>
  <c r="DL131" i="5"/>
  <c r="BD134" i="5"/>
  <c r="DL134" i="5"/>
  <c r="BD151" i="5"/>
  <c r="DL151" i="5"/>
  <c r="BD45" i="5"/>
  <c r="DL45" i="5"/>
  <c r="BD179" i="5"/>
  <c r="DL179" i="5"/>
  <c r="BD5" i="5"/>
  <c r="DL5" i="5"/>
  <c r="BD142" i="5"/>
  <c r="DL142" i="5"/>
  <c r="BD79" i="5"/>
  <c r="DL79" i="5"/>
  <c r="BD63" i="5"/>
  <c r="DL63" i="5"/>
  <c r="BD23" i="5"/>
  <c r="DL23" i="5"/>
  <c r="BD171" i="5"/>
  <c r="DL171" i="5"/>
  <c r="BD18" i="5"/>
  <c r="DL18" i="5"/>
  <c r="BD81" i="5"/>
  <c r="DL81" i="5"/>
  <c r="BD160" i="5"/>
  <c r="DL160" i="5"/>
  <c r="BD14" i="5"/>
  <c r="DL14" i="5"/>
  <c r="BD13" i="5"/>
  <c r="DL13" i="5"/>
  <c r="BD90" i="5"/>
  <c r="DL90" i="5"/>
  <c r="BD82" i="5"/>
  <c r="DL82" i="5"/>
  <c r="BD59" i="5"/>
  <c r="DL59" i="5"/>
  <c r="BD119" i="5"/>
  <c r="DL119" i="5"/>
  <c r="BD46" i="5"/>
  <c r="DL46" i="5"/>
  <c r="BD170" i="5"/>
  <c r="DL170" i="5"/>
  <c r="BD164" i="5"/>
  <c r="DL164" i="5"/>
  <c r="BD190" i="5"/>
  <c r="DL190" i="5"/>
  <c r="BD31" i="5"/>
  <c r="DL31" i="5"/>
  <c r="BD40" i="5"/>
  <c r="DL40" i="5"/>
  <c r="BD127" i="5"/>
  <c r="DL127" i="5"/>
  <c r="BD52" i="5"/>
  <c r="DL52" i="5"/>
  <c r="BD101" i="5"/>
  <c r="DL101" i="5"/>
  <c r="BD118" i="5"/>
  <c r="DL118" i="5"/>
  <c r="BD33" i="5"/>
  <c r="DL33" i="5"/>
  <c r="BD149" i="5"/>
  <c r="DL149" i="5"/>
  <c r="BD44" i="5"/>
  <c r="DL44" i="5"/>
  <c r="BD145" i="5"/>
  <c r="DL145" i="5"/>
  <c r="BD169" i="5"/>
  <c r="DL169" i="5"/>
  <c r="BD55" i="5"/>
  <c r="DL55" i="5"/>
  <c r="BD117" i="5"/>
  <c r="DL117" i="5"/>
  <c r="BD50" i="5"/>
  <c r="DL50" i="5"/>
  <c r="BD56" i="5"/>
  <c r="DL56" i="5"/>
  <c r="BD30" i="5"/>
  <c r="DL30" i="5"/>
  <c r="BD85" i="5"/>
  <c r="DL85" i="5"/>
  <c r="BD157" i="5"/>
  <c r="DL157" i="5"/>
  <c r="BD186" i="5"/>
  <c r="DL186" i="5"/>
  <c r="BD124" i="5"/>
  <c r="DL124" i="5"/>
  <c r="BD175" i="5"/>
  <c r="DL175" i="5"/>
  <c r="BD49" i="5"/>
  <c r="DL49" i="5"/>
  <c r="BD91" i="5"/>
  <c r="DL91" i="5"/>
  <c r="BD155" i="5"/>
  <c r="DL155" i="5"/>
  <c r="BD9" i="5"/>
  <c r="DL9" i="5"/>
  <c r="BD97" i="5"/>
  <c r="DL97" i="5"/>
  <c r="BD112" i="5"/>
  <c r="DL112" i="5"/>
  <c r="BD25" i="5"/>
  <c r="DL25" i="5"/>
  <c r="BD105" i="5"/>
  <c r="DL105" i="5"/>
  <c r="BD19" i="5"/>
  <c r="DL19" i="5"/>
  <c r="BD67" i="5"/>
  <c r="DL67" i="5"/>
  <c r="BD178" i="5"/>
  <c r="DL178" i="5"/>
  <c r="BD180" i="5"/>
  <c r="DL180" i="5"/>
  <c r="BD10" i="5"/>
  <c r="DL10" i="5"/>
  <c r="BD78" i="5"/>
  <c r="DL78" i="5"/>
  <c r="BD162" i="5"/>
  <c r="DL162" i="5"/>
  <c r="BD158" i="5"/>
  <c r="DL158" i="5"/>
  <c r="BD152" i="5"/>
  <c r="DL152" i="5"/>
  <c r="BD72" i="5"/>
  <c r="DL72" i="5"/>
  <c r="BD121" i="5"/>
  <c r="DL121" i="5"/>
  <c r="BD73" i="5"/>
  <c r="DL73" i="5"/>
  <c r="BD37" i="5"/>
  <c r="DL37" i="5"/>
  <c r="BD32" i="5"/>
  <c r="DL32" i="5"/>
  <c r="BD57" i="5"/>
  <c r="DL57" i="5"/>
  <c r="BD116" i="5"/>
  <c r="DL116" i="5"/>
  <c r="BD188" i="5"/>
  <c r="DL188" i="5"/>
  <c r="BD83" i="5"/>
  <c r="DL83" i="5"/>
  <c r="BD192" i="5"/>
  <c r="DL192" i="5"/>
  <c r="BD174" i="5"/>
  <c r="DL174" i="5"/>
  <c r="BD86" i="5"/>
  <c r="DL86" i="5"/>
  <c r="BD106" i="5"/>
  <c r="DL106" i="5"/>
  <c r="BD122" i="5"/>
  <c r="DL122" i="5"/>
  <c r="BD8" i="5"/>
  <c r="DL8" i="5"/>
  <c r="BD66" i="5"/>
  <c r="DL66" i="5"/>
  <c r="BD138" i="5"/>
  <c r="DL138" i="5"/>
  <c r="BD187" i="5"/>
  <c r="DL187" i="5"/>
  <c r="BD115" i="5"/>
  <c r="DL115" i="5"/>
  <c r="BD120" i="5"/>
  <c r="DL120" i="5"/>
  <c r="BD159" i="5"/>
  <c r="DL159" i="5"/>
  <c r="BD111" i="5"/>
  <c r="DL111" i="5"/>
  <c r="BD15" i="5"/>
  <c r="DL15" i="5"/>
  <c r="BD139" i="5"/>
  <c r="DL139" i="5"/>
  <c r="BD69" i="5"/>
  <c r="DL69" i="5"/>
  <c r="BD109" i="5"/>
  <c r="DL109" i="5"/>
  <c r="BD35" i="5"/>
  <c r="DL35" i="5"/>
  <c r="BD87" i="5"/>
  <c r="DL87" i="5"/>
  <c r="BD36" i="5"/>
  <c r="DL36" i="5"/>
  <c r="BD166" i="5"/>
  <c r="DL166" i="5"/>
  <c r="BD133" i="5"/>
  <c r="DL133" i="5"/>
  <c r="BD172" i="5"/>
  <c r="DL172" i="5"/>
  <c r="BD182" i="5"/>
  <c r="DL182" i="5"/>
  <c r="BD143" i="5"/>
  <c r="DL143" i="5"/>
  <c r="BD93" i="5"/>
  <c r="DL93" i="5"/>
  <c r="BD163" i="5"/>
  <c r="DL163" i="5"/>
  <c r="BD99" i="5"/>
  <c r="DL99" i="5"/>
  <c r="BD42" i="5"/>
  <c r="DL42" i="5"/>
  <c r="BD65" i="5"/>
  <c r="DL65" i="5"/>
  <c r="BD27" i="5"/>
  <c r="DL27" i="5"/>
  <c r="BD22" i="5"/>
  <c r="DL22" i="5"/>
  <c r="BD114" i="5"/>
  <c r="DL114" i="5"/>
  <c r="BD168" i="5"/>
  <c r="DL168" i="5"/>
  <c r="BD141" i="5"/>
  <c r="DL141" i="5"/>
  <c r="BD51" i="5"/>
  <c r="DL51" i="5"/>
  <c r="BD64" i="5"/>
  <c r="DL64" i="5"/>
  <c r="BD34" i="5"/>
  <c r="DL34" i="5"/>
  <c r="BD181" i="5"/>
  <c r="DL181" i="5"/>
  <c r="BD185" i="5"/>
  <c r="DL185" i="5"/>
  <c r="BD6" i="5"/>
  <c r="DL6" i="5"/>
  <c r="BD92" i="5"/>
  <c r="DL92" i="5"/>
  <c r="BD48" i="5"/>
  <c r="DL48" i="5"/>
  <c r="BD84" i="5"/>
  <c r="DL84" i="5"/>
  <c r="BD136" i="5"/>
  <c r="DL136" i="5"/>
  <c r="BD150" i="5"/>
  <c r="DL150" i="5"/>
  <c r="BD68" i="5"/>
  <c r="DL68" i="5"/>
  <c r="BD39" i="5"/>
  <c r="DL39" i="5"/>
  <c r="BD103" i="5"/>
  <c r="DL103" i="5"/>
  <c r="BD165" i="5"/>
  <c r="DL165" i="5"/>
  <c r="BD156" i="5"/>
  <c r="DL156" i="5"/>
  <c r="BD21" i="5"/>
  <c r="DL21" i="5"/>
  <c r="BD89" i="5"/>
  <c r="DL89" i="5"/>
  <c r="BD108" i="5"/>
  <c r="DL108" i="5"/>
  <c r="BD17" i="5"/>
  <c r="DL17" i="5"/>
  <c r="BD167" i="5"/>
  <c r="DL167" i="5"/>
  <c r="BD7" i="5"/>
  <c r="DL7" i="5"/>
  <c r="BD47" i="5"/>
  <c r="DL47" i="5"/>
  <c r="BD41" i="5"/>
  <c r="DL41" i="5"/>
  <c r="BD71" i="5"/>
  <c r="DL71" i="5"/>
  <c r="BD129" i="5"/>
  <c r="DL129" i="5"/>
  <c r="BL148" i="5"/>
  <c r="DT148" i="5"/>
  <c r="BL121" i="5"/>
  <c r="DT121" i="5"/>
  <c r="BL24" i="5"/>
  <c r="DT24" i="5"/>
  <c r="BL124" i="5"/>
  <c r="DT124" i="5"/>
  <c r="BL118" i="5"/>
  <c r="DT118" i="5"/>
  <c r="BL117" i="5"/>
  <c r="DT117" i="5"/>
  <c r="BL100" i="5"/>
  <c r="DT100" i="5"/>
  <c r="BL111" i="5"/>
  <c r="DT111" i="5"/>
  <c r="BL177" i="5"/>
  <c r="DT177" i="5"/>
  <c r="BL95" i="5"/>
  <c r="DT95" i="5"/>
  <c r="BL190" i="5"/>
  <c r="DT190" i="5"/>
  <c r="BL178" i="5"/>
  <c r="DT178" i="5"/>
  <c r="BL81" i="5"/>
  <c r="DT81" i="5"/>
  <c r="BL36" i="5"/>
  <c r="DT36" i="5"/>
  <c r="BL27" i="5"/>
  <c r="DT27" i="5"/>
  <c r="BL69" i="5"/>
  <c r="DT69" i="5"/>
  <c r="BL182" i="5"/>
  <c r="DT182" i="5"/>
  <c r="BL75" i="5"/>
  <c r="DT75" i="5"/>
  <c r="BL39" i="5"/>
  <c r="DT39" i="5"/>
  <c r="BL141" i="5"/>
  <c r="DT141" i="5"/>
  <c r="BL84" i="5"/>
  <c r="DT84" i="5"/>
  <c r="BL63" i="5"/>
  <c r="DT63" i="5"/>
  <c r="BL110" i="5"/>
  <c r="DT110" i="5"/>
  <c r="BL13" i="5"/>
  <c r="DT13" i="5"/>
  <c r="BL172" i="5"/>
  <c r="DT172" i="5"/>
  <c r="BL65" i="5"/>
  <c r="DT65" i="5"/>
  <c r="BL89" i="5"/>
  <c r="DT89" i="5"/>
  <c r="BL143" i="5"/>
  <c r="DT143" i="5"/>
  <c r="BL4" i="5"/>
  <c r="DT4" i="5"/>
  <c r="BL170" i="5"/>
  <c r="DT170" i="5"/>
  <c r="BL3" i="5"/>
  <c r="DT3" i="5"/>
  <c r="BL35" i="5"/>
  <c r="DT35" i="5"/>
  <c r="BL123" i="5"/>
  <c r="DT123" i="5"/>
  <c r="BL8" i="5"/>
  <c r="DT8" i="5"/>
  <c r="BL86" i="5"/>
  <c r="DT86" i="5"/>
  <c r="BL191" i="5"/>
  <c r="DT191" i="5"/>
  <c r="BL32" i="5"/>
  <c r="DT32" i="5"/>
  <c r="BL20" i="5"/>
  <c r="DT20" i="5"/>
  <c r="BL166" i="5"/>
  <c r="DT166" i="5"/>
  <c r="BL130" i="5"/>
  <c r="DT130" i="5"/>
  <c r="BL127" i="5"/>
  <c r="DT127" i="5"/>
  <c r="BL47" i="5"/>
  <c r="DT47" i="5"/>
  <c r="BL140" i="5"/>
  <c r="DT140" i="5"/>
  <c r="BL74" i="5"/>
  <c r="DT74" i="5"/>
  <c r="BL14" i="5"/>
  <c r="DT14" i="5"/>
  <c r="BL98" i="5"/>
  <c r="DT98" i="5"/>
  <c r="BL115" i="5"/>
  <c r="DT115" i="5"/>
  <c r="BL179" i="5"/>
  <c r="DT179" i="5"/>
  <c r="BL6" i="5"/>
  <c r="DT6" i="5"/>
  <c r="BL55" i="5"/>
  <c r="DT55" i="5"/>
  <c r="BL88" i="5"/>
  <c r="DT88" i="5"/>
  <c r="BL33" i="5"/>
  <c r="DT33" i="5"/>
  <c r="BL73" i="5"/>
  <c r="DT73" i="5"/>
  <c r="BL50" i="5"/>
  <c r="DT50" i="5"/>
  <c r="BL49" i="5"/>
  <c r="DT49" i="5"/>
  <c r="BL99" i="5"/>
  <c r="DT99" i="5"/>
  <c r="BL53" i="5"/>
  <c r="DT53" i="5"/>
  <c r="BL12" i="5"/>
  <c r="DT12" i="5"/>
  <c r="BL138" i="5"/>
  <c r="DT138" i="5"/>
  <c r="BL106" i="5"/>
  <c r="DT106" i="5"/>
  <c r="BL161" i="5"/>
  <c r="DT161" i="5"/>
  <c r="BL59" i="5"/>
  <c r="DT59" i="5"/>
  <c r="BL83" i="5"/>
  <c r="DT83" i="5"/>
  <c r="BL108" i="5"/>
  <c r="DT108" i="5"/>
  <c r="BL17" i="5"/>
  <c r="DT17" i="5"/>
  <c r="BL125" i="5"/>
  <c r="DT125" i="5"/>
  <c r="BL131" i="5"/>
  <c r="DT131" i="5"/>
  <c r="BL92" i="5"/>
  <c r="DT92" i="5"/>
  <c r="BL185" i="5"/>
  <c r="DT185" i="5"/>
  <c r="BL139" i="5"/>
  <c r="DT139" i="5"/>
  <c r="BL169" i="5"/>
  <c r="DT169" i="5"/>
  <c r="BL26" i="5"/>
  <c r="DT26" i="5"/>
  <c r="BL5" i="5"/>
  <c r="DT5" i="5"/>
  <c r="BL101" i="5"/>
  <c r="DT101" i="5"/>
  <c r="BL120" i="5"/>
  <c r="DT120" i="5"/>
  <c r="BL60" i="5"/>
  <c r="DT60" i="5"/>
  <c r="BL103" i="5"/>
  <c r="DT103" i="5"/>
  <c r="BL51" i="5"/>
  <c r="DT51" i="5"/>
  <c r="BL112" i="5"/>
  <c r="DT112" i="5"/>
  <c r="BL15" i="5"/>
  <c r="DT15" i="5"/>
  <c r="BL64" i="5"/>
  <c r="DT64" i="5"/>
  <c r="BL107" i="5"/>
  <c r="DT107" i="5"/>
  <c r="BL165" i="5"/>
  <c r="DT165" i="5"/>
  <c r="BL85" i="5"/>
  <c r="DT85" i="5"/>
  <c r="BL153" i="5"/>
  <c r="DT153" i="5"/>
  <c r="BL102" i="5"/>
  <c r="DT102" i="5"/>
  <c r="BL80" i="5"/>
  <c r="DT80" i="5"/>
  <c r="BL164" i="5"/>
  <c r="DT164" i="5"/>
  <c r="BL132" i="5"/>
  <c r="DT132" i="5"/>
  <c r="BL181" i="5"/>
  <c r="DT181" i="5"/>
  <c r="BL29" i="5"/>
  <c r="DT29" i="5"/>
  <c r="BL142" i="5"/>
  <c r="DT142" i="5"/>
  <c r="BL149" i="5"/>
  <c r="DT149" i="5"/>
  <c r="BL150" i="5"/>
  <c r="DT150" i="5"/>
  <c r="BL152" i="5"/>
  <c r="DT152" i="5"/>
  <c r="BL77" i="5"/>
  <c r="DT77" i="5"/>
  <c r="BL57" i="5"/>
  <c r="DT57" i="5"/>
  <c r="BL91" i="5"/>
  <c r="DT91" i="5"/>
  <c r="BL126" i="5"/>
  <c r="DT126" i="5"/>
  <c r="BL122" i="5"/>
  <c r="DT122" i="5"/>
  <c r="BL25" i="5"/>
  <c r="DT25" i="5"/>
  <c r="BL10" i="5"/>
  <c r="DT10" i="5"/>
  <c r="BL184" i="5"/>
  <c r="DT184" i="5"/>
  <c r="BL76" i="5"/>
  <c r="DT76" i="5"/>
  <c r="BL145" i="5"/>
  <c r="DT145" i="5"/>
  <c r="BL72" i="5"/>
  <c r="DT72" i="5"/>
  <c r="BL133" i="5"/>
  <c r="DT133" i="5"/>
  <c r="BL23" i="5"/>
  <c r="DT23" i="5"/>
  <c r="BL160" i="5"/>
  <c r="DT160" i="5"/>
  <c r="BL61" i="5"/>
  <c r="DT61" i="5"/>
  <c r="BL192" i="5"/>
  <c r="DT192" i="5"/>
  <c r="BL34" i="5"/>
  <c r="DT34" i="5"/>
  <c r="BL71" i="5"/>
  <c r="DT71" i="5"/>
  <c r="BL30" i="5"/>
  <c r="DT30" i="5"/>
  <c r="BL94" i="5"/>
  <c r="DT94" i="5"/>
  <c r="BL90" i="5"/>
  <c r="DT90" i="5"/>
  <c r="BL42" i="5"/>
  <c r="DT42" i="5"/>
  <c r="BL31" i="5"/>
  <c r="DT31" i="5"/>
  <c r="BL78" i="5"/>
  <c r="DT78" i="5"/>
  <c r="BL159" i="5"/>
  <c r="DT159" i="5"/>
  <c r="BL136" i="5"/>
  <c r="DT136" i="5"/>
  <c r="BL194" i="5"/>
  <c r="DT194" i="5"/>
  <c r="BL44" i="5"/>
  <c r="DT44" i="5"/>
  <c r="BL18" i="5"/>
  <c r="DT18" i="5"/>
  <c r="BL168" i="5"/>
  <c r="DT168" i="5"/>
  <c r="BL180" i="5"/>
  <c r="DT180" i="5"/>
  <c r="BL173" i="5"/>
  <c r="DT173" i="5"/>
  <c r="BL186" i="5"/>
  <c r="DT186" i="5"/>
  <c r="BL16" i="5"/>
  <c r="DT16" i="5"/>
  <c r="BL22" i="5"/>
  <c r="DT22" i="5"/>
  <c r="BL96" i="5"/>
  <c r="DT96" i="5"/>
  <c r="BL46" i="5"/>
  <c r="DT46" i="5"/>
  <c r="BL167" i="5"/>
  <c r="DT167" i="5"/>
  <c r="BL9" i="5"/>
  <c r="DT9" i="5"/>
  <c r="BL113" i="5"/>
  <c r="DT113" i="5"/>
  <c r="BL116" i="5"/>
  <c r="DT116" i="5"/>
  <c r="BL189" i="5"/>
  <c r="DT189" i="5"/>
  <c r="BL147" i="5"/>
  <c r="DT147" i="5"/>
  <c r="BL158" i="5"/>
  <c r="DT158" i="5"/>
  <c r="BL54" i="5"/>
  <c r="DT54" i="5"/>
  <c r="BL41" i="5"/>
  <c r="DT41" i="5"/>
  <c r="BL11" i="5"/>
  <c r="DT11" i="5"/>
  <c r="BL183" i="5"/>
  <c r="DT183" i="5"/>
  <c r="BL187" i="5"/>
  <c r="DT187" i="5"/>
  <c r="BL163" i="5"/>
  <c r="DT163" i="5"/>
  <c r="BL134" i="5"/>
  <c r="DT134" i="5"/>
  <c r="BL87" i="5"/>
  <c r="DT87" i="5"/>
  <c r="BL146" i="5"/>
  <c r="DT146" i="5"/>
  <c r="BL45" i="5"/>
  <c r="DT45" i="5"/>
  <c r="BL79" i="5"/>
  <c r="DT79" i="5"/>
  <c r="BL58" i="5"/>
  <c r="DT58" i="5"/>
  <c r="BL52" i="5"/>
  <c r="DT52" i="5"/>
  <c r="BL129" i="5"/>
  <c r="DT129" i="5"/>
  <c r="BL38" i="5"/>
  <c r="DT38" i="5"/>
  <c r="BL175" i="5"/>
  <c r="DT175" i="5"/>
  <c r="BL174" i="5"/>
  <c r="DT174" i="5"/>
  <c r="BL62" i="5"/>
  <c r="DT62" i="5"/>
  <c r="BL40" i="5"/>
  <c r="DT40" i="5"/>
  <c r="BL67" i="5"/>
  <c r="DT67" i="5"/>
  <c r="BL82" i="5"/>
  <c r="DT82" i="5"/>
  <c r="BL151" i="5"/>
  <c r="DT151" i="5"/>
  <c r="BL171" i="5"/>
  <c r="DT171" i="5"/>
  <c r="BL162" i="5"/>
  <c r="DT162" i="5"/>
  <c r="BL155" i="5"/>
  <c r="DT155" i="5"/>
  <c r="BL7" i="5"/>
  <c r="DT7" i="5"/>
  <c r="BL176" i="5"/>
  <c r="DT176" i="5"/>
  <c r="BL97" i="5"/>
  <c r="DT97" i="5"/>
  <c r="BL93" i="5"/>
  <c r="DT93" i="5"/>
  <c r="BL109" i="5"/>
  <c r="DT109" i="5"/>
  <c r="BL188" i="5"/>
  <c r="DT188" i="5"/>
  <c r="BL43" i="5"/>
  <c r="DT43" i="5"/>
  <c r="BL66" i="5"/>
  <c r="DT66" i="5"/>
  <c r="BL37" i="5"/>
  <c r="DT37" i="5"/>
  <c r="BL193" i="5"/>
  <c r="DT193" i="5"/>
  <c r="BL144" i="5"/>
  <c r="DT144" i="5"/>
  <c r="BL68" i="5"/>
  <c r="DT68" i="5"/>
  <c r="BL128" i="5"/>
  <c r="DT128" i="5"/>
  <c r="BL114" i="5"/>
  <c r="DT114" i="5"/>
  <c r="BL156" i="5"/>
  <c r="DT156" i="5"/>
  <c r="BL137" i="5"/>
  <c r="DT137" i="5"/>
  <c r="BL154" i="5"/>
  <c r="DT154" i="5"/>
  <c r="BL56" i="5"/>
  <c r="DT56" i="5"/>
  <c r="BL19" i="5"/>
  <c r="DT19" i="5"/>
  <c r="BL48" i="5"/>
  <c r="DT48" i="5"/>
  <c r="BL21" i="5"/>
  <c r="DT21" i="5"/>
  <c r="BL119" i="5"/>
  <c r="DT119" i="5"/>
  <c r="BL135" i="5"/>
  <c r="DT135" i="5"/>
  <c r="BL105" i="5"/>
  <c r="DT105" i="5"/>
  <c r="BL157" i="5"/>
  <c r="DT157" i="5"/>
  <c r="BL104" i="5"/>
  <c r="DT104" i="5"/>
  <c r="BL28" i="5"/>
  <c r="DT28" i="5"/>
  <c r="BL70" i="5"/>
  <c r="DT70" i="5"/>
  <c r="CG150" i="5"/>
  <c r="EO150" i="5"/>
  <c r="CG73" i="5"/>
  <c r="EO73" i="5"/>
  <c r="CG133" i="5"/>
  <c r="EO133" i="5"/>
  <c r="CG48" i="5"/>
  <c r="EO48" i="5"/>
  <c r="CG104" i="5"/>
  <c r="EO104" i="5"/>
  <c r="CG188" i="5"/>
  <c r="EO188" i="5"/>
  <c r="CG132" i="5"/>
  <c r="EO132" i="5"/>
  <c r="CG44" i="5"/>
  <c r="EO44" i="5"/>
  <c r="CG134" i="5"/>
  <c r="EO134" i="5"/>
  <c r="CG158" i="5"/>
  <c r="EO158" i="5"/>
  <c r="CG64" i="5"/>
  <c r="EO64" i="5"/>
  <c r="CG137" i="5"/>
  <c r="EO137" i="5"/>
  <c r="CG88" i="5"/>
  <c r="EO88" i="5"/>
  <c r="CG82" i="5"/>
  <c r="EO82" i="5"/>
  <c r="CG143" i="5"/>
  <c r="EO143" i="5"/>
  <c r="CG155" i="5"/>
  <c r="EO155" i="5"/>
  <c r="CG22" i="5"/>
  <c r="EO22" i="5"/>
  <c r="CG94" i="5"/>
  <c r="EO94" i="5"/>
  <c r="CG117" i="5"/>
  <c r="EO117" i="5"/>
  <c r="CG130" i="5"/>
  <c r="EO130" i="5"/>
  <c r="CG32" i="5"/>
  <c r="EO32" i="5"/>
  <c r="CG183" i="5"/>
  <c r="EO183" i="5"/>
  <c r="CG135" i="5"/>
  <c r="EO135" i="5"/>
  <c r="CG29" i="5"/>
  <c r="EO29" i="5"/>
  <c r="CG110" i="5"/>
  <c r="EO110" i="5"/>
  <c r="CG76" i="5"/>
  <c r="EO76" i="5"/>
  <c r="CG11" i="5"/>
  <c r="EO11" i="5"/>
  <c r="CG172" i="5"/>
  <c r="EO172" i="5"/>
  <c r="CG57" i="5"/>
  <c r="EO57" i="5"/>
  <c r="CG58" i="5"/>
  <c r="EO58" i="5"/>
  <c r="CG127" i="5"/>
  <c r="EO127" i="5"/>
  <c r="CG24" i="5"/>
  <c r="EO24" i="5"/>
  <c r="CG37" i="5"/>
  <c r="EO37" i="5"/>
  <c r="CG69" i="5"/>
  <c r="EO69" i="5"/>
  <c r="CG35" i="5"/>
  <c r="EO35" i="5"/>
  <c r="CG16" i="5"/>
  <c r="EO16" i="5"/>
  <c r="CG36" i="5"/>
  <c r="EO36" i="5"/>
  <c r="CG53" i="5"/>
  <c r="EO53" i="5"/>
  <c r="CG147" i="5"/>
  <c r="EO147" i="5"/>
  <c r="CG141" i="5"/>
  <c r="EO141" i="5"/>
  <c r="CG51" i="5"/>
  <c r="EO51" i="5"/>
  <c r="CG124" i="5"/>
  <c r="EO124" i="5"/>
  <c r="CG63" i="5"/>
  <c r="EO63" i="5"/>
  <c r="CG102" i="5"/>
  <c r="EO102" i="5"/>
  <c r="CG40" i="5"/>
  <c r="EO40" i="5"/>
  <c r="CG84" i="5"/>
  <c r="EO84" i="5"/>
  <c r="CG171" i="5"/>
  <c r="EO171" i="5"/>
  <c r="CG191" i="5"/>
  <c r="EO191" i="5"/>
  <c r="CG194" i="5"/>
  <c r="EO194" i="5"/>
  <c r="CG121" i="5"/>
  <c r="EO121" i="5"/>
  <c r="CG164" i="5"/>
  <c r="EO164" i="5"/>
  <c r="CG139" i="5"/>
  <c r="EO139" i="5"/>
  <c r="CG152" i="5"/>
  <c r="EO152" i="5"/>
  <c r="CG190" i="5"/>
  <c r="EO190" i="5"/>
  <c r="CG45" i="5"/>
  <c r="EO45" i="5"/>
  <c r="CG151" i="5"/>
  <c r="EO151" i="5"/>
  <c r="CG103" i="5"/>
  <c r="EO103" i="5"/>
  <c r="CG101" i="5"/>
  <c r="EO101" i="5"/>
  <c r="CG136" i="5"/>
  <c r="EO136" i="5"/>
  <c r="CG49" i="5"/>
  <c r="EO49" i="5"/>
  <c r="CG79" i="5"/>
  <c r="EO79" i="5"/>
  <c r="CG7" i="5"/>
  <c r="EO7" i="5"/>
  <c r="CG66" i="5"/>
  <c r="EO66" i="5"/>
  <c r="CG89" i="5"/>
  <c r="EO89" i="5"/>
  <c r="CG55" i="5"/>
  <c r="EO55" i="5"/>
  <c r="CG106" i="5"/>
  <c r="EO106" i="5"/>
  <c r="CG33" i="5"/>
  <c r="EO33" i="5"/>
  <c r="CG178" i="5"/>
  <c r="EO178" i="5"/>
  <c r="CG42" i="5"/>
  <c r="EO42" i="5"/>
  <c r="CG14" i="5"/>
  <c r="EO14" i="5"/>
  <c r="CG41" i="5"/>
  <c r="EO41" i="5"/>
  <c r="CG81" i="5"/>
  <c r="EO81" i="5"/>
  <c r="CG166" i="5"/>
  <c r="EO166" i="5"/>
  <c r="CG179" i="5"/>
  <c r="EO179" i="5"/>
  <c r="CG70" i="5"/>
  <c r="EO70" i="5"/>
  <c r="CG34" i="5"/>
  <c r="EO34" i="5"/>
  <c r="CG144" i="5"/>
  <c r="EO144" i="5"/>
  <c r="CG138" i="5"/>
  <c r="EO138" i="5"/>
  <c r="CG43" i="5"/>
  <c r="EO43" i="5"/>
  <c r="CG52" i="5"/>
  <c r="EO52" i="5"/>
  <c r="CG107" i="5"/>
  <c r="EO107" i="5"/>
  <c r="CG193" i="5"/>
  <c r="EO193" i="5"/>
  <c r="CG6" i="5"/>
  <c r="EO6" i="5"/>
  <c r="CG75" i="5"/>
  <c r="EO75" i="5"/>
  <c r="CG170" i="5"/>
  <c r="EO170" i="5"/>
  <c r="CG108" i="5"/>
  <c r="EO108" i="5"/>
  <c r="CG165" i="5"/>
  <c r="EO165" i="5"/>
  <c r="CG119" i="5"/>
  <c r="EO119" i="5"/>
  <c r="CG148" i="5"/>
  <c r="EO148" i="5"/>
  <c r="CG67" i="5"/>
  <c r="EO67" i="5"/>
  <c r="CG114" i="5"/>
  <c r="EO114" i="5"/>
  <c r="CG39" i="5"/>
  <c r="EO39" i="5"/>
  <c r="CG161" i="5"/>
  <c r="EO161" i="5"/>
  <c r="CG5" i="5"/>
  <c r="EO5" i="5"/>
  <c r="CG163" i="5"/>
  <c r="EO163" i="5"/>
  <c r="CG168" i="5"/>
  <c r="EO168" i="5"/>
  <c r="CG26" i="5"/>
  <c r="EO26" i="5"/>
  <c r="CG115" i="5"/>
  <c r="EO115" i="5"/>
  <c r="CG100" i="5"/>
  <c r="EO100" i="5"/>
  <c r="CG153" i="5"/>
  <c r="EO153" i="5"/>
  <c r="CG174" i="5"/>
  <c r="EO174" i="5"/>
  <c r="CG96" i="5"/>
  <c r="EO96" i="5"/>
  <c r="CG23" i="5"/>
  <c r="EO23" i="5"/>
  <c r="CG90" i="5"/>
  <c r="EO90" i="5"/>
  <c r="CG123" i="5"/>
  <c r="EO123" i="5"/>
  <c r="CG187" i="5"/>
  <c r="EO187" i="5"/>
  <c r="CG146" i="5"/>
  <c r="EO146" i="5"/>
  <c r="CG98" i="5"/>
  <c r="EO98" i="5"/>
  <c r="CG71" i="5"/>
  <c r="EO71" i="5"/>
  <c r="CG50" i="5"/>
  <c r="EO50" i="5"/>
  <c r="CG87" i="5"/>
  <c r="EO87" i="5"/>
  <c r="CG72" i="5"/>
  <c r="EO72" i="5"/>
  <c r="CG60" i="5"/>
  <c r="EO60" i="5"/>
  <c r="CG47" i="5"/>
  <c r="EO47" i="5"/>
  <c r="CG93" i="5"/>
  <c r="EO93" i="5"/>
  <c r="CG8" i="5"/>
  <c r="EO8" i="5"/>
  <c r="CG185" i="5"/>
  <c r="EO185" i="5"/>
  <c r="CG21" i="5"/>
  <c r="EO21" i="5"/>
  <c r="CG3" i="5"/>
  <c r="EO3" i="5"/>
  <c r="CG157" i="5"/>
  <c r="EO157" i="5"/>
  <c r="CG142" i="5"/>
  <c r="EO142" i="5"/>
  <c r="CG4" i="5"/>
  <c r="EO4" i="5"/>
  <c r="CG180" i="5"/>
  <c r="EO180" i="5"/>
  <c r="CG149" i="5"/>
  <c r="EO149" i="5"/>
  <c r="CG184" i="5"/>
  <c r="EO184" i="5"/>
  <c r="CG27" i="5"/>
  <c r="EO27" i="5"/>
  <c r="CG181" i="5"/>
  <c r="EO181" i="5"/>
  <c r="CG68" i="5"/>
  <c r="EO68" i="5"/>
  <c r="CG169" i="5"/>
  <c r="EO169" i="5"/>
  <c r="CG154" i="5"/>
  <c r="EO154" i="5"/>
  <c r="CG156" i="5"/>
  <c r="EO156" i="5"/>
  <c r="CG62" i="5"/>
  <c r="EO62" i="5"/>
  <c r="CG129" i="5"/>
  <c r="EO129" i="5"/>
  <c r="CG28" i="5"/>
  <c r="EO28" i="5"/>
  <c r="CG74" i="5"/>
  <c r="EO74" i="5"/>
  <c r="CG38" i="5"/>
  <c r="EO38" i="5"/>
  <c r="CG61" i="5"/>
  <c r="EO61" i="5"/>
  <c r="CG140" i="5"/>
  <c r="EO140" i="5"/>
  <c r="CG83" i="5"/>
  <c r="EO83" i="5"/>
  <c r="CG128" i="5"/>
  <c r="EO128" i="5"/>
  <c r="CG97" i="5"/>
  <c r="EO97" i="5"/>
  <c r="CG95" i="5"/>
  <c r="EO95" i="5"/>
  <c r="CG159" i="5"/>
  <c r="EO159" i="5"/>
  <c r="CG9" i="5"/>
  <c r="EO9" i="5"/>
  <c r="CG65" i="5"/>
  <c r="EO65" i="5"/>
  <c r="CG46" i="5"/>
  <c r="EO46" i="5"/>
  <c r="CG85" i="5"/>
  <c r="EO85" i="5"/>
  <c r="CG19" i="5"/>
  <c r="EO19" i="5"/>
  <c r="CG80" i="5"/>
  <c r="EO80" i="5"/>
  <c r="CG160" i="5"/>
  <c r="EO160" i="5"/>
  <c r="CG77" i="5"/>
  <c r="EO77" i="5"/>
  <c r="CG54" i="5"/>
  <c r="EO54" i="5"/>
  <c r="CG56" i="5"/>
  <c r="EO56" i="5"/>
  <c r="CG18" i="5"/>
  <c r="EO18" i="5"/>
  <c r="CG145" i="5"/>
  <c r="EO145" i="5"/>
  <c r="CG177" i="5"/>
  <c r="EO177" i="5"/>
  <c r="CG116" i="5"/>
  <c r="EO116" i="5"/>
  <c r="CG17" i="5"/>
  <c r="EO17" i="5"/>
  <c r="CG105" i="5"/>
  <c r="EO105" i="5"/>
  <c r="CG162" i="5"/>
  <c r="EO162" i="5"/>
  <c r="CG20" i="5"/>
  <c r="EO20" i="5"/>
  <c r="CG120" i="5"/>
  <c r="EO120" i="5"/>
  <c r="CG126" i="5"/>
  <c r="EO126" i="5"/>
  <c r="CG86" i="5"/>
  <c r="EO86" i="5"/>
  <c r="CG182" i="5"/>
  <c r="EO182" i="5"/>
  <c r="CG186" i="5"/>
  <c r="EO186" i="5"/>
  <c r="CG99" i="5"/>
  <c r="EO99" i="5"/>
  <c r="CG192" i="5"/>
  <c r="EO192" i="5"/>
  <c r="CG167" i="5"/>
  <c r="EO167" i="5"/>
  <c r="CG173" i="5"/>
  <c r="EO173" i="5"/>
  <c r="CG189" i="5"/>
  <c r="EO189" i="5"/>
  <c r="CG12" i="5"/>
  <c r="EO12" i="5"/>
  <c r="CG30" i="5"/>
  <c r="EO30" i="5"/>
  <c r="CG118" i="5"/>
  <c r="EO118" i="5"/>
  <c r="CG113" i="5"/>
  <c r="EO113" i="5"/>
  <c r="CG92" i="5"/>
  <c r="EO92" i="5"/>
  <c r="CG111" i="5"/>
  <c r="EO111" i="5"/>
  <c r="CG175" i="5"/>
  <c r="EO175" i="5"/>
  <c r="CG122" i="5"/>
  <c r="EO122" i="5"/>
  <c r="CG25" i="5"/>
  <c r="EO25" i="5"/>
  <c r="CG125" i="5"/>
  <c r="EO125" i="5"/>
  <c r="CG176" i="5"/>
  <c r="EO176" i="5"/>
  <c r="CG15" i="5"/>
  <c r="EO15" i="5"/>
  <c r="CG131" i="5"/>
  <c r="EO131" i="5"/>
  <c r="CG109" i="5"/>
  <c r="EO109" i="5"/>
  <c r="CG112" i="5"/>
  <c r="EO112" i="5"/>
  <c r="CG10" i="5"/>
  <c r="EO10" i="5"/>
  <c r="CG13" i="5"/>
  <c r="EO13" i="5"/>
  <c r="CG91" i="5"/>
  <c r="EO91" i="5"/>
  <c r="CG78" i="5"/>
  <c r="EO78" i="5"/>
  <c r="CG31" i="5"/>
  <c r="EO31" i="5"/>
  <c r="CG59" i="5"/>
  <c r="EO59" i="5"/>
  <c r="AV87" i="5"/>
  <c r="DD87" i="5"/>
  <c r="AV91" i="5"/>
  <c r="DD91" i="5"/>
  <c r="AV190" i="5"/>
  <c r="DD190" i="5"/>
  <c r="AV50" i="5"/>
  <c r="DD50" i="5"/>
  <c r="AV90" i="5"/>
  <c r="DD90" i="5"/>
  <c r="AV32" i="5"/>
  <c r="DD32" i="5"/>
  <c r="AV180" i="5"/>
  <c r="DD180" i="5"/>
  <c r="AV125" i="5"/>
  <c r="DD125" i="5"/>
  <c r="AV104" i="5"/>
  <c r="DD104" i="5"/>
  <c r="AV49" i="5"/>
  <c r="DD49" i="5"/>
  <c r="AV97" i="5"/>
  <c r="DD97" i="5"/>
  <c r="AV176" i="5"/>
  <c r="DD176" i="5"/>
  <c r="AV188" i="5"/>
  <c r="DD188" i="5"/>
  <c r="AV183" i="5"/>
  <c r="DD183" i="5"/>
  <c r="AV80" i="5"/>
  <c r="DD80" i="5"/>
  <c r="AV134" i="5"/>
  <c r="DD134" i="5"/>
  <c r="AV123" i="5"/>
  <c r="DD123" i="5"/>
  <c r="AV112" i="5"/>
  <c r="DD112" i="5"/>
  <c r="AV141" i="5"/>
  <c r="DD141" i="5"/>
  <c r="AV155" i="5"/>
  <c r="DD155" i="5"/>
  <c r="AV105" i="5"/>
  <c r="DD105" i="5"/>
  <c r="AV12" i="5"/>
  <c r="DD12" i="5"/>
  <c r="AV96" i="5"/>
  <c r="DD96" i="5"/>
  <c r="AV146" i="5"/>
  <c r="DD146" i="5"/>
  <c r="AV148" i="5"/>
  <c r="DD148" i="5"/>
  <c r="AV139" i="5"/>
  <c r="DD139" i="5"/>
  <c r="AV159" i="5"/>
  <c r="DD159" i="5"/>
  <c r="AV138" i="5"/>
  <c r="DD138" i="5"/>
  <c r="AV70" i="5"/>
  <c r="DD70" i="5"/>
  <c r="AV81" i="5"/>
  <c r="DD81" i="5"/>
  <c r="AV100" i="5"/>
  <c r="DD100" i="5"/>
  <c r="AV170" i="5"/>
  <c r="DD170" i="5"/>
  <c r="AV179" i="5"/>
  <c r="DD179" i="5"/>
  <c r="AV18" i="5"/>
  <c r="DD18" i="5"/>
  <c r="AV24" i="5"/>
  <c r="DD24" i="5"/>
  <c r="AV167" i="5"/>
  <c r="DD167" i="5"/>
  <c r="AV186" i="5"/>
  <c r="DD186" i="5"/>
  <c r="AV108" i="5"/>
  <c r="DD108" i="5"/>
  <c r="AV162" i="5"/>
  <c r="DD162" i="5"/>
  <c r="AV92" i="5"/>
  <c r="DD92" i="5"/>
  <c r="AV68" i="5"/>
  <c r="DD68" i="5"/>
  <c r="AV25" i="5"/>
  <c r="DD25" i="5"/>
  <c r="AV19" i="5"/>
  <c r="DD19" i="5"/>
  <c r="AV171" i="5"/>
  <c r="DD171" i="5"/>
  <c r="AV150" i="5"/>
  <c r="DD150" i="5"/>
  <c r="AV22" i="5"/>
  <c r="DD22" i="5"/>
  <c r="AV89" i="5"/>
  <c r="DD89" i="5"/>
  <c r="AV177" i="5"/>
  <c r="DD177" i="5"/>
  <c r="AV28" i="5"/>
  <c r="DD28" i="5"/>
  <c r="AV152" i="5"/>
  <c r="DD152" i="5"/>
  <c r="AV17" i="5"/>
  <c r="DD17" i="5"/>
  <c r="AV44" i="5"/>
  <c r="DD44" i="5"/>
  <c r="AV122" i="5"/>
  <c r="DD122" i="5"/>
  <c r="AV185" i="5"/>
  <c r="DD185" i="5"/>
  <c r="AV23" i="5"/>
  <c r="DD23" i="5"/>
  <c r="AV78" i="5"/>
  <c r="DD78" i="5"/>
  <c r="AV94" i="5"/>
  <c r="DD94" i="5"/>
  <c r="AV40" i="5"/>
  <c r="DD40" i="5"/>
  <c r="AV182" i="5"/>
  <c r="DD182" i="5"/>
  <c r="AV157" i="5"/>
  <c r="DD157" i="5"/>
  <c r="AV60" i="5"/>
  <c r="DD60" i="5"/>
  <c r="AV173" i="5"/>
  <c r="DD173" i="5"/>
  <c r="AV145" i="5"/>
  <c r="DD145" i="5"/>
  <c r="AV153" i="5"/>
  <c r="DD153" i="5"/>
  <c r="AV131" i="5"/>
  <c r="DD131" i="5"/>
  <c r="AV189" i="5"/>
  <c r="DD189" i="5"/>
  <c r="AV27" i="5"/>
  <c r="DD27" i="5"/>
  <c r="AV103" i="5"/>
  <c r="DD103" i="5"/>
  <c r="AV147" i="5"/>
  <c r="DD147" i="5"/>
  <c r="AV30" i="5"/>
  <c r="DD30" i="5"/>
  <c r="AV76" i="5"/>
  <c r="DD76" i="5"/>
  <c r="AV88" i="5"/>
  <c r="DD88" i="5"/>
  <c r="AV110" i="5"/>
  <c r="DD110" i="5"/>
  <c r="AV36" i="5"/>
  <c r="DD36" i="5"/>
  <c r="AV126" i="5"/>
  <c r="DD126" i="5"/>
  <c r="AV160" i="5"/>
  <c r="DD160" i="5"/>
  <c r="AV77" i="5"/>
  <c r="DD77" i="5"/>
  <c r="AV116" i="5"/>
  <c r="DD116" i="5"/>
  <c r="AV15" i="5"/>
  <c r="DD15" i="5"/>
  <c r="AV128" i="5"/>
  <c r="DD128" i="5"/>
  <c r="AV69" i="5"/>
  <c r="DD69" i="5"/>
  <c r="AV14" i="5"/>
  <c r="DD14" i="5"/>
  <c r="AV117" i="5"/>
  <c r="DD117" i="5"/>
  <c r="AV172" i="5"/>
  <c r="DD172" i="5"/>
  <c r="AV178" i="5"/>
  <c r="DD178" i="5"/>
  <c r="AV3" i="5"/>
  <c r="DD3" i="5"/>
  <c r="AV119" i="5"/>
  <c r="DD119" i="5"/>
  <c r="AV45" i="5"/>
  <c r="DD45" i="5"/>
  <c r="AV9" i="5"/>
  <c r="DD9" i="5"/>
  <c r="AV102" i="5"/>
  <c r="DD102" i="5"/>
  <c r="AV57" i="5"/>
  <c r="DD57" i="5"/>
  <c r="AV113" i="5"/>
  <c r="DD113" i="5"/>
  <c r="AV93" i="5"/>
  <c r="DD93" i="5"/>
  <c r="AV194" i="5"/>
  <c r="DD194" i="5"/>
  <c r="AV154" i="5"/>
  <c r="DD154" i="5"/>
  <c r="AV130" i="5"/>
  <c r="DD130" i="5"/>
  <c r="AV164" i="5"/>
  <c r="DD164" i="5"/>
  <c r="AV136" i="5"/>
  <c r="DD136" i="5"/>
  <c r="AV99" i="5"/>
  <c r="DD99" i="5"/>
  <c r="AV4" i="5"/>
  <c r="DD4" i="5"/>
  <c r="AV20" i="5"/>
  <c r="DD20" i="5"/>
  <c r="AV95" i="5"/>
  <c r="DD95" i="5"/>
  <c r="AV132" i="5"/>
  <c r="DD132" i="5"/>
  <c r="AV6" i="5"/>
  <c r="DD6" i="5"/>
  <c r="AV165" i="5"/>
  <c r="DD165" i="5"/>
  <c r="AV151" i="5"/>
  <c r="DD151" i="5"/>
  <c r="AV163" i="5"/>
  <c r="DD163" i="5"/>
  <c r="AV51" i="5"/>
  <c r="DD51" i="5"/>
  <c r="AV61" i="5"/>
  <c r="DD61" i="5"/>
  <c r="AV111" i="5"/>
  <c r="DD111" i="5"/>
  <c r="AV64" i="5"/>
  <c r="DD64" i="5"/>
  <c r="AV142" i="5"/>
  <c r="DD142" i="5"/>
  <c r="AV46" i="5"/>
  <c r="DD46" i="5"/>
  <c r="AV11" i="5"/>
  <c r="DD11" i="5"/>
  <c r="AV175" i="5"/>
  <c r="DD175" i="5"/>
  <c r="AV62" i="5"/>
  <c r="DD62" i="5"/>
  <c r="AV41" i="5"/>
  <c r="DD41" i="5"/>
  <c r="AV74" i="5"/>
  <c r="DD74" i="5"/>
  <c r="AV193" i="5"/>
  <c r="DD193" i="5"/>
  <c r="AV127" i="5"/>
  <c r="DD127" i="5"/>
  <c r="AV10" i="5"/>
  <c r="DD10" i="5"/>
  <c r="AV73" i="5"/>
  <c r="DD73" i="5"/>
  <c r="AV191" i="5"/>
  <c r="DD191" i="5"/>
  <c r="AV120" i="5"/>
  <c r="DD120" i="5"/>
  <c r="AV86" i="5"/>
  <c r="DD86" i="5"/>
  <c r="AV8" i="5"/>
  <c r="DD8" i="5"/>
  <c r="AV107" i="5"/>
  <c r="DD107" i="5"/>
  <c r="AV33" i="5"/>
  <c r="DD33" i="5"/>
  <c r="AV98" i="5"/>
  <c r="DD98" i="5"/>
  <c r="AV53" i="5"/>
  <c r="DD53" i="5"/>
  <c r="AV54" i="5"/>
  <c r="DD54" i="5"/>
  <c r="AV47" i="5"/>
  <c r="DD47" i="5"/>
  <c r="AV121" i="5"/>
  <c r="DD121" i="5"/>
  <c r="AV133" i="5"/>
  <c r="DD133" i="5"/>
  <c r="AV169" i="5"/>
  <c r="DD169" i="5"/>
  <c r="AV118" i="5"/>
  <c r="DD118" i="5"/>
  <c r="AV109" i="5"/>
  <c r="DD109" i="5"/>
  <c r="AV29" i="5"/>
  <c r="DD29" i="5"/>
  <c r="AV83" i="5"/>
  <c r="DD83" i="5"/>
  <c r="AV82" i="5"/>
  <c r="DD82" i="5"/>
  <c r="AV43" i="5"/>
  <c r="DD43" i="5"/>
  <c r="AV181" i="5"/>
  <c r="DD181" i="5"/>
  <c r="AV174" i="5"/>
  <c r="DD174" i="5"/>
  <c r="AV192" i="5"/>
  <c r="DD192" i="5"/>
  <c r="AV16" i="5"/>
  <c r="DD16" i="5"/>
  <c r="AV158" i="5"/>
  <c r="DD158" i="5"/>
  <c r="AV34" i="5"/>
  <c r="DD34" i="5"/>
  <c r="AV156" i="5"/>
  <c r="DD156" i="5"/>
  <c r="AV59" i="5"/>
  <c r="DD59" i="5"/>
  <c r="AV106" i="5"/>
  <c r="DD106" i="5"/>
  <c r="AV67" i="5"/>
  <c r="DD67" i="5"/>
  <c r="AV149" i="5"/>
  <c r="DD149" i="5"/>
  <c r="AV42" i="5"/>
  <c r="DD42" i="5"/>
  <c r="AV37" i="5"/>
  <c r="DD37" i="5"/>
  <c r="AV63" i="5"/>
  <c r="DD63" i="5"/>
  <c r="AV144" i="5"/>
  <c r="DD144" i="5"/>
  <c r="AV26" i="5"/>
  <c r="DD26" i="5"/>
  <c r="AV187" i="5"/>
  <c r="DD187" i="5"/>
  <c r="AV5" i="5"/>
  <c r="DD5" i="5"/>
  <c r="AV65" i="5"/>
  <c r="DD65" i="5"/>
  <c r="AV75" i="5"/>
  <c r="DD75" i="5"/>
  <c r="AV58" i="5"/>
  <c r="DD58" i="5"/>
  <c r="AV48" i="5"/>
  <c r="DD48" i="5"/>
  <c r="AV114" i="5"/>
  <c r="DD114" i="5"/>
  <c r="AV143" i="5"/>
  <c r="DD143" i="5"/>
  <c r="AV35" i="5"/>
  <c r="DD35" i="5"/>
  <c r="AV21" i="5"/>
  <c r="DD21" i="5"/>
  <c r="AV56" i="5"/>
  <c r="DD56" i="5"/>
  <c r="AV161" i="5"/>
  <c r="DD161" i="5"/>
  <c r="AV72" i="5"/>
  <c r="DD72" i="5"/>
  <c r="AV52" i="5"/>
  <c r="DD52" i="5"/>
  <c r="AV166" i="5"/>
  <c r="DD166" i="5"/>
  <c r="AV137" i="5"/>
  <c r="DD137" i="5"/>
  <c r="AV124" i="5"/>
  <c r="DD124" i="5"/>
  <c r="AV184" i="5"/>
  <c r="DD184" i="5"/>
  <c r="AV31" i="5"/>
  <c r="DD31" i="5"/>
  <c r="AV140" i="5"/>
  <c r="DD140" i="5"/>
  <c r="AV13" i="5"/>
  <c r="DD13" i="5"/>
  <c r="AV129" i="5"/>
  <c r="DD129" i="5"/>
  <c r="AV101" i="5"/>
  <c r="DD101" i="5"/>
  <c r="AV135" i="5"/>
  <c r="DD135" i="5"/>
  <c r="AV168" i="5"/>
  <c r="DD168" i="5"/>
  <c r="AV38" i="5"/>
  <c r="DD38" i="5"/>
  <c r="AV79" i="5"/>
  <c r="DD79" i="5"/>
  <c r="AV85" i="5"/>
  <c r="DD85" i="5"/>
  <c r="AV115" i="5"/>
  <c r="DD115" i="5"/>
  <c r="AV55" i="5"/>
  <c r="DD55" i="5"/>
  <c r="AV7" i="5"/>
  <c r="DD7" i="5"/>
  <c r="AV84" i="5"/>
  <c r="DD84" i="5"/>
  <c r="AV66" i="5"/>
  <c r="DD66" i="5"/>
  <c r="AV39" i="5"/>
  <c r="DD39" i="5"/>
  <c r="AV71" i="5"/>
  <c r="DD71" i="5"/>
  <c r="BI48" i="5"/>
  <c r="DQ48" i="5"/>
  <c r="BI163" i="5"/>
  <c r="DQ163" i="5"/>
  <c r="BI161" i="5"/>
  <c r="DQ161" i="5"/>
  <c r="BI184" i="5"/>
  <c r="DQ184" i="5"/>
  <c r="BI134" i="5"/>
  <c r="DQ134" i="5"/>
  <c r="BI11" i="5"/>
  <c r="DQ11" i="5"/>
  <c r="BI126" i="5"/>
  <c r="DQ126" i="5"/>
  <c r="BI71" i="5"/>
  <c r="DQ71" i="5"/>
  <c r="BI61" i="5"/>
  <c r="DQ61" i="5"/>
  <c r="BI91" i="5"/>
  <c r="DQ91" i="5"/>
  <c r="BI94" i="5"/>
  <c r="DQ94" i="5"/>
  <c r="BI121" i="5"/>
  <c r="DQ121" i="5"/>
  <c r="BI148" i="5"/>
  <c r="DQ148" i="5"/>
  <c r="BI26" i="5"/>
  <c r="DQ26" i="5"/>
  <c r="BI92" i="5"/>
  <c r="DQ92" i="5"/>
  <c r="BI62" i="5"/>
  <c r="DQ62" i="5"/>
  <c r="BI189" i="5"/>
  <c r="DQ189" i="5"/>
  <c r="BI24" i="5"/>
  <c r="DQ24" i="5"/>
  <c r="BI55" i="5"/>
  <c r="DQ55" i="5"/>
  <c r="BI194" i="5"/>
  <c r="DQ194" i="5"/>
  <c r="BI45" i="5"/>
  <c r="DQ45" i="5"/>
  <c r="BI111" i="5"/>
  <c r="DQ111" i="5"/>
  <c r="BI85" i="5"/>
  <c r="DQ85" i="5"/>
  <c r="BI89" i="5"/>
  <c r="DQ89" i="5"/>
  <c r="BI14" i="5"/>
  <c r="DQ14" i="5"/>
  <c r="BI147" i="5"/>
  <c r="DQ147" i="5"/>
  <c r="BI50" i="5"/>
  <c r="DQ50" i="5"/>
  <c r="BI73" i="5"/>
  <c r="DQ73" i="5"/>
  <c r="BI183" i="5"/>
  <c r="DQ183" i="5"/>
  <c r="BI80" i="5"/>
  <c r="DQ80" i="5"/>
  <c r="BI114" i="5"/>
  <c r="DQ114" i="5"/>
  <c r="BI86" i="5"/>
  <c r="DQ86" i="5"/>
  <c r="BI78" i="5"/>
  <c r="DQ78" i="5"/>
  <c r="BI84" i="5"/>
  <c r="DQ84" i="5"/>
  <c r="BI128" i="5"/>
  <c r="DQ128" i="5"/>
  <c r="BI13" i="5"/>
  <c r="DQ13" i="5"/>
  <c r="BI141" i="5"/>
  <c r="DQ141" i="5"/>
  <c r="BI19" i="5"/>
  <c r="DQ19" i="5"/>
  <c r="BI8" i="5"/>
  <c r="DQ8" i="5"/>
  <c r="BI127" i="5"/>
  <c r="DQ127" i="5"/>
  <c r="BI125" i="5"/>
  <c r="DQ125" i="5"/>
  <c r="BI170" i="5"/>
  <c r="DQ170" i="5"/>
  <c r="BI3" i="5"/>
  <c r="DQ3" i="5"/>
  <c r="BI34" i="5"/>
  <c r="DQ34" i="5"/>
  <c r="BI139" i="5"/>
  <c r="DQ139" i="5"/>
  <c r="BI135" i="5"/>
  <c r="DQ135" i="5"/>
  <c r="BI77" i="5"/>
  <c r="DQ77" i="5"/>
  <c r="BI79" i="5"/>
  <c r="DQ79" i="5"/>
  <c r="BI64" i="5"/>
  <c r="DQ64" i="5"/>
  <c r="BI167" i="5"/>
  <c r="DQ167" i="5"/>
  <c r="BI93" i="5"/>
  <c r="DQ93" i="5"/>
  <c r="BI87" i="5"/>
  <c r="DQ87" i="5"/>
  <c r="BI104" i="5"/>
  <c r="DQ104" i="5"/>
  <c r="BI101" i="5"/>
  <c r="DQ101" i="5"/>
  <c r="BI193" i="5"/>
  <c r="DQ193" i="5"/>
  <c r="BI169" i="5"/>
  <c r="DQ169" i="5"/>
  <c r="BI22" i="5"/>
  <c r="DQ22" i="5"/>
  <c r="BI119" i="5"/>
  <c r="DQ119" i="5"/>
  <c r="BI51" i="5"/>
  <c r="DQ51" i="5"/>
  <c r="BI56" i="5"/>
  <c r="DQ56" i="5"/>
  <c r="BI192" i="5"/>
  <c r="DQ192" i="5"/>
  <c r="BI17" i="5"/>
  <c r="DQ17" i="5"/>
  <c r="BI132" i="5"/>
  <c r="DQ132" i="5"/>
  <c r="BI21" i="5"/>
  <c r="DQ21" i="5"/>
  <c r="BI43" i="5"/>
  <c r="DQ43" i="5"/>
  <c r="BI142" i="5"/>
  <c r="DQ142" i="5"/>
  <c r="BI63" i="5"/>
  <c r="DQ63" i="5"/>
  <c r="BI98" i="5"/>
  <c r="DQ98" i="5"/>
  <c r="BI29" i="5"/>
  <c r="DQ29" i="5"/>
  <c r="BI40" i="5"/>
  <c r="DQ40" i="5"/>
  <c r="BI123" i="5"/>
  <c r="DQ123" i="5"/>
  <c r="BI53" i="5"/>
  <c r="DQ53" i="5"/>
  <c r="BI115" i="5"/>
  <c r="DQ115" i="5"/>
  <c r="BI76" i="5"/>
  <c r="DQ76" i="5"/>
  <c r="BI165" i="5"/>
  <c r="DQ165" i="5"/>
  <c r="BI145" i="5"/>
  <c r="DQ145" i="5"/>
  <c r="BI67" i="5"/>
  <c r="DQ67" i="5"/>
  <c r="BI88" i="5"/>
  <c r="DQ88" i="5"/>
  <c r="BI32" i="5"/>
  <c r="DQ32" i="5"/>
  <c r="BI39" i="5"/>
  <c r="DQ39" i="5"/>
  <c r="BI118" i="5"/>
  <c r="DQ118" i="5"/>
  <c r="BI97" i="5"/>
  <c r="DQ97" i="5"/>
  <c r="BI116" i="5"/>
  <c r="DQ116" i="5"/>
  <c r="BI124" i="5"/>
  <c r="DQ124" i="5"/>
  <c r="BI30" i="5"/>
  <c r="DQ30" i="5"/>
  <c r="BI49" i="5"/>
  <c r="DQ49" i="5"/>
  <c r="BI181" i="5"/>
  <c r="DQ181" i="5"/>
  <c r="BI108" i="5"/>
  <c r="DQ108" i="5"/>
  <c r="BI9" i="5"/>
  <c r="DQ9" i="5"/>
  <c r="BI58" i="5"/>
  <c r="DQ58" i="5"/>
  <c r="BI140" i="5"/>
  <c r="DQ140" i="5"/>
  <c r="BI107" i="5"/>
  <c r="DQ107" i="5"/>
  <c r="BI122" i="5"/>
  <c r="DQ122" i="5"/>
  <c r="BI190" i="5"/>
  <c r="DQ190" i="5"/>
  <c r="BI186" i="5"/>
  <c r="DQ186" i="5"/>
  <c r="BI164" i="5"/>
  <c r="DQ164" i="5"/>
  <c r="BI68" i="5"/>
  <c r="DQ68" i="5"/>
  <c r="BI42" i="5"/>
  <c r="DQ42" i="5"/>
  <c r="BI160" i="5"/>
  <c r="DQ160" i="5"/>
  <c r="BI146" i="5"/>
  <c r="DQ146" i="5"/>
  <c r="BI153" i="5"/>
  <c r="DQ153" i="5"/>
  <c r="BI57" i="5"/>
  <c r="DQ57" i="5"/>
  <c r="BI180" i="5"/>
  <c r="DQ180" i="5"/>
  <c r="BI33" i="5"/>
  <c r="DQ33" i="5"/>
  <c r="BI162" i="5"/>
  <c r="DQ162" i="5"/>
  <c r="BI174" i="5"/>
  <c r="DQ174" i="5"/>
  <c r="BI138" i="5"/>
  <c r="DQ138" i="5"/>
  <c r="BI166" i="5"/>
  <c r="DQ166" i="5"/>
  <c r="BI82" i="5"/>
  <c r="DQ82" i="5"/>
  <c r="BI137" i="5"/>
  <c r="DQ137" i="5"/>
  <c r="BI106" i="5"/>
  <c r="DQ106" i="5"/>
  <c r="BI66" i="5"/>
  <c r="DQ66" i="5"/>
  <c r="BI18" i="5"/>
  <c r="DQ18" i="5"/>
  <c r="BI90" i="5"/>
  <c r="DQ90" i="5"/>
  <c r="BI37" i="5"/>
  <c r="DQ37" i="5"/>
  <c r="BI44" i="5"/>
  <c r="DQ44" i="5"/>
  <c r="BI157" i="5"/>
  <c r="DQ157" i="5"/>
  <c r="BI149" i="5"/>
  <c r="DQ149" i="5"/>
  <c r="BI52" i="5"/>
  <c r="DQ52" i="5"/>
  <c r="BI171" i="5"/>
  <c r="DQ171" i="5"/>
  <c r="BI143" i="5"/>
  <c r="DQ143" i="5"/>
  <c r="BI191" i="5"/>
  <c r="DQ191" i="5"/>
  <c r="BI38" i="5"/>
  <c r="DQ38" i="5"/>
  <c r="BI23" i="5"/>
  <c r="DQ23" i="5"/>
  <c r="BI120" i="5"/>
  <c r="DQ120" i="5"/>
  <c r="BI15" i="5"/>
  <c r="DQ15" i="5"/>
  <c r="BI168" i="5"/>
  <c r="DQ168" i="5"/>
  <c r="BI72" i="5"/>
  <c r="DQ72" i="5"/>
  <c r="BI83" i="5"/>
  <c r="DQ83" i="5"/>
  <c r="BI105" i="5"/>
  <c r="DQ105" i="5"/>
  <c r="BI69" i="5"/>
  <c r="DQ69" i="5"/>
  <c r="BI16" i="5"/>
  <c r="DQ16" i="5"/>
  <c r="BI41" i="5"/>
  <c r="DQ41" i="5"/>
  <c r="BI6" i="5"/>
  <c r="DQ6" i="5"/>
  <c r="BI28" i="5"/>
  <c r="DQ28" i="5"/>
  <c r="BI158" i="5"/>
  <c r="DQ158" i="5"/>
  <c r="BI10" i="5"/>
  <c r="DQ10" i="5"/>
  <c r="BI131" i="5"/>
  <c r="DQ131" i="5"/>
  <c r="BI96" i="5"/>
  <c r="DQ96" i="5"/>
  <c r="BI187" i="5"/>
  <c r="DQ187" i="5"/>
  <c r="BI172" i="5"/>
  <c r="DQ172" i="5"/>
  <c r="BI182" i="5"/>
  <c r="DQ182" i="5"/>
  <c r="BI177" i="5"/>
  <c r="DQ177" i="5"/>
  <c r="BI156" i="5"/>
  <c r="DQ156" i="5"/>
  <c r="BI150" i="5"/>
  <c r="DQ150" i="5"/>
  <c r="BI159" i="5"/>
  <c r="DQ159" i="5"/>
  <c r="BI151" i="5"/>
  <c r="DQ151" i="5"/>
  <c r="BI113" i="5"/>
  <c r="DQ113" i="5"/>
  <c r="BI47" i="5"/>
  <c r="DQ47" i="5"/>
  <c r="BI70" i="5"/>
  <c r="DQ70" i="5"/>
  <c r="BI155" i="5"/>
  <c r="DQ155" i="5"/>
  <c r="BI60" i="5"/>
  <c r="DQ60" i="5"/>
  <c r="BI136" i="5"/>
  <c r="DQ136" i="5"/>
  <c r="BI188" i="5"/>
  <c r="DQ188" i="5"/>
  <c r="BI74" i="5"/>
  <c r="DQ74" i="5"/>
  <c r="BI5" i="5"/>
  <c r="DQ5" i="5"/>
  <c r="BI27" i="5"/>
  <c r="DQ27" i="5"/>
  <c r="BI110" i="5"/>
  <c r="DQ110" i="5"/>
  <c r="BI154" i="5"/>
  <c r="DQ154" i="5"/>
  <c r="BI20" i="5"/>
  <c r="DQ20" i="5"/>
  <c r="BI7" i="5"/>
  <c r="DQ7" i="5"/>
  <c r="BI144" i="5"/>
  <c r="DQ144" i="5"/>
  <c r="BI102" i="5"/>
  <c r="DQ102" i="5"/>
  <c r="BI75" i="5"/>
  <c r="DQ75" i="5"/>
  <c r="BI46" i="5"/>
  <c r="DQ46" i="5"/>
  <c r="BI100" i="5"/>
  <c r="DQ100" i="5"/>
  <c r="BI103" i="5"/>
  <c r="DQ103" i="5"/>
  <c r="BI185" i="5"/>
  <c r="DQ185" i="5"/>
  <c r="BI133" i="5"/>
  <c r="DQ133" i="5"/>
  <c r="BI99" i="5"/>
  <c r="DQ99" i="5"/>
  <c r="BI65" i="5"/>
  <c r="DQ65" i="5"/>
  <c r="BI117" i="5"/>
  <c r="DQ117" i="5"/>
  <c r="BI4" i="5"/>
  <c r="DQ4" i="5"/>
  <c r="BI173" i="5"/>
  <c r="DQ173" i="5"/>
  <c r="BI112" i="5"/>
  <c r="DQ112" i="5"/>
  <c r="BI95" i="5"/>
  <c r="DQ95" i="5"/>
  <c r="BI179" i="5"/>
  <c r="DQ179" i="5"/>
  <c r="BI175" i="5"/>
  <c r="DQ175" i="5"/>
  <c r="BI152" i="5"/>
  <c r="DQ152" i="5"/>
  <c r="BI178" i="5"/>
  <c r="DQ178" i="5"/>
  <c r="BI35" i="5"/>
  <c r="DQ35" i="5"/>
  <c r="BI25" i="5"/>
  <c r="DQ25" i="5"/>
  <c r="BI54" i="5"/>
  <c r="DQ54" i="5"/>
  <c r="BI129" i="5"/>
  <c r="DQ129" i="5"/>
  <c r="BI36" i="5"/>
  <c r="DQ36" i="5"/>
  <c r="BI59" i="5"/>
  <c r="DQ59" i="5"/>
  <c r="BI109" i="5"/>
  <c r="DQ109" i="5"/>
  <c r="BI130" i="5"/>
  <c r="DQ130" i="5"/>
  <c r="BI176" i="5"/>
  <c r="DQ176" i="5"/>
  <c r="BI31" i="5"/>
  <c r="DQ31" i="5"/>
  <c r="BI81" i="5"/>
  <c r="DQ81" i="5"/>
  <c r="BI12" i="5"/>
  <c r="DQ12" i="5"/>
  <c r="BH172" i="5"/>
  <c r="DP172" i="5"/>
  <c r="BH138" i="5"/>
  <c r="DP138" i="5"/>
  <c r="BH137" i="5"/>
  <c r="DP137" i="5"/>
  <c r="BH18" i="5"/>
  <c r="DP18" i="5"/>
  <c r="BH44" i="5"/>
  <c r="DP44" i="5"/>
  <c r="BH51" i="5"/>
  <c r="DP51" i="5"/>
  <c r="BH151" i="5"/>
  <c r="DP151" i="5"/>
  <c r="BH191" i="5"/>
  <c r="DP191" i="5"/>
  <c r="BH142" i="5"/>
  <c r="DP142" i="5"/>
  <c r="BH193" i="5"/>
  <c r="DP193" i="5"/>
  <c r="BH116" i="5"/>
  <c r="DP116" i="5"/>
  <c r="BH55" i="5"/>
  <c r="DP55" i="5"/>
  <c r="BH148" i="5"/>
  <c r="DP148" i="5"/>
  <c r="BH81" i="5"/>
  <c r="DP81" i="5"/>
  <c r="BH20" i="5"/>
  <c r="DP20" i="5"/>
  <c r="BH77" i="5"/>
  <c r="DP77" i="5"/>
  <c r="BH105" i="5"/>
  <c r="DP105" i="5"/>
  <c r="BH36" i="5"/>
  <c r="DP36" i="5"/>
  <c r="BH6" i="5"/>
  <c r="DP6" i="5"/>
  <c r="BH179" i="5"/>
  <c r="DP179" i="5"/>
  <c r="BH175" i="5"/>
  <c r="DP175" i="5"/>
  <c r="BH84" i="5"/>
  <c r="DP84" i="5"/>
  <c r="BH160" i="5"/>
  <c r="DP160" i="5"/>
  <c r="BH192" i="5"/>
  <c r="DP192" i="5"/>
  <c r="BH166" i="5"/>
  <c r="DP166" i="5"/>
  <c r="BH169" i="5"/>
  <c r="DP169" i="5"/>
  <c r="BH61" i="5"/>
  <c r="DP61" i="5"/>
  <c r="BH59" i="5"/>
  <c r="DP59" i="5"/>
  <c r="BH133" i="5"/>
  <c r="DP133" i="5"/>
  <c r="BH170" i="5"/>
  <c r="DP170" i="5"/>
  <c r="BH120" i="5"/>
  <c r="DP120" i="5"/>
  <c r="BH183" i="5"/>
  <c r="DP183" i="5"/>
  <c r="BH122" i="5"/>
  <c r="DP122" i="5"/>
  <c r="BH64" i="5"/>
  <c r="DP64" i="5"/>
  <c r="BH22" i="5"/>
  <c r="DP22" i="5"/>
  <c r="BH99" i="5"/>
  <c r="DP99" i="5"/>
  <c r="BH76" i="5"/>
  <c r="DP76" i="5"/>
  <c r="BH154" i="5"/>
  <c r="DP154" i="5"/>
  <c r="BH27" i="5"/>
  <c r="DP27" i="5"/>
  <c r="BH42" i="5"/>
  <c r="DP42" i="5"/>
  <c r="BH70" i="5"/>
  <c r="DP70" i="5"/>
  <c r="BH90" i="5"/>
  <c r="DP90" i="5"/>
  <c r="BH49" i="5"/>
  <c r="DP49" i="5"/>
  <c r="BH46" i="5"/>
  <c r="DP46" i="5"/>
  <c r="BH23" i="5"/>
  <c r="DP23" i="5"/>
  <c r="BH47" i="5"/>
  <c r="DP47" i="5"/>
  <c r="BH147" i="5"/>
  <c r="DP147" i="5"/>
  <c r="BH184" i="5"/>
  <c r="DP184" i="5"/>
  <c r="BH82" i="5"/>
  <c r="DP82" i="5"/>
  <c r="BH174" i="5"/>
  <c r="DP174" i="5"/>
  <c r="BH97" i="5"/>
  <c r="DP97" i="5"/>
  <c r="BH26" i="5"/>
  <c r="DP26" i="5"/>
  <c r="BH95" i="5"/>
  <c r="DP95" i="5"/>
  <c r="BH16" i="5"/>
  <c r="DP16" i="5"/>
  <c r="BH60" i="5"/>
  <c r="DP60" i="5"/>
  <c r="BH52" i="5"/>
  <c r="DP52" i="5"/>
  <c r="BH159" i="5"/>
  <c r="DP159" i="5"/>
  <c r="BH67" i="5"/>
  <c r="DP67" i="5"/>
  <c r="BH177" i="5"/>
  <c r="DP177" i="5"/>
  <c r="BH125" i="5"/>
  <c r="DP125" i="5"/>
  <c r="BH28" i="5"/>
  <c r="DP28" i="5"/>
  <c r="BH21" i="5"/>
  <c r="DP21" i="5"/>
  <c r="BH37" i="5"/>
  <c r="DP37" i="5"/>
  <c r="BH143" i="5"/>
  <c r="DP143" i="5"/>
  <c r="BH136" i="5"/>
  <c r="DP136" i="5"/>
  <c r="BH123" i="5"/>
  <c r="DP123" i="5"/>
  <c r="BH89" i="5"/>
  <c r="DP89" i="5"/>
  <c r="BH32" i="5"/>
  <c r="DP32" i="5"/>
  <c r="BH145" i="5"/>
  <c r="DP145" i="5"/>
  <c r="BH186" i="5"/>
  <c r="DP186" i="5"/>
  <c r="BH31" i="5"/>
  <c r="DP31" i="5"/>
  <c r="BH129" i="5"/>
  <c r="DP129" i="5"/>
  <c r="BH102" i="5"/>
  <c r="DP102" i="5"/>
  <c r="BH181" i="5"/>
  <c r="DP181" i="5"/>
  <c r="BH80" i="5"/>
  <c r="DP80" i="5"/>
  <c r="BH110" i="5"/>
  <c r="DP110" i="5"/>
  <c r="BH141" i="5"/>
  <c r="DP141" i="5"/>
  <c r="BH114" i="5"/>
  <c r="DP114" i="5"/>
  <c r="BH75" i="5"/>
  <c r="DP75" i="5"/>
  <c r="BH187" i="5"/>
  <c r="DP187" i="5"/>
  <c r="BH109" i="5"/>
  <c r="DP109" i="5"/>
  <c r="BH15" i="5"/>
  <c r="DP15" i="5"/>
  <c r="BH117" i="5"/>
  <c r="DP117" i="5"/>
  <c r="BH94" i="5"/>
  <c r="DP94" i="5"/>
  <c r="BH35" i="5"/>
  <c r="DP35" i="5"/>
  <c r="BH73" i="5"/>
  <c r="DP73" i="5"/>
  <c r="BH171" i="5"/>
  <c r="DP171" i="5"/>
  <c r="BH40" i="5"/>
  <c r="DP40" i="5"/>
  <c r="BH48" i="5"/>
  <c r="DP48" i="5"/>
  <c r="BH128" i="5"/>
  <c r="DP128" i="5"/>
  <c r="BH66" i="5"/>
  <c r="DP66" i="5"/>
  <c r="BH190" i="5"/>
  <c r="DP190" i="5"/>
  <c r="BH161" i="5"/>
  <c r="DP161" i="5"/>
  <c r="BH135" i="5"/>
  <c r="DP135" i="5"/>
  <c r="BH126" i="5"/>
  <c r="DP126" i="5"/>
  <c r="BH74" i="5"/>
  <c r="DP74" i="5"/>
  <c r="BH72" i="5"/>
  <c r="DP72" i="5"/>
  <c r="BH157" i="5"/>
  <c r="DP157" i="5"/>
  <c r="BH115" i="5"/>
  <c r="DP115" i="5"/>
  <c r="BH149" i="5"/>
  <c r="DP149" i="5"/>
  <c r="BH4" i="5"/>
  <c r="DP4" i="5"/>
  <c r="BH79" i="5"/>
  <c r="DP79" i="5"/>
  <c r="BH62" i="5"/>
  <c r="DP62" i="5"/>
  <c r="BH87" i="5"/>
  <c r="DP87" i="5"/>
  <c r="BH185" i="5"/>
  <c r="DP185" i="5"/>
  <c r="BH69" i="5"/>
  <c r="DP69" i="5"/>
  <c r="BH194" i="5"/>
  <c r="DP194" i="5"/>
  <c r="BH8" i="5"/>
  <c r="DP8" i="5"/>
  <c r="BH132" i="5"/>
  <c r="DP132" i="5"/>
  <c r="BH11" i="5"/>
  <c r="DP11" i="5"/>
  <c r="BH53" i="5"/>
  <c r="DP53" i="5"/>
  <c r="BH85" i="5"/>
  <c r="DP85" i="5"/>
  <c r="BH10" i="5"/>
  <c r="DP10" i="5"/>
  <c r="BH113" i="5"/>
  <c r="DP113" i="5"/>
  <c r="BH153" i="5"/>
  <c r="DP153" i="5"/>
  <c r="BH164" i="5"/>
  <c r="DP164" i="5"/>
  <c r="BH24" i="5"/>
  <c r="DP24" i="5"/>
  <c r="BH140" i="5"/>
  <c r="DP140" i="5"/>
  <c r="BH139" i="5"/>
  <c r="DP139" i="5"/>
  <c r="BH30" i="5"/>
  <c r="DP30" i="5"/>
  <c r="BH86" i="5"/>
  <c r="DP86" i="5"/>
  <c r="BH155" i="5"/>
  <c r="DP155" i="5"/>
  <c r="BH130" i="5"/>
  <c r="DP130" i="5"/>
  <c r="BH98" i="5"/>
  <c r="DP98" i="5"/>
  <c r="BH119" i="5"/>
  <c r="DP119" i="5"/>
  <c r="BH165" i="5"/>
  <c r="DP165" i="5"/>
  <c r="BH103" i="5"/>
  <c r="DP103" i="5"/>
  <c r="BH7" i="5"/>
  <c r="DP7" i="5"/>
  <c r="BH156" i="5"/>
  <c r="DP156" i="5"/>
  <c r="BH38" i="5"/>
  <c r="DP38" i="5"/>
  <c r="BH144" i="5"/>
  <c r="DP144" i="5"/>
  <c r="BH118" i="5"/>
  <c r="DP118" i="5"/>
  <c r="BH176" i="5"/>
  <c r="DP176" i="5"/>
  <c r="BH92" i="5"/>
  <c r="DP92" i="5"/>
  <c r="BH162" i="5"/>
  <c r="DP162" i="5"/>
  <c r="BH112" i="5"/>
  <c r="DP112" i="5"/>
  <c r="BH9" i="5"/>
  <c r="DP9" i="5"/>
  <c r="BH50" i="5"/>
  <c r="DP50" i="5"/>
  <c r="BH180" i="5"/>
  <c r="DP180" i="5"/>
  <c r="BH12" i="5"/>
  <c r="DP12" i="5"/>
  <c r="BH54" i="5"/>
  <c r="DP54" i="5"/>
  <c r="BH83" i="5"/>
  <c r="DP83" i="5"/>
  <c r="BH134" i="5"/>
  <c r="DP134" i="5"/>
  <c r="BH168" i="5"/>
  <c r="DP168" i="5"/>
  <c r="BH101" i="5"/>
  <c r="DP101" i="5"/>
  <c r="BH91" i="5"/>
  <c r="DP91" i="5"/>
  <c r="BH63" i="5"/>
  <c r="DP63" i="5"/>
  <c r="BH189" i="5"/>
  <c r="DP189" i="5"/>
  <c r="BH43" i="5"/>
  <c r="DP43" i="5"/>
  <c r="BH78" i="5"/>
  <c r="DP78" i="5"/>
  <c r="BH5" i="5"/>
  <c r="DP5" i="5"/>
  <c r="BH57" i="5"/>
  <c r="DP57" i="5"/>
  <c r="BH39" i="5"/>
  <c r="DP39" i="5"/>
  <c r="BH56" i="5"/>
  <c r="DP56" i="5"/>
  <c r="BH13" i="5"/>
  <c r="DP13" i="5"/>
  <c r="BH178" i="5"/>
  <c r="DP178" i="5"/>
  <c r="BH96" i="5"/>
  <c r="DP96" i="5"/>
  <c r="BH111" i="5"/>
  <c r="DP111" i="5"/>
  <c r="BH158" i="5"/>
  <c r="DP158" i="5"/>
  <c r="BH108" i="5"/>
  <c r="DP108" i="5"/>
  <c r="BH25" i="5"/>
  <c r="DP25" i="5"/>
  <c r="BH34" i="5"/>
  <c r="DP34" i="5"/>
  <c r="BH19" i="5"/>
  <c r="DP19" i="5"/>
  <c r="BH58" i="5"/>
  <c r="DP58" i="5"/>
  <c r="BH188" i="5"/>
  <c r="DP188" i="5"/>
  <c r="BH152" i="5"/>
  <c r="DP152" i="5"/>
  <c r="BH163" i="5"/>
  <c r="DP163" i="5"/>
  <c r="BH150" i="5"/>
  <c r="DP150" i="5"/>
  <c r="BH146" i="5"/>
  <c r="DP146" i="5"/>
  <c r="BH14" i="5"/>
  <c r="DP14" i="5"/>
  <c r="BH167" i="5"/>
  <c r="DP167" i="5"/>
  <c r="BH68" i="5"/>
  <c r="DP68" i="5"/>
  <c r="BH17" i="5"/>
  <c r="DP17" i="5"/>
  <c r="BH33" i="5"/>
  <c r="DP33" i="5"/>
  <c r="BH45" i="5"/>
  <c r="DP45" i="5"/>
  <c r="BH131" i="5"/>
  <c r="DP131" i="5"/>
  <c r="BH104" i="5"/>
  <c r="DP104" i="5"/>
  <c r="BH88" i="5"/>
  <c r="DP88" i="5"/>
  <c r="BH29" i="5"/>
  <c r="DP29" i="5"/>
  <c r="BH173" i="5"/>
  <c r="DP173" i="5"/>
  <c r="BH93" i="5"/>
  <c r="DP93" i="5"/>
  <c r="BH100" i="5"/>
  <c r="DP100" i="5"/>
  <c r="BH65" i="5"/>
  <c r="DP65" i="5"/>
  <c r="BH71" i="5"/>
  <c r="DP71" i="5"/>
  <c r="BH41" i="5"/>
  <c r="DP41" i="5"/>
  <c r="BH124" i="5"/>
  <c r="DP124" i="5"/>
  <c r="BH107" i="5"/>
  <c r="DP107" i="5"/>
  <c r="BH182" i="5"/>
  <c r="DP182" i="5"/>
  <c r="BH121" i="5"/>
  <c r="DP121" i="5"/>
  <c r="BH127" i="5"/>
  <c r="DP127" i="5"/>
  <c r="BH3" i="5"/>
  <c r="DP3" i="5"/>
  <c r="BH106" i="5"/>
  <c r="DP106" i="5"/>
  <c r="BS192" i="5"/>
  <c r="EA192" i="5"/>
  <c r="BS74" i="5"/>
  <c r="EA74" i="5"/>
  <c r="BS188" i="5"/>
  <c r="EA188" i="5"/>
  <c r="BS21" i="5"/>
  <c r="EA21" i="5"/>
  <c r="BS102" i="5"/>
  <c r="EA102" i="5"/>
  <c r="BS140" i="5"/>
  <c r="EA140" i="5"/>
  <c r="BS181" i="5"/>
  <c r="EA181" i="5"/>
  <c r="BS136" i="5"/>
  <c r="EA136" i="5"/>
  <c r="BS191" i="5"/>
  <c r="EA191" i="5"/>
  <c r="BS86" i="5"/>
  <c r="EA86" i="5"/>
  <c r="BS163" i="5"/>
  <c r="EA163" i="5"/>
  <c r="BS67" i="5"/>
  <c r="EA67" i="5"/>
  <c r="BS147" i="5"/>
  <c r="EA147" i="5"/>
  <c r="BS138" i="5"/>
  <c r="EA138" i="5"/>
  <c r="BS84" i="5"/>
  <c r="EA84" i="5"/>
  <c r="BS128" i="5"/>
  <c r="EA128" i="5"/>
  <c r="BS106" i="5"/>
  <c r="EA106" i="5"/>
  <c r="BS186" i="5"/>
  <c r="EA186" i="5"/>
  <c r="BS49" i="5"/>
  <c r="EA49" i="5"/>
  <c r="BS80" i="5"/>
  <c r="EA80" i="5"/>
  <c r="BS166" i="5"/>
  <c r="EA166" i="5"/>
  <c r="BS63" i="5"/>
  <c r="EA63" i="5"/>
  <c r="BS144" i="5"/>
  <c r="EA144" i="5"/>
  <c r="BS178" i="5"/>
  <c r="EA178" i="5"/>
  <c r="BS161" i="5"/>
  <c r="EA161" i="5"/>
  <c r="BS36" i="5"/>
  <c r="EA36" i="5"/>
  <c r="BS101" i="5"/>
  <c r="EA101" i="5"/>
  <c r="BS130" i="5"/>
  <c r="EA130" i="5"/>
  <c r="BS13" i="5"/>
  <c r="EA13" i="5"/>
  <c r="BS137" i="5"/>
  <c r="EA137" i="5"/>
  <c r="BS117" i="5"/>
  <c r="EA117" i="5"/>
  <c r="BS93" i="5"/>
  <c r="EA93" i="5"/>
  <c r="BS164" i="5"/>
  <c r="EA164" i="5"/>
  <c r="BS126" i="5"/>
  <c r="EA126" i="5"/>
  <c r="BS4" i="5"/>
  <c r="EA4" i="5"/>
  <c r="BS97" i="5"/>
  <c r="EA97" i="5"/>
  <c r="BS61" i="5"/>
  <c r="EA61" i="5"/>
  <c r="BS170" i="5"/>
  <c r="EA170" i="5"/>
  <c r="BS103" i="5"/>
  <c r="EA103" i="5"/>
  <c r="BS121" i="5"/>
  <c r="EA121" i="5"/>
  <c r="BS175" i="5"/>
  <c r="EA175" i="5"/>
  <c r="BS148" i="5"/>
  <c r="EA148" i="5"/>
  <c r="BS169" i="5"/>
  <c r="EA169" i="5"/>
  <c r="BS25" i="5"/>
  <c r="EA25" i="5"/>
  <c r="BS168" i="5"/>
  <c r="EA168" i="5"/>
  <c r="BS127" i="5"/>
  <c r="EA127" i="5"/>
  <c r="BS171" i="5"/>
  <c r="EA171" i="5"/>
  <c r="BS78" i="5"/>
  <c r="EA78" i="5"/>
  <c r="BS7" i="5"/>
  <c r="EA7" i="5"/>
  <c r="BS182" i="5"/>
  <c r="EA182" i="5"/>
  <c r="BS66" i="5"/>
  <c r="EA66" i="5"/>
  <c r="BS146" i="5"/>
  <c r="EA146" i="5"/>
  <c r="BS122" i="5"/>
  <c r="EA122" i="5"/>
  <c r="BS26" i="5"/>
  <c r="EA26" i="5"/>
  <c r="BS34" i="5"/>
  <c r="EA34" i="5"/>
  <c r="BS24" i="5"/>
  <c r="EA24" i="5"/>
  <c r="BS99" i="5"/>
  <c r="EA99" i="5"/>
  <c r="BS142" i="5"/>
  <c r="EA142" i="5"/>
  <c r="BS124" i="5"/>
  <c r="EA124" i="5"/>
  <c r="BS109" i="5"/>
  <c r="EA109" i="5"/>
  <c r="BS194" i="5"/>
  <c r="EA194" i="5"/>
  <c r="BS145" i="5"/>
  <c r="EA145" i="5"/>
  <c r="BS141" i="5"/>
  <c r="EA141" i="5"/>
  <c r="BS50" i="5"/>
  <c r="EA50" i="5"/>
  <c r="BS154" i="5"/>
  <c r="EA154" i="5"/>
  <c r="BS189" i="5"/>
  <c r="EA189" i="5"/>
  <c r="BS179" i="5"/>
  <c r="EA179" i="5"/>
  <c r="BS11" i="5"/>
  <c r="EA11" i="5"/>
  <c r="BS76" i="5"/>
  <c r="EA76" i="5"/>
  <c r="BS155" i="5"/>
  <c r="EA155" i="5"/>
  <c r="BS16" i="5"/>
  <c r="EA16" i="5"/>
  <c r="BS118" i="5"/>
  <c r="EA118" i="5"/>
  <c r="BS46" i="5"/>
  <c r="EA46" i="5"/>
  <c r="BS9" i="5"/>
  <c r="EA9" i="5"/>
  <c r="BS20" i="5"/>
  <c r="EA20" i="5"/>
  <c r="BS153" i="5"/>
  <c r="EA153" i="5"/>
  <c r="BS143" i="5"/>
  <c r="EA143" i="5"/>
  <c r="BS190" i="5"/>
  <c r="EA190" i="5"/>
  <c r="BS85" i="5"/>
  <c r="EA85" i="5"/>
  <c r="BS150" i="5"/>
  <c r="EA150" i="5"/>
  <c r="BS90" i="5"/>
  <c r="EA90" i="5"/>
  <c r="BS172" i="5"/>
  <c r="EA172" i="5"/>
  <c r="BS33" i="5"/>
  <c r="EA33" i="5"/>
  <c r="BS52" i="5"/>
  <c r="EA52" i="5"/>
  <c r="BS43" i="5"/>
  <c r="EA43" i="5"/>
  <c r="BS91" i="5"/>
  <c r="EA91" i="5"/>
  <c r="BS100" i="5"/>
  <c r="EA100" i="5"/>
  <c r="BS3" i="5"/>
  <c r="EA3" i="5"/>
  <c r="BS135" i="5"/>
  <c r="EA135" i="5"/>
  <c r="BS28" i="5"/>
  <c r="EA28" i="5"/>
  <c r="BS134" i="5"/>
  <c r="EA134" i="5"/>
  <c r="BS88" i="5"/>
  <c r="EA88" i="5"/>
  <c r="BS32" i="5"/>
  <c r="EA32" i="5"/>
  <c r="BS65" i="5"/>
  <c r="EA65" i="5"/>
  <c r="BS8" i="5"/>
  <c r="EA8" i="5"/>
  <c r="BS165" i="5"/>
  <c r="EA165" i="5"/>
  <c r="BS87" i="5"/>
  <c r="EA87" i="5"/>
  <c r="BS56" i="5"/>
  <c r="EA56" i="5"/>
  <c r="BS149" i="5"/>
  <c r="EA149" i="5"/>
  <c r="BS62" i="5"/>
  <c r="EA62" i="5"/>
  <c r="BS58" i="5"/>
  <c r="EA58" i="5"/>
  <c r="BS115" i="5"/>
  <c r="EA115" i="5"/>
  <c r="BS159" i="5"/>
  <c r="EA159" i="5"/>
  <c r="BS119" i="5"/>
  <c r="EA119" i="5"/>
  <c r="BS59" i="5"/>
  <c r="EA59" i="5"/>
  <c r="BS156" i="5"/>
  <c r="EA156" i="5"/>
  <c r="BS108" i="5"/>
  <c r="EA108" i="5"/>
  <c r="BS57" i="5"/>
  <c r="EA57" i="5"/>
  <c r="BS125" i="5"/>
  <c r="EA125" i="5"/>
  <c r="BS77" i="5"/>
  <c r="EA77" i="5"/>
  <c r="BS111" i="5"/>
  <c r="EA111" i="5"/>
  <c r="BS19" i="5"/>
  <c r="EA19" i="5"/>
  <c r="BS107" i="5"/>
  <c r="EA107" i="5"/>
  <c r="BS55" i="5"/>
  <c r="EA55" i="5"/>
  <c r="BS83" i="5"/>
  <c r="EA83" i="5"/>
  <c r="BS184" i="5"/>
  <c r="EA184" i="5"/>
  <c r="BS114" i="5"/>
  <c r="EA114" i="5"/>
  <c r="BS73" i="5"/>
  <c r="EA73" i="5"/>
  <c r="BS167" i="5"/>
  <c r="EA167" i="5"/>
  <c r="BS38" i="5"/>
  <c r="EA38" i="5"/>
  <c r="BS5" i="5"/>
  <c r="EA5" i="5"/>
  <c r="BS158" i="5"/>
  <c r="EA158" i="5"/>
  <c r="BS152" i="5"/>
  <c r="EA152" i="5"/>
  <c r="BS44" i="5"/>
  <c r="EA44" i="5"/>
  <c r="BS10" i="5"/>
  <c r="EA10" i="5"/>
  <c r="BS89" i="5"/>
  <c r="EA89" i="5"/>
  <c r="BS31" i="5"/>
  <c r="EA31" i="5"/>
  <c r="BS157" i="5"/>
  <c r="EA157" i="5"/>
  <c r="BS123" i="5"/>
  <c r="EA123" i="5"/>
  <c r="BS92" i="5"/>
  <c r="EA92" i="5"/>
  <c r="BS17" i="5"/>
  <c r="EA17" i="5"/>
  <c r="BS112" i="5"/>
  <c r="EA112" i="5"/>
  <c r="BS98" i="5"/>
  <c r="EA98" i="5"/>
  <c r="BS131" i="5"/>
  <c r="EA131" i="5"/>
  <c r="BS96" i="5"/>
  <c r="EA96" i="5"/>
  <c r="BS54" i="5"/>
  <c r="EA54" i="5"/>
  <c r="BS41" i="5"/>
  <c r="EA41" i="5"/>
  <c r="BS23" i="5"/>
  <c r="EA23" i="5"/>
  <c r="BS105" i="5"/>
  <c r="EA105" i="5"/>
  <c r="BS42" i="5"/>
  <c r="EA42" i="5"/>
  <c r="BS29" i="5"/>
  <c r="EA29" i="5"/>
  <c r="BS75" i="5"/>
  <c r="EA75" i="5"/>
  <c r="BS173" i="5"/>
  <c r="EA173" i="5"/>
  <c r="BS139" i="5"/>
  <c r="EA139" i="5"/>
  <c r="BS113" i="5"/>
  <c r="EA113" i="5"/>
  <c r="BS185" i="5"/>
  <c r="EA185" i="5"/>
  <c r="BS15" i="5"/>
  <c r="EA15" i="5"/>
  <c r="BS94" i="5"/>
  <c r="EA94" i="5"/>
  <c r="BS72" i="5"/>
  <c r="EA72" i="5"/>
  <c r="BS70" i="5"/>
  <c r="EA70" i="5"/>
  <c r="BS64" i="5"/>
  <c r="EA64" i="5"/>
  <c r="BS14" i="5"/>
  <c r="EA14" i="5"/>
  <c r="BS183" i="5"/>
  <c r="EA183" i="5"/>
  <c r="BS18" i="5"/>
  <c r="EA18" i="5"/>
  <c r="BS30" i="5"/>
  <c r="EA30" i="5"/>
  <c r="BS45" i="5"/>
  <c r="EA45" i="5"/>
  <c r="BS51" i="5"/>
  <c r="EA51" i="5"/>
  <c r="BS71" i="5"/>
  <c r="EA71" i="5"/>
  <c r="BS129" i="5"/>
  <c r="EA129" i="5"/>
  <c r="BS116" i="5"/>
  <c r="EA116" i="5"/>
  <c r="BS177" i="5"/>
  <c r="EA177" i="5"/>
  <c r="BS35" i="5"/>
  <c r="EA35" i="5"/>
  <c r="BS69" i="5"/>
  <c r="EA69" i="5"/>
  <c r="BS133" i="5"/>
  <c r="EA133" i="5"/>
  <c r="BS160" i="5"/>
  <c r="EA160" i="5"/>
  <c r="BS95" i="5"/>
  <c r="EA95" i="5"/>
  <c r="BS40" i="5"/>
  <c r="EA40" i="5"/>
  <c r="BS68" i="5"/>
  <c r="EA68" i="5"/>
  <c r="BS60" i="5"/>
  <c r="EA60" i="5"/>
  <c r="BS22" i="5"/>
  <c r="EA22" i="5"/>
  <c r="BS120" i="5"/>
  <c r="EA120" i="5"/>
  <c r="BS187" i="5"/>
  <c r="EA187" i="5"/>
  <c r="BS79" i="5"/>
  <c r="EA79" i="5"/>
  <c r="BS104" i="5"/>
  <c r="EA104" i="5"/>
  <c r="BS174" i="5"/>
  <c r="EA174" i="5"/>
  <c r="BS12" i="5"/>
  <c r="EA12" i="5"/>
  <c r="BS37" i="5"/>
  <c r="EA37" i="5"/>
  <c r="BS110" i="5"/>
  <c r="EA110" i="5"/>
  <c r="BS180" i="5"/>
  <c r="EA180" i="5"/>
  <c r="BS6" i="5"/>
  <c r="EA6" i="5"/>
  <c r="BS151" i="5"/>
  <c r="EA151" i="5"/>
  <c r="BS27" i="5"/>
  <c r="EA27" i="5"/>
  <c r="BS39" i="5"/>
  <c r="EA39" i="5"/>
  <c r="BS132" i="5"/>
  <c r="EA132" i="5"/>
  <c r="BS162" i="5"/>
  <c r="EA162" i="5"/>
  <c r="BS82" i="5"/>
  <c r="EA82" i="5"/>
  <c r="BS81" i="5"/>
  <c r="EA81" i="5"/>
  <c r="BS193" i="5"/>
  <c r="EA193" i="5"/>
  <c r="BS53" i="5"/>
  <c r="EA53" i="5"/>
  <c r="BS47" i="5"/>
  <c r="EA47" i="5"/>
  <c r="BS48" i="5"/>
  <c r="EA48" i="5"/>
  <c r="BS176" i="5"/>
  <c r="EA176" i="5"/>
  <c r="BY50" i="5"/>
  <c r="EG50" i="5"/>
  <c r="BY15" i="5"/>
  <c r="EG15" i="5"/>
  <c r="BY39" i="5"/>
  <c r="EG39" i="5"/>
  <c r="BY145" i="5"/>
  <c r="EG145" i="5"/>
  <c r="BY114" i="5"/>
  <c r="EG114" i="5"/>
  <c r="BY62" i="5"/>
  <c r="EG62" i="5"/>
  <c r="BY40" i="5"/>
  <c r="EG40" i="5"/>
  <c r="BY3" i="5"/>
  <c r="EG3" i="5"/>
  <c r="BY143" i="5"/>
  <c r="EG143" i="5"/>
  <c r="BY87" i="5"/>
  <c r="EG87" i="5"/>
  <c r="BY134" i="5"/>
  <c r="EG134" i="5"/>
  <c r="BY154" i="5"/>
  <c r="EG154" i="5"/>
  <c r="BY111" i="5"/>
  <c r="EG111" i="5"/>
  <c r="BY45" i="5"/>
  <c r="EG45" i="5"/>
  <c r="BY11" i="5"/>
  <c r="EG11" i="5"/>
  <c r="BY35" i="5"/>
  <c r="EG35" i="5"/>
  <c r="BY115" i="5"/>
  <c r="EG115" i="5"/>
  <c r="BY160" i="5"/>
  <c r="EG160" i="5"/>
  <c r="BY8" i="5"/>
  <c r="EG8" i="5"/>
  <c r="BY30" i="5"/>
  <c r="EG30" i="5"/>
  <c r="BY23" i="5"/>
  <c r="EG23" i="5"/>
  <c r="BY106" i="5"/>
  <c r="EG106" i="5"/>
  <c r="BY52" i="5"/>
  <c r="EG52" i="5"/>
  <c r="BY192" i="5"/>
  <c r="EG192" i="5"/>
  <c r="BY135" i="5"/>
  <c r="EG135" i="5"/>
  <c r="BY172" i="5"/>
  <c r="EG172" i="5"/>
  <c r="BY29" i="5"/>
  <c r="EG29" i="5"/>
  <c r="BY167" i="5"/>
  <c r="EG167" i="5"/>
  <c r="BY33" i="5"/>
  <c r="EG33" i="5"/>
  <c r="BY193" i="5"/>
  <c r="EG193" i="5"/>
  <c r="BY152" i="5"/>
  <c r="EG152" i="5"/>
  <c r="BY69" i="5"/>
  <c r="EG69" i="5"/>
  <c r="BY147" i="5"/>
  <c r="EG147" i="5"/>
  <c r="BY20" i="5"/>
  <c r="EG20" i="5"/>
  <c r="BY112" i="5"/>
  <c r="EG112" i="5"/>
  <c r="BY67" i="5"/>
  <c r="EG67" i="5"/>
  <c r="BY51" i="5"/>
  <c r="EG51" i="5"/>
  <c r="BY72" i="5"/>
  <c r="EG72" i="5"/>
  <c r="BY76" i="5"/>
  <c r="EG76" i="5"/>
  <c r="BY86" i="5"/>
  <c r="EG86" i="5"/>
  <c r="BY187" i="5"/>
  <c r="EG187" i="5"/>
  <c r="BY58" i="5"/>
  <c r="EG58" i="5"/>
  <c r="BY179" i="5"/>
  <c r="EG179" i="5"/>
  <c r="BY121" i="5"/>
  <c r="EG121" i="5"/>
  <c r="BY73" i="5"/>
  <c r="EG73" i="5"/>
  <c r="BY48" i="5"/>
  <c r="EG48" i="5"/>
  <c r="BY183" i="5"/>
  <c r="EG183" i="5"/>
  <c r="BY169" i="5"/>
  <c r="EG169" i="5"/>
  <c r="BY47" i="5"/>
  <c r="EG47" i="5"/>
  <c r="BY153" i="5"/>
  <c r="EG153" i="5"/>
  <c r="BY95" i="5"/>
  <c r="EG95" i="5"/>
  <c r="BY139" i="5"/>
  <c r="EG139" i="5"/>
  <c r="BY42" i="5"/>
  <c r="EG42" i="5"/>
  <c r="BY128" i="5"/>
  <c r="EG128" i="5"/>
  <c r="BY101" i="5"/>
  <c r="EG101" i="5"/>
  <c r="BY175" i="5"/>
  <c r="EG175" i="5"/>
  <c r="BY60" i="5"/>
  <c r="EG60" i="5"/>
  <c r="BY126" i="5"/>
  <c r="EG126" i="5"/>
  <c r="BY74" i="5"/>
  <c r="EG74" i="5"/>
  <c r="BY81" i="5"/>
  <c r="EG81" i="5"/>
  <c r="BY6" i="5"/>
  <c r="EG6" i="5"/>
  <c r="BY119" i="5"/>
  <c r="EG119" i="5"/>
  <c r="BY17" i="5"/>
  <c r="EG17" i="5"/>
  <c r="BY176" i="5"/>
  <c r="EG176" i="5"/>
  <c r="BY98" i="5"/>
  <c r="EG98" i="5"/>
  <c r="BY88" i="5"/>
  <c r="EG88" i="5"/>
  <c r="BY120" i="5"/>
  <c r="EG120" i="5"/>
  <c r="BY102" i="5"/>
  <c r="EG102" i="5"/>
  <c r="BY32" i="5"/>
  <c r="EG32" i="5"/>
  <c r="BY27" i="5"/>
  <c r="EG27" i="5"/>
  <c r="BY103" i="5"/>
  <c r="EG103" i="5"/>
  <c r="BY78" i="5"/>
  <c r="EG78" i="5"/>
  <c r="BY162" i="5"/>
  <c r="EG162" i="5"/>
  <c r="BY166" i="5"/>
  <c r="EG166" i="5"/>
  <c r="BY146" i="5"/>
  <c r="EG146" i="5"/>
  <c r="BY57" i="5"/>
  <c r="EG57" i="5"/>
  <c r="BY65" i="5"/>
  <c r="EG65" i="5"/>
  <c r="BY137" i="5"/>
  <c r="EG137" i="5"/>
  <c r="BY66" i="5"/>
  <c r="EG66" i="5"/>
  <c r="BY43" i="5"/>
  <c r="EG43" i="5"/>
  <c r="BY53" i="5"/>
  <c r="EG53" i="5"/>
  <c r="BY26" i="5"/>
  <c r="EG26" i="5"/>
  <c r="BY36" i="5"/>
  <c r="EG36" i="5"/>
  <c r="BY12" i="5"/>
  <c r="EG12" i="5"/>
  <c r="BY79" i="5"/>
  <c r="EG79" i="5"/>
  <c r="BY70" i="5"/>
  <c r="EG70" i="5"/>
  <c r="BY123" i="5"/>
  <c r="EG123" i="5"/>
  <c r="BY68" i="5"/>
  <c r="EG68" i="5"/>
  <c r="BY28" i="5"/>
  <c r="EG28" i="5"/>
  <c r="BY21" i="5"/>
  <c r="EG21" i="5"/>
  <c r="BY117" i="5"/>
  <c r="EG117" i="5"/>
  <c r="BY84" i="5"/>
  <c r="EG84" i="5"/>
  <c r="BY194" i="5"/>
  <c r="EG194" i="5"/>
  <c r="BY149" i="5"/>
  <c r="EG149" i="5"/>
  <c r="BY63" i="5"/>
  <c r="EG63" i="5"/>
  <c r="BY140" i="5"/>
  <c r="EG140" i="5"/>
  <c r="BY159" i="5"/>
  <c r="EG159" i="5"/>
  <c r="BY188" i="5"/>
  <c r="EG188" i="5"/>
  <c r="BY100" i="5"/>
  <c r="EG100" i="5"/>
  <c r="BY71" i="5"/>
  <c r="EG71" i="5"/>
  <c r="BY186" i="5"/>
  <c r="EG186" i="5"/>
  <c r="BY180" i="5"/>
  <c r="EG180" i="5"/>
  <c r="BY190" i="5"/>
  <c r="EG190" i="5"/>
  <c r="BY4" i="5"/>
  <c r="EG4" i="5"/>
  <c r="BY113" i="5"/>
  <c r="EG113" i="5"/>
  <c r="BY177" i="5"/>
  <c r="EG177" i="5"/>
  <c r="BY171" i="5"/>
  <c r="EG171" i="5"/>
  <c r="BY118" i="5"/>
  <c r="EG118" i="5"/>
  <c r="BY77" i="5"/>
  <c r="EG77" i="5"/>
  <c r="BY182" i="5"/>
  <c r="EG182" i="5"/>
  <c r="BY85" i="5"/>
  <c r="EG85" i="5"/>
  <c r="BY80" i="5"/>
  <c r="EG80" i="5"/>
  <c r="BY189" i="5"/>
  <c r="EG189" i="5"/>
  <c r="BY158" i="5"/>
  <c r="EG158" i="5"/>
  <c r="BY93" i="5"/>
  <c r="EG93" i="5"/>
  <c r="BY132" i="5"/>
  <c r="EG132" i="5"/>
  <c r="BY64" i="5"/>
  <c r="EG64" i="5"/>
  <c r="BY185" i="5"/>
  <c r="EG185" i="5"/>
  <c r="BY54" i="5"/>
  <c r="EG54" i="5"/>
  <c r="BY104" i="5"/>
  <c r="EG104" i="5"/>
  <c r="BY109" i="5"/>
  <c r="EG109" i="5"/>
  <c r="BY178" i="5"/>
  <c r="EG178" i="5"/>
  <c r="BY55" i="5"/>
  <c r="EG55" i="5"/>
  <c r="BY131" i="5"/>
  <c r="EG131" i="5"/>
  <c r="BY165" i="5"/>
  <c r="EG165" i="5"/>
  <c r="BY34" i="5"/>
  <c r="EG34" i="5"/>
  <c r="BY133" i="5"/>
  <c r="EG133" i="5"/>
  <c r="BY181" i="5"/>
  <c r="EG181" i="5"/>
  <c r="BY22" i="5"/>
  <c r="EG22" i="5"/>
  <c r="BY90" i="5"/>
  <c r="EG90" i="5"/>
  <c r="BY91" i="5"/>
  <c r="EG91" i="5"/>
  <c r="BY46" i="5"/>
  <c r="EG46" i="5"/>
  <c r="BY10" i="5"/>
  <c r="EG10" i="5"/>
  <c r="BY156" i="5"/>
  <c r="EG156" i="5"/>
  <c r="BY107" i="5"/>
  <c r="EG107" i="5"/>
  <c r="BY82" i="5"/>
  <c r="EG82" i="5"/>
  <c r="BY14" i="5"/>
  <c r="EG14" i="5"/>
  <c r="BY150" i="5"/>
  <c r="EG150" i="5"/>
  <c r="BY83" i="5"/>
  <c r="EG83" i="5"/>
  <c r="BY116" i="5"/>
  <c r="EG116" i="5"/>
  <c r="BY94" i="5"/>
  <c r="EG94" i="5"/>
  <c r="BY144" i="5"/>
  <c r="EG144" i="5"/>
  <c r="BY56" i="5"/>
  <c r="EG56" i="5"/>
  <c r="BY157" i="5"/>
  <c r="EG157" i="5"/>
  <c r="BY7" i="5"/>
  <c r="EG7" i="5"/>
  <c r="BY141" i="5"/>
  <c r="EG141" i="5"/>
  <c r="BY124" i="5"/>
  <c r="EG124" i="5"/>
  <c r="BY170" i="5"/>
  <c r="EG170" i="5"/>
  <c r="BY130" i="5"/>
  <c r="EG130" i="5"/>
  <c r="BY96" i="5"/>
  <c r="EG96" i="5"/>
  <c r="BY127" i="5"/>
  <c r="EG127" i="5"/>
  <c r="BY9" i="5"/>
  <c r="EG9" i="5"/>
  <c r="BY164" i="5"/>
  <c r="EG164" i="5"/>
  <c r="BY136" i="5"/>
  <c r="EG136" i="5"/>
  <c r="BY184" i="5"/>
  <c r="EG184" i="5"/>
  <c r="BY92" i="5"/>
  <c r="EG92" i="5"/>
  <c r="BY5" i="5"/>
  <c r="EG5" i="5"/>
  <c r="BY148" i="5"/>
  <c r="EG148" i="5"/>
  <c r="BY129" i="5"/>
  <c r="EG129" i="5"/>
  <c r="BY174" i="5"/>
  <c r="EG174" i="5"/>
  <c r="BY38" i="5"/>
  <c r="EG38" i="5"/>
  <c r="BY31" i="5"/>
  <c r="EG31" i="5"/>
  <c r="BY151" i="5"/>
  <c r="EG151" i="5"/>
  <c r="BY61" i="5"/>
  <c r="EG61" i="5"/>
  <c r="BY142" i="5"/>
  <c r="EG142" i="5"/>
  <c r="BY49" i="5"/>
  <c r="EG49" i="5"/>
  <c r="BY24" i="5"/>
  <c r="EG24" i="5"/>
  <c r="BY125" i="5"/>
  <c r="EG125" i="5"/>
  <c r="BY168" i="5"/>
  <c r="EG168" i="5"/>
  <c r="BY97" i="5"/>
  <c r="EG97" i="5"/>
  <c r="BY25" i="5"/>
  <c r="EG25" i="5"/>
  <c r="BY44" i="5"/>
  <c r="EG44" i="5"/>
  <c r="BY108" i="5"/>
  <c r="EG108" i="5"/>
  <c r="BY191" i="5"/>
  <c r="EG191" i="5"/>
  <c r="BY16" i="5"/>
  <c r="EG16" i="5"/>
  <c r="BY75" i="5"/>
  <c r="EG75" i="5"/>
  <c r="BY163" i="5"/>
  <c r="EG163" i="5"/>
  <c r="BY13" i="5"/>
  <c r="EG13" i="5"/>
  <c r="BY37" i="5"/>
  <c r="EG37" i="5"/>
  <c r="BY89" i="5"/>
  <c r="EG89" i="5"/>
  <c r="BY110" i="5"/>
  <c r="EG110" i="5"/>
  <c r="BY18" i="5"/>
  <c r="EG18" i="5"/>
  <c r="BY19" i="5"/>
  <c r="EG19" i="5"/>
  <c r="BY41" i="5"/>
  <c r="EG41" i="5"/>
  <c r="BY138" i="5"/>
  <c r="EG138" i="5"/>
  <c r="BY99" i="5"/>
  <c r="EG99" i="5"/>
  <c r="BY105" i="5"/>
  <c r="EG105" i="5"/>
  <c r="BY122" i="5"/>
  <c r="EG122" i="5"/>
  <c r="BY173" i="5"/>
  <c r="EG173" i="5"/>
  <c r="BY59" i="5"/>
  <c r="EG59" i="5"/>
  <c r="BY161" i="5"/>
  <c r="EG161" i="5"/>
  <c r="BY155" i="5"/>
  <c r="EG155" i="5"/>
  <c r="CI165" i="5"/>
  <c r="EQ165" i="5"/>
  <c r="CI93" i="5"/>
  <c r="EQ93" i="5"/>
  <c r="CI185" i="5"/>
  <c r="EQ185" i="5"/>
  <c r="CI192" i="5"/>
  <c r="EQ192" i="5"/>
  <c r="CI128" i="5"/>
  <c r="EQ128" i="5"/>
  <c r="CI119" i="5"/>
  <c r="EQ119" i="5"/>
  <c r="CI139" i="5"/>
  <c r="EQ139" i="5"/>
  <c r="CI116" i="5"/>
  <c r="EQ116" i="5"/>
  <c r="CI113" i="5"/>
  <c r="EQ113" i="5"/>
  <c r="CI36" i="5"/>
  <c r="EQ36" i="5"/>
  <c r="CI64" i="5"/>
  <c r="EQ64" i="5"/>
  <c r="CI167" i="5"/>
  <c r="EQ167" i="5"/>
  <c r="CI75" i="5"/>
  <c r="EQ75" i="5"/>
  <c r="CI44" i="5"/>
  <c r="EQ44" i="5"/>
  <c r="CI77" i="5"/>
  <c r="EQ77" i="5"/>
  <c r="CI20" i="5"/>
  <c r="EQ20" i="5"/>
  <c r="CI194" i="5"/>
  <c r="EQ194" i="5"/>
  <c r="CI57" i="5"/>
  <c r="EQ57" i="5"/>
  <c r="CI69" i="5"/>
  <c r="EQ69" i="5"/>
  <c r="CI170" i="5"/>
  <c r="EQ170" i="5"/>
  <c r="CI74" i="5"/>
  <c r="EQ74" i="5"/>
  <c r="CI26" i="5"/>
  <c r="EQ26" i="5"/>
  <c r="CI19" i="5"/>
  <c r="EQ19" i="5"/>
  <c r="CI52" i="5"/>
  <c r="EQ52" i="5"/>
  <c r="CI135" i="5"/>
  <c r="EQ135" i="5"/>
  <c r="CI126" i="5"/>
  <c r="EQ126" i="5"/>
  <c r="CI11" i="5"/>
  <c r="EQ11" i="5"/>
  <c r="CI125" i="5"/>
  <c r="EQ125" i="5"/>
  <c r="CI109" i="5"/>
  <c r="EQ109" i="5"/>
  <c r="CI191" i="5"/>
  <c r="EQ191" i="5"/>
  <c r="CI73" i="5"/>
  <c r="EQ73" i="5"/>
  <c r="CI81" i="5"/>
  <c r="EQ81" i="5"/>
  <c r="CI90" i="5"/>
  <c r="EQ90" i="5"/>
  <c r="CI72" i="5"/>
  <c r="EQ72" i="5"/>
  <c r="CI148" i="5"/>
  <c r="EQ148" i="5"/>
  <c r="CI190" i="5"/>
  <c r="EQ190" i="5"/>
  <c r="CI174" i="5"/>
  <c r="EQ174" i="5"/>
  <c r="CI162" i="5"/>
  <c r="EQ162" i="5"/>
  <c r="CI141" i="5"/>
  <c r="EQ141" i="5"/>
  <c r="CI150" i="5"/>
  <c r="EQ150" i="5"/>
  <c r="CI5" i="5"/>
  <c r="EQ5" i="5"/>
  <c r="CI106" i="5"/>
  <c r="EQ106" i="5"/>
  <c r="CI178" i="5"/>
  <c r="EQ178" i="5"/>
  <c r="CI112" i="5"/>
  <c r="EQ112" i="5"/>
  <c r="CI37" i="5"/>
  <c r="EQ37" i="5"/>
  <c r="CI183" i="5"/>
  <c r="EQ183" i="5"/>
  <c r="CI157" i="5"/>
  <c r="EQ157" i="5"/>
  <c r="CI117" i="5"/>
  <c r="EQ117" i="5"/>
  <c r="CI155" i="5"/>
  <c r="EQ155" i="5"/>
  <c r="CI39" i="5"/>
  <c r="EQ39" i="5"/>
  <c r="CI103" i="5"/>
  <c r="EQ103" i="5"/>
  <c r="CI15" i="5"/>
  <c r="EQ15" i="5"/>
  <c r="CI160" i="5"/>
  <c r="EQ160" i="5"/>
  <c r="CI83" i="5"/>
  <c r="EQ83" i="5"/>
  <c r="CI60" i="5"/>
  <c r="EQ60" i="5"/>
  <c r="CI142" i="5"/>
  <c r="EQ142" i="5"/>
  <c r="CI147" i="5"/>
  <c r="EQ147" i="5"/>
  <c r="CI173" i="5"/>
  <c r="EQ173" i="5"/>
  <c r="CI17" i="5"/>
  <c r="EQ17" i="5"/>
  <c r="CI140" i="5"/>
  <c r="EQ140" i="5"/>
  <c r="CI110" i="5"/>
  <c r="EQ110" i="5"/>
  <c r="CI127" i="5"/>
  <c r="EQ127" i="5"/>
  <c r="CI38" i="5"/>
  <c r="EQ38" i="5"/>
  <c r="CI48" i="5"/>
  <c r="EQ48" i="5"/>
  <c r="CI149" i="5"/>
  <c r="EQ149" i="5"/>
  <c r="CI45" i="5"/>
  <c r="EQ45" i="5"/>
  <c r="CI144" i="5"/>
  <c r="EQ144" i="5"/>
  <c r="CI95" i="5"/>
  <c r="EQ95" i="5"/>
  <c r="CI181" i="5"/>
  <c r="EQ181" i="5"/>
  <c r="CI24" i="5"/>
  <c r="EQ24" i="5"/>
  <c r="CI4" i="5"/>
  <c r="EQ4" i="5"/>
  <c r="CI87" i="5"/>
  <c r="EQ87" i="5"/>
  <c r="CI59" i="5"/>
  <c r="EQ59" i="5"/>
  <c r="CI61" i="5"/>
  <c r="EQ61" i="5"/>
  <c r="CI159" i="5"/>
  <c r="EQ159" i="5"/>
  <c r="CI70" i="5"/>
  <c r="EQ70" i="5"/>
  <c r="CI145" i="5"/>
  <c r="EQ145" i="5"/>
  <c r="CI166" i="5"/>
  <c r="EQ166" i="5"/>
  <c r="CI71" i="5"/>
  <c r="EQ71" i="5"/>
  <c r="CI108" i="5"/>
  <c r="EQ108" i="5"/>
  <c r="CI31" i="5"/>
  <c r="EQ31" i="5"/>
  <c r="CI56" i="5"/>
  <c r="EQ56" i="5"/>
  <c r="CI25" i="5"/>
  <c r="EQ25" i="5"/>
  <c r="CI102" i="5"/>
  <c r="EQ102" i="5"/>
  <c r="CI168" i="5"/>
  <c r="EQ168" i="5"/>
  <c r="CI85" i="5"/>
  <c r="EQ85" i="5"/>
  <c r="CI67" i="5"/>
  <c r="EQ67" i="5"/>
  <c r="CI193" i="5"/>
  <c r="EQ193" i="5"/>
  <c r="CI187" i="5"/>
  <c r="EQ187" i="5"/>
  <c r="CI53" i="5"/>
  <c r="EQ53" i="5"/>
  <c r="CI153" i="5"/>
  <c r="EQ153" i="5"/>
  <c r="CI91" i="5"/>
  <c r="EQ91" i="5"/>
  <c r="CI146" i="5"/>
  <c r="EQ146" i="5"/>
  <c r="CI176" i="5"/>
  <c r="EQ176" i="5"/>
  <c r="CI65" i="5"/>
  <c r="EQ65" i="5"/>
  <c r="CI143" i="5"/>
  <c r="EQ143" i="5"/>
  <c r="CI86" i="5"/>
  <c r="EQ86" i="5"/>
  <c r="CI177" i="5"/>
  <c r="EQ177" i="5"/>
  <c r="CI66" i="5"/>
  <c r="EQ66" i="5"/>
  <c r="CI55" i="5"/>
  <c r="EQ55" i="5"/>
  <c r="CI40" i="5"/>
  <c r="EQ40" i="5"/>
  <c r="CI43" i="5"/>
  <c r="EQ43" i="5"/>
  <c r="CI97" i="5"/>
  <c r="EQ97" i="5"/>
  <c r="CI34" i="5"/>
  <c r="EQ34" i="5"/>
  <c r="CI186" i="5"/>
  <c r="EQ186" i="5"/>
  <c r="CI104" i="5"/>
  <c r="EQ104" i="5"/>
  <c r="CI33" i="5"/>
  <c r="EQ33" i="5"/>
  <c r="CI63" i="5"/>
  <c r="EQ63" i="5"/>
  <c r="CI129" i="5"/>
  <c r="EQ129" i="5"/>
  <c r="CI171" i="5"/>
  <c r="EQ171" i="5"/>
  <c r="CI62" i="5"/>
  <c r="EQ62" i="5"/>
  <c r="CI88" i="5"/>
  <c r="EQ88" i="5"/>
  <c r="CI114" i="5"/>
  <c r="EQ114" i="5"/>
  <c r="CI94" i="5"/>
  <c r="EQ94" i="5"/>
  <c r="CI78" i="5"/>
  <c r="EQ78" i="5"/>
  <c r="CI32" i="5"/>
  <c r="EQ32" i="5"/>
  <c r="CI10" i="5"/>
  <c r="EQ10" i="5"/>
  <c r="CI151" i="5"/>
  <c r="EQ151" i="5"/>
  <c r="CI29" i="5"/>
  <c r="EQ29" i="5"/>
  <c r="CI158" i="5"/>
  <c r="EQ158" i="5"/>
  <c r="CI180" i="5"/>
  <c r="EQ180" i="5"/>
  <c r="CI189" i="5"/>
  <c r="EQ189" i="5"/>
  <c r="CI92" i="5"/>
  <c r="EQ92" i="5"/>
  <c r="CI23" i="5"/>
  <c r="EQ23" i="5"/>
  <c r="CI12" i="5"/>
  <c r="EQ12" i="5"/>
  <c r="CI54" i="5"/>
  <c r="EQ54" i="5"/>
  <c r="CI58" i="5"/>
  <c r="EQ58" i="5"/>
  <c r="CI96" i="5"/>
  <c r="EQ96" i="5"/>
  <c r="CI51" i="5"/>
  <c r="EQ51" i="5"/>
  <c r="CI107" i="5"/>
  <c r="EQ107" i="5"/>
  <c r="CI111" i="5"/>
  <c r="EQ111" i="5"/>
  <c r="CI115" i="5"/>
  <c r="EQ115" i="5"/>
  <c r="CI6" i="5"/>
  <c r="EQ6" i="5"/>
  <c r="CI134" i="5"/>
  <c r="EQ134" i="5"/>
  <c r="CI130" i="5"/>
  <c r="EQ130" i="5"/>
  <c r="CI136" i="5"/>
  <c r="EQ136" i="5"/>
  <c r="CI124" i="5"/>
  <c r="EQ124" i="5"/>
  <c r="CI49" i="5"/>
  <c r="EQ49" i="5"/>
  <c r="CI21" i="5"/>
  <c r="EQ21" i="5"/>
  <c r="CI35" i="5"/>
  <c r="EQ35" i="5"/>
  <c r="CI121" i="5"/>
  <c r="EQ121" i="5"/>
  <c r="CI3" i="5"/>
  <c r="EQ3" i="5"/>
  <c r="CI30" i="5"/>
  <c r="EQ30" i="5"/>
  <c r="CI154" i="5"/>
  <c r="EQ154" i="5"/>
  <c r="CI18" i="5"/>
  <c r="EQ18" i="5"/>
  <c r="CI105" i="5"/>
  <c r="EQ105" i="5"/>
  <c r="CI118" i="5"/>
  <c r="EQ118" i="5"/>
  <c r="CI101" i="5"/>
  <c r="EQ101" i="5"/>
  <c r="CI100" i="5"/>
  <c r="EQ100" i="5"/>
  <c r="CI68" i="5"/>
  <c r="EQ68" i="5"/>
  <c r="CI14" i="5"/>
  <c r="EQ14" i="5"/>
  <c r="CI16" i="5"/>
  <c r="EQ16" i="5"/>
  <c r="CI22" i="5"/>
  <c r="EQ22" i="5"/>
  <c r="CI182" i="5"/>
  <c r="EQ182" i="5"/>
  <c r="CI132" i="5"/>
  <c r="EQ132" i="5"/>
  <c r="CI120" i="5"/>
  <c r="EQ120" i="5"/>
  <c r="CI188" i="5"/>
  <c r="EQ188" i="5"/>
  <c r="CI179" i="5"/>
  <c r="EQ179" i="5"/>
  <c r="CI169" i="5"/>
  <c r="EQ169" i="5"/>
  <c r="CI27" i="5"/>
  <c r="EQ27" i="5"/>
  <c r="CI164" i="5"/>
  <c r="EQ164" i="5"/>
  <c r="CI28" i="5"/>
  <c r="EQ28" i="5"/>
  <c r="CI42" i="5"/>
  <c r="EQ42" i="5"/>
  <c r="CI156" i="5"/>
  <c r="EQ156" i="5"/>
  <c r="CI9" i="5"/>
  <c r="EQ9" i="5"/>
  <c r="CI138" i="5"/>
  <c r="EQ138" i="5"/>
  <c r="CI50" i="5"/>
  <c r="EQ50" i="5"/>
  <c r="CI122" i="5"/>
  <c r="EQ122" i="5"/>
  <c r="CI152" i="5"/>
  <c r="EQ152" i="5"/>
  <c r="CI123" i="5"/>
  <c r="EQ123" i="5"/>
  <c r="CI7" i="5"/>
  <c r="EQ7" i="5"/>
  <c r="CI137" i="5"/>
  <c r="EQ137" i="5"/>
  <c r="CI82" i="5"/>
  <c r="EQ82" i="5"/>
  <c r="CI98" i="5"/>
  <c r="EQ98" i="5"/>
  <c r="CI175" i="5"/>
  <c r="EQ175" i="5"/>
  <c r="CI80" i="5"/>
  <c r="EQ80" i="5"/>
  <c r="CI89" i="5"/>
  <c r="EQ89" i="5"/>
  <c r="CI79" i="5"/>
  <c r="EQ79" i="5"/>
  <c r="CI41" i="5"/>
  <c r="EQ41" i="5"/>
  <c r="CI46" i="5"/>
  <c r="EQ46" i="5"/>
  <c r="CI184" i="5"/>
  <c r="EQ184" i="5"/>
  <c r="CI84" i="5"/>
  <c r="EQ84" i="5"/>
  <c r="CI47" i="5"/>
  <c r="EQ47" i="5"/>
  <c r="CI161" i="5"/>
  <c r="EQ161" i="5"/>
  <c r="CI13" i="5"/>
  <c r="EQ13" i="5"/>
  <c r="CI131" i="5"/>
  <c r="EQ131" i="5"/>
  <c r="CI99" i="5"/>
  <c r="EQ99" i="5"/>
  <c r="CI172" i="5"/>
  <c r="EQ172" i="5"/>
  <c r="CI76" i="5"/>
  <c r="EQ76" i="5"/>
  <c r="CI133" i="5"/>
  <c r="EQ133" i="5"/>
  <c r="CI163" i="5"/>
  <c r="EQ163" i="5"/>
  <c r="CI8" i="5"/>
  <c r="EQ8" i="5"/>
  <c r="CF124" i="5"/>
  <c r="EN124" i="5"/>
  <c r="CF36" i="5"/>
  <c r="EN36" i="5"/>
  <c r="CF139" i="5"/>
  <c r="EN139" i="5"/>
  <c r="CF154" i="5"/>
  <c r="EN154" i="5"/>
  <c r="CF89" i="5"/>
  <c r="EN89" i="5"/>
  <c r="CF179" i="5"/>
  <c r="EN179" i="5"/>
  <c r="CF24" i="5"/>
  <c r="EN24" i="5"/>
  <c r="CF7" i="5"/>
  <c r="EN7" i="5"/>
  <c r="CF11" i="5"/>
  <c r="EN11" i="5"/>
  <c r="CF143" i="5"/>
  <c r="EN143" i="5"/>
  <c r="CF92" i="5"/>
  <c r="EN92" i="5"/>
  <c r="CF131" i="5"/>
  <c r="EN131" i="5"/>
  <c r="CF144" i="5"/>
  <c r="EN144" i="5"/>
  <c r="CF96" i="5"/>
  <c r="EN96" i="5"/>
  <c r="CF95" i="5"/>
  <c r="EN95" i="5"/>
  <c r="CF171" i="5"/>
  <c r="EN171" i="5"/>
  <c r="CF50" i="5"/>
  <c r="EN50" i="5"/>
  <c r="CF103" i="5"/>
  <c r="EN103" i="5"/>
  <c r="CF127" i="5"/>
  <c r="EN127" i="5"/>
  <c r="CF115" i="5"/>
  <c r="EN115" i="5"/>
  <c r="CF71" i="5"/>
  <c r="EN71" i="5"/>
  <c r="CF159" i="5"/>
  <c r="EN159" i="5"/>
  <c r="CF54" i="5"/>
  <c r="EN54" i="5"/>
  <c r="CF48" i="5"/>
  <c r="EN48" i="5"/>
  <c r="CF150" i="5"/>
  <c r="EN150" i="5"/>
  <c r="CF187" i="5"/>
  <c r="EN187" i="5"/>
  <c r="CF64" i="5"/>
  <c r="EN64" i="5"/>
  <c r="CF23" i="5"/>
  <c r="EN23" i="5"/>
  <c r="CF88" i="5"/>
  <c r="EN88" i="5"/>
  <c r="CF60" i="5"/>
  <c r="EN60" i="5"/>
  <c r="CF6" i="5"/>
  <c r="EN6" i="5"/>
  <c r="CF20" i="5"/>
  <c r="EN20" i="5"/>
  <c r="CF147" i="5"/>
  <c r="EN147" i="5"/>
  <c r="CF18" i="5"/>
  <c r="EN18" i="5"/>
  <c r="CF153" i="5"/>
  <c r="EN153" i="5"/>
  <c r="CF85" i="5"/>
  <c r="EN85" i="5"/>
  <c r="CF142" i="5"/>
  <c r="EN142" i="5"/>
  <c r="CF76" i="5"/>
  <c r="EN76" i="5"/>
  <c r="CF108" i="5"/>
  <c r="EN108" i="5"/>
  <c r="CF107" i="5"/>
  <c r="EN107" i="5"/>
  <c r="CF164" i="5"/>
  <c r="EN164" i="5"/>
  <c r="CF129" i="5"/>
  <c r="EN129" i="5"/>
  <c r="CF168" i="5"/>
  <c r="EN168" i="5"/>
  <c r="CF169" i="5"/>
  <c r="EN169" i="5"/>
  <c r="CF72" i="5"/>
  <c r="EN72" i="5"/>
  <c r="CF82" i="5"/>
  <c r="EN82" i="5"/>
  <c r="CF156" i="5"/>
  <c r="EN156" i="5"/>
  <c r="CF63" i="5"/>
  <c r="EN63" i="5"/>
  <c r="CF132" i="5"/>
  <c r="EN132" i="5"/>
  <c r="CF9" i="5"/>
  <c r="EN9" i="5"/>
  <c r="CF80" i="5"/>
  <c r="EN80" i="5"/>
  <c r="CF117" i="5"/>
  <c r="EN117" i="5"/>
  <c r="CF84" i="5"/>
  <c r="EN84" i="5"/>
  <c r="CF172" i="5"/>
  <c r="EN172" i="5"/>
  <c r="CF122" i="5"/>
  <c r="EN122" i="5"/>
  <c r="CF135" i="5"/>
  <c r="EN135" i="5"/>
  <c r="CF152" i="5"/>
  <c r="EN152" i="5"/>
  <c r="CF158" i="5"/>
  <c r="EN158" i="5"/>
  <c r="CF31" i="5"/>
  <c r="EN31" i="5"/>
  <c r="CF165" i="5"/>
  <c r="EN165" i="5"/>
  <c r="CF51" i="5"/>
  <c r="EN51" i="5"/>
  <c r="CF77" i="5"/>
  <c r="EN77" i="5"/>
  <c r="CF163" i="5"/>
  <c r="EN163" i="5"/>
  <c r="CF167" i="5"/>
  <c r="EN167" i="5"/>
  <c r="CF65" i="5"/>
  <c r="EN65" i="5"/>
  <c r="CF190" i="5"/>
  <c r="EN190" i="5"/>
  <c r="CF67" i="5"/>
  <c r="EN67" i="5"/>
  <c r="CF161" i="5"/>
  <c r="EN161" i="5"/>
  <c r="CF189" i="5"/>
  <c r="EN189" i="5"/>
  <c r="CF19" i="5"/>
  <c r="EN19" i="5"/>
  <c r="CF166" i="5"/>
  <c r="EN166" i="5"/>
  <c r="CF119" i="5"/>
  <c r="EN119" i="5"/>
  <c r="CF180" i="5"/>
  <c r="EN180" i="5"/>
  <c r="CF46" i="5"/>
  <c r="EN46" i="5"/>
  <c r="CF155" i="5"/>
  <c r="EN155" i="5"/>
  <c r="CF106" i="5"/>
  <c r="EN106" i="5"/>
  <c r="CF188" i="5"/>
  <c r="EN188" i="5"/>
  <c r="CF55" i="5"/>
  <c r="EN55" i="5"/>
  <c r="CF33" i="5"/>
  <c r="EN33" i="5"/>
  <c r="CF70" i="5"/>
  <c r="EN70" i="5"/>
  <c r="CF120" i="5"/>
  <c r="EN120" i="5"/>
  <c r="CF45" i="5"/>
  <c r="EN45" i="5"/>
  <c r="CF32" i="5"/>
  <c r="EN32" i="5"/>
  <c r="CF184" i="5"/>
  <c r="EN184" i="5"/>
  <c r="CF56" i="5"/>
  <c r="EN56" i="5"/>
  <c r="CF14" i="5"/>
  <c r="EN14" i="5"/>
  <c r="CF16" i="5"/>
  <c r="EN16" i="5"/>
  <c r="CF177" i="5"/>
  <c r="EN177" i="5"/>
  <c r="CF140" i="5"/>
  <c r="EN140" i="5"/>
  <c r="CF100" i="5"/>
  <c r="EN100" i="5"/>
  <c r="CF146" i="5"/>
  <c r="EN146" i="5"/>
  <c r="CF181" i="5"/>
  <c r="EN181" i="5"/>
  <c r="CF57" i="5"/>
  <c r="EN57" i="5"/>
  <c r="CF62" i="5"/>
  <c r="EN62" i="5"/>
  <c r="CF44" i="5"/>
  <c r="EN44" i="5"/>
  <c r="CF59" i="5"/>
  <c r="EN59" i="5"/>
  <c r="CF75" i="5"/>
  <c r="EN75" i="5"/>
  <c r="CF68" i="5"/>
  <c r="EN68" i="5"/>
  <c r="CF160" i="5"/>
  <c r="EN160" i="5"/>
  <c r="CF22" i="5"/>
  <c r="EN22" i="5"/>
  <c r="CF10" i="5"/>
  <c r="EN10" i="5"/>
  <c r="CF178" i="5"/>
  <c r="EN178" i="5"/>
  <c r="CF145" i="5"/>
  <c r="EN145" i="5"/>
  <c r="CF175" i="5"/>
  <c r="EN175" i="5"/>
  <c r="CF42" i="5"/>
  <c r="EN42" i="5"/>
  <c r="CF141" i="5"/>
  <c r="EN141" i="5"/>
  <c r="CF105" i="5"/>
  <c r="EN105" i="5"/>
  <c r="CF83" i="5"/>
  <c r="EN83" i="5"/>
  <c r="CF109" i="5"/>
  <c r="EN109" i="5"/>
  <c r="CF3" i="5"/>
  <c r="EN3" i="5"/>
  <c r="CF128" i="5"/>
  <c r="EN128" i="5"/>
  <c r="CF123" i="5"/>
  <c r="EN123" i="5"/>
  <c r="CF182" i="5"/>
  <c r="EN182" i="5"/>
  <c r="CF137" i="5"/>
  <c r="EN137" i="5"/>
  <c r="CF47" i="5"/>
  <c r="EN47" i="5"/>
  <c r="CF116" i="5"/>
  <c r="EN116" i="5"/>
  <c r="CF79" i="5"/>
  <c r="EN79" i="5"/>
  <c r="CF86" i="5"/>
  <c r="EN86" i="5"/>
  <c r="CF136" i="5"/>
  <c r="EN136" i="5"/>
  <c r="CF91" i="5"/>
  <c r="EN91" i="5"/>
  <c r="CF133" i="5"/>
  <c r="EN133" i="5"/>
  <c r="CF5" i="5"/>
  <c r="EN5" i="5"/>
  <c r="CF183" i="5"/>
  <c r="EN183" i="5"/>
  <c r="CF112" i="5"/>
  <c r="EN112" i="5"/>
  <c r="CF21" i="5"/>
  <c r="EN21" i="5"/>
  <c r="CF104" i="5"/>
  <c r="EN104" i="5"/>
  <c r="CF113" i="5"/>
  <c r="EN113" i="5"/>
  <c r="CF52" i="5"/>
  <c r="EN52" i="5"/>
  <c r="CF130" i="5"/>
  <c r="EN130" i="5"/>
  <c r="CF15" i="5"/>
  <c r="EN15" i="5"/>
  <c r="CF49" i="5"/>
  <c r="EN49" i="5"/>
  <c r="CF102" i="5"/>
  <c r="EN102" i="5"/>
  <c r="CF185" i="5"/>
  <c r="EN185" i="5"/>
  <c r="CF74" i="5"/>
  <c r="EN74" i="5"/>
  <c r="CF39" i="5"/>
  <c r="EN39" i="5"/>
  <c r="CF186" i="5"/>
  <c r="EN186" i="5"/>
  <c r="CF99" i="5"/>
  <c r="EN99" i="5"/>
  <c r="CF81" i="5"/>
  <c r="EN81" i="5"/>
  <c r="CF41" i="5"/>
  <c r="EN41" i="5"/>
  <c r="CF35" i="5"/>
  <c r="EN35" i="5"/>
  <c r="CF138" i="5"/>
  <c r="EN138" i="5"/>
  <c r="CF170" i="5"/>
  <c r="EN170" i="5"/>
  <c r="CF34" i="5"/>
  <c r="EN34" i="5"/>
  <c r="CF121" i="5"/>
  <c r="EN121" i="5"/>
  <c r="CF26" i="5"/>
  <c r="EN26" i="5"/>
  <c r="CF17" i="5"/>
  <c r="EN17" i="5"/>
  <c r="CF193" i="5"/>
  <c r="EN193" i="5"/>
  <c r="CF4" i="5"/>
  <c r="EN4" i="5"/>
  <c r="CF134" i="5"/>
  <c r="EN134" i="5"/>
  <c r="CF126" i="5"/>
  <c r="EN126" i="5"/>
  <c r="CF66" i="5"/>
  <c r="EN66" i="5"/>
  <c r="CF61" i="5"/>
  <c r="EN61" i="5"/>
  <c r="CF194" i="5"/>
  <c r="EN194" i="5"/>
  <c r="CF28" i="5"/>
  <c r="EN28" i="5"/>
  <c r="CF73" i="5"/>
  <c r="EN73" i="5"/>
  <c r="CF8" i="5"/>
  <c r="EN8" i="5"/>
  <c r="CF43" i="5"/>
  <c r="EN43" i="5"/>
  <c r="CF78" i="5"/>
  <c r="EN78" i="5"/>
  <c r="CF94" i="5"/>
  <c r="EN94" i="5"/>
  <c r="CF29" i="5"/>
  <c r="EN29" i="5"/>
  <c r="CF148" i="5"/>
  <c r="EN148" i="5"/>
  <c r="CF151" i="5"/>
  <c r="EN151" i="5"/>
  <c r="CF87" i="5"/>
  <c r="EN87" i="5"/>
  <c r="CF90" i="5"/>
  <c r="EN90" i="5"/>
  <c r="CF162" i="5"/>
  <c r="EN162" i="5"/>
  <c r="CF110" i="5"/>
  <c r="EN110" i="5"/>
  <c r="CF174" i="5"/>
  <c r="EN174" i="5"/>
  <c r="CF38" i="5"/>
  <c r="EN38" i="5"/>
  <c r="CF98" i="5"/>
  <c r="EN98" i="5"/>
  <c r="CF118" i="5"/>
  <c r="EN118" i="5"/>
  <c r="CF27" i="5"/>
  <c r="EN27" i="5"/>
  <c r="CF25" i="5"/>
  <c r="EN25" i="5"/>
  <c r="CF69" i="5"/>
  <c r="EN69" i="5"/>
  <c r="CF30" i="5"/>
  <c r="EN30" i="5"/>
  <c r="CF93" i="5"/>
  <c r="EN93" i="5"/>
  <c r="CF101" i="5"/>
  <c r="EN101" i="5"/>
  <c r="CF53" i="5"/>
  <c r="EN53" i="5"/>
  <c r="CF173" i="5"/>
  <c r="EN173" i="5"/>
  <c r="CF125" i="5"/>
  <c r="EN125" i="5"/>
  <c r="CF149" i="5"/>
  <c r="EN149" i="5"/>
  <c r="CF13" i="5"/>
  <c r="EN13" i="5"/>
  <c r="CF192" i="5"/>
  <c r="EN192" i="5"/>
  <c r="CF176" i="5"/>
  <c r="EN176" i="5"/>
  <c r="CF97" i="5"/>
  <c r="EN97" i="5"/>
  <c r="CF111" i="5"/>
  <c r="EN111" i="5"/>
  <c r="CF191" i="5"/>
  <c r="EN191" i="5"/>
  <c r="CF12" i="5"/>
  <c r="EN12" i="5"/>
  <c r="CF58" i="5"/>
  <c r="EN58" i="5"/>
  <c r="CF157" i="5"/>
  <c r="EN157" i="5"/>
  <c r="CF37" i="5"/>
  <c r="EN37" i="5"/>
  <c r="CF40" i="5"/>
  <c r="EN40" i="5"/>
  <c r="CF114" i="5"/>
  <c r="EN114" i="5"/>
  <c r="BC133" i="5"/>
  <c r="DK133" i="5"/>
  <c r="BC171" i="5"/>
  <c r="DK171" i="5"/>
  <c r="BC16" i="5"/>
  <c r="DK16" i="5"/>
  <c r="BC87" i="5"/>
  <c r="DK87" i="5"/>
  <c r="BC44" i="5"/>
  <c r="DK44" i="5"/>
  <c r="BC93" i="5"/>
  <c r="DK93" i="5"/>
  <c r="BC188" i="5"/>
  <c r="DK188" i="5"/>
  <c r="BC63" i="5"/>
  <c r="DK63" i="5"/>
  <c r="BC183" i="5"/>
  <c r="DK183" i="5"/>
  <c r="BC178" i="5"/>
  <c r="DK178" i="5"/>
  <c r="BC184" i="5"/>
  <c r="DK184" i="5"/>
  <c r="BC138" i="5"/>
  <c r="DK138" i="5"/>
  <c r="BC185" i="5"/>
  <c r="DK185" i="5"/>
  <c r="BC173" i="5"/>
  <c r="DK173" i="5"/>
  <c r="BC55" i="5"/>
  <c r="DK55" i="5"/>
  <c r="BC105" i="5"/>
  <c r="DK105" i="5"/>
  <c r="BC22" i="5"/>
  <c r="DK22" i="5"/>
  <c r="BC155" i="5"/>
  <c r="DK155" i="5"/>
  <c r="BC18" i="5"/>
  <c r="DK18" i="5"/>
  <c r="BC59" i="5"/>
  <c r="DK59" i="5"/>
  <c r="BC109" i="5"/>
  <c r="DK109" i="5"/>
  <c r="BC120" i="5"/>
  <c r="DK120" i="5"/>
  <c r="BC192" i="5"/>
  <c r="DK192" i="5"/>
  <c r="BC88" i="5"/>
  <c r="DK88" i="5"/>
  <c r="BC172" i="5"/>
  <c r="DK172" i="5"/>
  <c r="BC36" i="5"/>
  <c r="DK36" i="5"/>
  <c r="BC43" i="5"/>
  <c r="DK43" i="5"/>
  <c r="BC149" i="5"/>
  <c r="DK149" i="5"/>
  <c r="BC165" i="5"/>
  <c r="DK165" i="5"/>
  <c r="BC167" i="5"/>
  <c r="DK167" i="5"/>
  <c r="BC193" i="5"/>
  <c r="DK193" i="5"/>
  <c r="BC113" i="5"/>
  <c r="DK113" i="5"/>
  <c r="BC20" i="5"/>
  <c r="DK20" i="5"/>
  <c r="BC50" i="5"/>
  <c r="DK50" i="5"/>
  <c r="BC156" i="5"/>
  <c r="DK156" i="5"/>
  <c r="BC12" i="5"/>
  <c r="DK12" i="5"/>
  <c r="BC141" i="5"/>
  <c r="DK141" i="5"/>
  <c r="BC56" i="5"/>
  <c r="DK56" i="5"/>
  <c r="BC65" i="5"/>
  <c r="DK65" i="5"/>
  <c r="BC100" i="5"/>
  <c r="DK100" i="5"/>
  <c r="BC144" i="5"/>
  <c r="DK144" i="5"/>
  <c r="BC151" i="5"/>
  <c r="DK151" i="5"/>
  <c r="BC162" i="5"/>
  <c r="DK162" i="5"/>
  <c r="BC68" i="5"/>
  <c r="DK68" i="5"/>
  <c r="BC89" i="5"/>
  <c r="DK89" i="5"/>
  <c r="BC25" i="5"/>
  <c r="DK25" i="5"/>
  <c r="BC73" i="5"/>
  <c r="DK73" i="5"/>
  <c r="BC117" i="5"/>
  <c r="DK117" i="5"/>
  <c r="BC148" i="5"/>
  <c r="DK148" i="5"/>
  <c r="BC66" i="5"/>
  <c r="DK66" i="5"/>
  <c r="BC106" i="5"/>
  <c r="DK106" i="5"/>
  <c r="BC7" i="5"/>
  <c r="DK7" i="5"/>
  <c r="BC33" i="5"/>
  <c r="DK33" i="5"/>
  <c r="BC57" i="5"/>
  <c r="DK57" i="5"/>
  <c r="BC90" i="5"/>
  <c r="DK90" i="5"/>
  <c r="BC51" i="5"/>
  <c r="DK51" i="5"/>
  <c r="BC42" i="5"/>
  <c r="DK42" i="5"/>
  <c r="BC70" i="5"/>
  <c r="DK70" i="5"/>
  <c r="BC110" i="5"/>
  <c r="DK110" i="5"/>
  <c r="BC142" i="5"/>
  <c r="DK142" i="5"/>
  <c r="BC114" i="5"/>
  <c r="DK114" i="5"/>
  <c r="BC160" i="5"/>
  <c r="DK160" i="5"/>
  <c r="BC60" i="5"/>
  <c r="DK60" i="5"/>
  <c r="BC8" i="5"/>
  <c r="DK8" i="5"/>
  <c r="BC17" i="5"/>
  <c r="DK17" i="5"/>
  <c r="BC107" i="5"/>
  <c r="DK107" i="5"/>
  <c r="BC161" i="5"/>
  <c r="DK161" i="5"/>
  <c r="BC108" i="5"/>
  <c r="DK108" i="5"/>
  <c r="BC123" i="5"/>
  <c r="DK123" i="5"/>
  <c r="BC181" i="5"/>
  <c r="DK181" i="5"/>
  <c r="BC61" i="5"/>
  <c r="DK61" i="5"/>
  <c r="BC74" i="5"/>
  <c r="DK74" i="5"/>
  <c r="BC146" i="5"/>
  <c r="DK146" i="5"/>
  <c r="BC112" i="5"/>
  <c r="DK112" i="5"/>
  <c r="BC79" i="5"/>
  <c r="DK79" i="5"/>
  <c r="BC166" i="5"/>
  <c r="DK166" i="5"/>
  <c r="BC145" i="5"/>
  <c r="DK145" i="5"/>
  <c r="BC6" i="5"/>
  <c r="DK6" i="5"/>
  <c r="BC78" i="5"/>
  <c r="DK78" i="5"/>
  <c r="BC116" i="5"/>
  <c r="DK116" i="5"/>
  <c r="BC96" i="5"/>
  <c r="DK96" i="5"/>
  <c r="BC11" i="5"/>
  <c r="DK11" i="5"/>
  <c r="BC54" i="5"/>
  <c r="DK54" i="5"/>
  <c r="BC119" i="5"/>
  <c r="DK119" i="5"/>
  <c r="BC13" i="5"/>
  <c r="DK13" i="5"/>
  <c r="BC158" i="5"/>
  <c r="DK158" i="5"/>
  <c r="BC85" i="5"/>
  <c r="DK85" i="5"/>
  <c r="BC101" i="5"/>
  <c r="DK101" i="5"/>
  <c r="BC170" i="5"/>
  <c r="DK170" i="5"/>
  <c r="BC121" i="5"/>
  <c r="DK121" i="5"/>
  <c r="BC126" i="5"/>
  <c r="DK126" i="5"/>
  <c r="BC81" i="5"/>
  <c r="DK81" i="5"/>
  <c r="BC122" i="5"/>
  <c r="DK122" i="5"/>
  <c r="BC48" i="5"/>
  <c r="DK48" i="5"/>
  <c r="BC187" i="5"/>
  <c r="DK187" i="5"/>
  <c r="BC77" i="5"/>
  <c r="DK77" i="5"/>
  <c r="BC103" i="5"/>
  <c r="DK103" i="5"/>
  <c r="BC80" i="5"/>
  <c r="DK80" i="5"/>
  <c r="BC129" i="5"/>
  <c r="DK129" i="5"/>
  <c r="BC86" i="5"/>
  <c r="DK86" i="5"/>
  <c r="BC159" i="5"/>
  <c r="DK159" i="5"/>
  <c r="BC46" i="5"/>
  <c r="DK46" i="5"/>
  <c r="BC98" i="5"/>
  <c r="DK98" i="5"/>
  <c r="BC140" i="5"/>
  <c r="DK140" i="5"/>
  <c r="BC10" i="5"/>
  <c r="DK10" i="5"/>
  <c r="BC62" i="5"/>
  <c r="DK62" i="5"/>
  <c r="BC30" i="5"/>
  <c r="DK30" i="5"/>
  <c r="BC92" i="5"/>
  <c r="DK92" i="5"/>
  <c r="BC163" i="5"/>
  <c r="DK163" i="5"/>
  <c r="BC24" i="5"/>
  <c r="DK24" i="5"/>
  <c r="BC37" i="5"/>
  <c r="DK37" i="5"/>
  <c r="BC137" i="5"/>
  <c r="DK137" i="5"/>
  <c r="BC134" i="5"/>
  <c r="DK134" i="5"/>
  <c r="BC135" i="5"/>
  <c r="DK135" i="5"/>
  <c r="BC153" i="5"/>
  <c r="DK153" i="5"/>
  <c r="BC190" i="5"/>
  <c r="DK190" i="5"/>
  <c r="BC21" i="5"/>
  <c r="DK21" i="5"/>
  <c r="BC49" i="5"/>
  <c r="DK49" i="5"/>
  <c r="BC41" i="5"/>
  <c r="DK41" i="5"/>
  <c r="BC125" i="5"/>
  <c r="DK125" i="5"/>
  <c r="BC72" i="5"/>
  <c r="DK72" i="5"/>
  <c r="BC177" i="5"/>
  <c r="DK177" i="5"/>
  <c r="BC136" i="5"/>
  <c r="DK136" i="5"/>
  <c r="BC97" i="5"/>
  <c r="DK97" i="5"/>
  <c r="BC143" i="5"/>
  <c r="DK143" i="5"/>
  <c r="BC9" i="5"/>
  <c r="DK9" i="5"/>
  <c r="BC76" i="5"/>
  <c r="DK76" i="5"/>
  <c r="BC191" i="5"/>
  <c r="DK191" i="5"/>
  <c r="BC102" i="5"/>
  <c r="DK102" i="5"/>
  <c r="BC91" i="5"/>
  <c r="DK91" i="5"/>
  <c r="BC174" i="5"/>
  <c r="DK174" i="5"/>
  <c r="BC115" i="5"/>
  <c r="DK115" i="5"/>
  <c r="BC82" i="5"/>
  <c r="DK82" i="5"/>
  <c r="BC180" i="5"/>
  <c r="DK180" i="5"/>
  <c r="BC35" i="5"/>
  <c r="DK35" i="5"/>
  <c r="BC38" i="5"/>
  <c r="DK38" i="5"/>
  <c r="BC104" i="5"/>
  <c r="DK104" i="5"/>
  <c r="BC31" i="5"/>
  <c r="DK31" i="5"/>
  <c r="BC53" i="5"/>
  <c r="DK53" i="5"/>
  <c r="BC28" i="5"/>
  <c r="DK28" i="5"/>
  <c r="BC176" i="5"/>
  <c r="DK176" i="5"/>
  <c r="BC26" i="5"/>
  <c r="DK26" i="5"/>
  <c r="BC64" i="5"/>
  <c r="DK64" i="5"/>
  <c r="BC179" i="5"/>
  <c r="DK179" i="5"/>
  <c r="BC127" i="5"/>
  <c r="DK127" i="5"/>
  <c r="BC83" i="5"/>
  <c r="DK83" i="5"/>
  <c r="BC69" i="5"/>
  <c r="DK69" i="5"/>
  <c r="BC139" i="5"/>
  <c r="DK139" i="5"/>
  <c r="BC189" i="5"/>
  <c r="DK189" i="5"/>
  <c r="BC52" i="5"/>
  <c r="DK52" i="5"/>
  <c r="BC124" i="5"/>
  <c r="DK124" i="5"/>
  <c r="BC111" i="5"/>
  <c r="DK111" i="5"/>
  <c r="BC157" i="5"/>
  <c r="DK157" i="5"/>
  <c r="BC147" i="5"/>
  <c r="DK147" i="5"/>
  <c r="BC4" i="5"/>
  <c r="DK4" i="5"/>
  <c r="BC132" i="5"/>
  <c r="DK132" i="5"/>
  <c r="BC99" i="5"/>
  <c r="DK99" i="5"/>
  <c r="BC118" i="5"/>
  <c r="DK118" i="5"/>
  <c r="BC34" i="5"/>
  <c r="DK34" i="5"/>
  <c r="BC5" i="5"/>
  <c r="DK5" i="5"/>
  <c r="BC182" i="5"/>
  <c r="DK182" i="5"/>
  <c r="BC175" i="5"/>
  <c r="DK175" i="5"/>
  <c r="BC94" i="5"/>
  <c r="DK94" i="5"/>
  <c r="BC168" i="5"/>
  <c r="DK168" i="5"/>
  <c r="BC154" i="5"/>
  <c r="DK154" i="5"/>
  <c r="BC27" i="5"/>
  <c r="DK27" i="5"/>
  <c r="BC39" i="5"/>
  <c r="DK39" i="5"/>
  <c r="BC58" i="5"/>
  <c r="DK58" i="5"/>
  <c r="BC186" i="5"/>
  <c r="DK186" i="5"/>
  <c r="BC23" i="5"/>
  <c r="DK23" i="5"/>
  <c r="BC84" i="5"/>
  <c r="DK84" i="5"/>
  <c r="BC75" i="5"/>
  <c r="DK75" i="5"/>
  <c r="BC45" i="5"/>
  <c r="DK45" i="5"/>
  <c r="BC14" i="5"/>
  <c r="DK14" i="5"/>
  <c r="BC71" i="5"/>
  <c r="DK71" i="5"/>
  <c r="BC29" i="5"/>
  <c r="DK29" i="5"/>
  <c r="BC32" i="5"/>
  <c r="DK32" i="5"/>
  <c r="BC15" i="5"/>
  <c r="DK15" i="5"/>
  <c r="BC3" i="5"/>
  <c r="DK3" i="5"/>
  <c r="BC95" i="5"/>
  <c r="DK95" i="5"/>
  <c r="BC150" i="5"/>
  <c r="DK150" i="5"/>
  <c r="BC169" i="5"/>
  <c r="DK169" i="5"/>
  <c r="BC19" i="5"/>
  <c r="DK19" i="5"/>
  <c r="BC130" i="5"/>
  <c r="DK130" i="5"/>
  <c r="BC194" i="5"/>
  <c r="DK194" i="5"/>
  <c r="BC152" i="5"/>
  <c r="DK152" i="5"/>
  <c r="BC131" i="5"/>
  <c r="DK131" i="5"/>
  <c r="BC47" i="5"/>
  <c r="DK47" i="5"/>
  <c r="BC164" i="5"/>
  <c r="DK164" i="5"/>
  <c r="BC67" i="5"/>
  <c r="DK67" i="5"/>
  <c r="BC40" i="5"/>
  <c r="DK40" i="5"/>
  <c r="BC128" i="5"/>
  <c r="DK128" i="5"/>
  <c r="BV39" i="5"/>
  <c r="ED39" i="5"/>
  <c r="BV16" i="5"/>
  <c r="ED16" i="5"/>
  <c r="BV74" i="5"/>
  <c r="ED74" i="5"/>
  <c r="BV24" i="5"/>
  <c r="ED24" i="5"/>
  <c r="BV25" i="5"/>
  <c r="ED25" i="5"/>
  <c r="BV99" i="5"/>
  <c r="ED99" i="5"/>
  <c r="BV52" i="5"/>
  <c r="ED52" i="5"/>
  <c r="BV3" i="5"/>
  <c r="ED3" i="5"/>
  <c r="BV156" i="5"/>
  <c r="ED156" i="5"/>
  <c r="BV102" i="5"/>
  <c r="ED102" i="5"/>
  <c r="BV19" i="5"/>
  <c r="ED19" i="5"/>
  <c r="BV58" i="5"/>
  <c r="ED58" i="5"/>
  <c r="BV100" i="5"/>
  <c r="ED100" i="5"/>
  <c r="BV49" i="5"/>
  <c r="ED49" i="5"/>
  <c r="BV108" i="5"/>
  <c r="ED108" i="5"/>
  <c r="BV192" i="5"/>
  <c r="ED192" i="5"/>
  <c r="BV194" i="5"/>
  <c r="ED194" i="5"/>
  <c r="BV118" i="5"/>
  <c r="ED118" i="5"/>
  <c r="BV150" i="5"/>
  <c r="ED150" i="5"/>
  <c r="BV91" i="5"/>
  <c r="ED91" i="5"/>
  <c r="BV60" i="5"/>
  <c r="ED60" i="5"/>
  <c r="BV83" i="5"/>
  <c r="ED83" i="5"/>
  <c r="BV50" i="5"/>
  <c r="ED50" i="5"/>
  <c r="BV78" i="5"/>
  <c r="ED78" i="5"/>
  <c r="BV21" i="5"/>
  <c r="ED21" i="5"/>
  <c r="BV69" i="5"/>
  <c r="ED69" i="5"/>
  <c r="BV172" i="5"/>
  <c r="ED172" i="5"/>
  <c r="BV45" i="5"/>
  <c r="ED45" i="5"/>
  <c r="BV124" i="5"/>
  <c r="ED124" i="5"/>
  <c r="BV132" i="5"/>
  <c r="ED132" i="5"/>
  <c r="BV115" i="5"/>
  <c r="ED115" i="5"/>
  <c r="BV164" i="5"/>
  <c r="ED164" i="5"/>
  <c r="BV175" i="5"/>
  <c r="ED175" i="5"/>
  <c r="BV89" i="5"/>
  <c r="ED89" i="5"/>
  <c r="BV170" i="5"/>
  <c r="ED170" i="5"/>
  <c r="BV116" i="5"/>
  <c r="ED116" i="5"/>
  <c r="BV126" i="5"/>
  <c r="ED126" i="5"/>
  <c r="BV95" i="5"/>
  <c r="ED95" i="5"/>
  <c r="BV152" i="5"/>
  <c r="ED152" i="5"/>
  <c r="BV33" i="5"/>
  <c r="ED33" i="5"/>
  <c r="BV34" i="5"/>
  <c r="ED34" i="5"/>
  <c r="BV181" i="5"/>
  <c r="ED181" i="5"/>
  <c r="BV163" i="5"/>
  <c r="ED163" i="5"/>
  <c r="BV13" i="5"/>
  <c r="ED13" i="5"/>
  <c r="BV144" i="5"/>
  <c r="ED144" i="5"/>
  <c r="BV105" i="5"/>
  <c r="ED105" i="5"/>
  <c r="BV67" i="5"/>
  <c r="ED67" i="5"/>
  <c r="BV107" i="5"/>
  <c r="ED107" i="5"/>
  <c r="BV4" i="5"/>
  <c r="ED4" i="5"/>
  <c r="BV6" i="5"/>
  <c r="ED6" i="5"/>
  <c r="BV65" i="5"/>
  <c r="ED65" i="5"/>
  <c r="BV109" i="5"/>
  <c r="ED109" i="5"/>
  <c r="BV62" i="5"/>
  <c r="ED62" i="5"/>
  <c r="BV147" i="5"/>
  <c r="ED147" i="5"/>
  <c r="BV14" i="5"/>
  <c r="ED14" i="5"/>
  <c r="BV148" i="5"/>
  <c r="ED148" i="5"/>
  <c r="BV149" i="5"/>
  <c r="ED149" i="5"/>
  <c r="BV15" i="5"/>
  <c r="ED15" i="5"/>
  <c r="BV112" i="5"/>
  <c r="ED112" i="5"/>
  <c r="BV131" i="5"/>
  <c r="ED131" i="5"/>
  <c r="BV166" i="5"/>
  <c r="ED166" i="5"/>
  <c r="BV73" i="5"/>
  <c r="ED73" i="5"/>
  <c r="BV176" i="5"/>
  <c r="ED176" i="5"/>
  <c r="BV38" i="5"/>
  <c r="ED38" i="5"/>
  <c r="BV30" i="5"/>
  <c r="ED30" i="5"/>
  <c r="BV93" i="5"/>
  <c r="ED93" i="5"/>
  <c r="BV106" i="5"/>
  <c r="ED106" i="5"/>
  <c r="BV59" i="5"/>
  <c r="ED59" i="5"/>
  <c r="BV41" i="5"/>
  <c r="ED41" i="5"/>
  <c r="BV187" i="5"/>
  <c r="ED187" i="5"/>
  <c r="BV190" i="5"/>
  <c r="ED190" i="5"/>
  <c r="BV27" i="5"/>
  <c r="ED27" i="5"/>
  <c r="BV168" i="5"/>
  <c r="ED168" i="5"/>
  <c r="BV85" i="5"/>
  <c r="ED85" i="5"/>
  <c r="BV80" i="5"/>
  <c r="ED80" i="5"/>
  <c r="BV125" i="5"/>
  <c r="ED125" i="5"/>
  <c r="BV184" i="5"/>
  <c r="ED184" i="5"/>
  <c r="BV22" i="5"/>
  <c r="ED22" i="5"/>
  <c r="BV133" i="5"/>
  <c r="ED133" i="5"/>
  <c r="BV31" i="5"/>
  <c r="ED31" i="5"/>
  <c r="BV141" i="5"/>
  <c r="ED141" i="5"/>
  <c r="BV160" i="5"/>
  <c r="ED160" i="5"/>
  <c r="BV171" i="5"/>
  <c r="ED171" i="5"/>
  <c r="BV127" i="5"/>
  <c r="ED127" i="5"/>
  <c r="BV158" i="5"/>
  <c r="ED158" i="5"/>
  <c r="BV70" i="5"/>
  <c r="ED70" i="5"/>
  <c r="BV130" i="5"/>
  <c r="ED130" i="5"/>
  <c r="BV154" i="5"/>
  <c r="ED154" i="5"/>
  <c r="BV136" i="5"/>
  <c r="ED136" i="5"/>
  <c r="BV183" i="5"/>
  <c r="ED183" i="5"/>
  <c r="BV145" i="5"/>
  <c r="ED145" i="5"/>
  <c r="BV71" i="5"/>
  <c r="ED71" i="5"/>
  <c r="BV113" i="5"/>
  <c r="ED113" i="5"/>
  <c r="BV114" i="5"/>
  <c r="ED114" i="5"/>
  <c r="BV54" i="5"/>
  <c r="ED54" i="5"/>
  <c r="BV37" i="5"/>
  <c r="ED37" i="5"/>
  <c r="BV142" i="5"/>
  <c r="ED142" i="5"/>
  <c r="BV9" i="5"/>
  <c r="ED9" i="5"/>
  <c r="BV174" i="5"/>
  <c r="ED174" i="5"/>
  <c r="BV29" i="5"/>
  <c r="ED29" i="5"/>
  <c r="BV94" i="5"/>
  <c r="ED94" i="5"/>
  <c r="BV97" i="5"/>
  <c r="ED97" i="5"/>
  <c r="BV134" i="5"/>
  <c r="ED134" i="5"/>
  <c r="BV44" i="5"/>
  <c r="ED44" i="5"/>
  <c r="BV55" i="5"/>
  <c r="ED55" i="5"/>
  <c r="BV179" i="5"/>
  <c r="ED179" i="5"/>
  <c r="BV36" i="5"/>
  <c r="ED36" i="5"/>
  <c r="BV135" i="5"/>
  <c r="ED135" i="5"/>
  <c r="BV79" i="5"/>
  <c r="ED79" i="5"/>
  <c r="BV98" i="5"/>
  <c r="ED98" i="5"/>
  <c r="BV48" i="5"/>
  <c r="ED48" i="5"/>
  <c r="BV111" i="5"/>
  <c r="ED111" i="5"/>
  <c r="BV104" i="5"/>
  <c r="ED104" i="5"/>
  <c r="BV84" i="5"/>
  <c r="ED84" i="5"/>
  <c r="BV72" i="5"/>
  <c r="ED72" i="5"/>
  <c r="BV82" i="5"/>
  <c r="ED82" i="5"/>
  <c r="BV35" i="5"/>
  <c r="ED35" i="5"/>
  <c r="BV68" i="5"/>
  <c r="ED68" i="5"/>
  <c r="BV10" i="5"/>
  <c r="ED10" i="5"/>
  <c r="BV18" i="5"/>
  <c r="ED18" i="5"/>
  <c r="BV86" i="5"/>
  <c r="ED86" i="5"/>
  <c r="BV165" i="5"/>
  <c r="ED165" i="5"/>
  <c r="BV87" i="5"/>
  <c r="ED87" i="5"/>
  <c r="BV92" i="5"/>
  <c r="ED92" i="5"/>
  <c r="BV56" i="5"/>
  <c r="ED56" i="5"/>
  <c r="BV81" i="5"/>
  <c r="ED81" i="5"/>
  <c r="BV155" i="5"/>
  <c r="ED155" i="5"/>
  <c r="BV121" i="5"/>
  <c r="ED121" i="5"/>
  <c r="BV32" i="5"/>
  <c r="ED32" i="5"/>
  <c r="BV129" i="5"/>
  <c r="ED129" i="5"/>
  <c r="BV40" i="5"/>
  <c r="ED40" i="5"/>
  <c r="BV88" i="5"/>
  <c r="ED88" i="5"/>
  <c r="BV12" i="5"/>
  <c r="ED12" i="5"/>
  <c r="BV146" i="5"/>
  <c r="ED146" i="5"/>
  <c r="BV90" i="5"/>
  <c r="ED90" i="5"/>
  <c r="BV17" i="5"/>
  <c r="ED17" i="5"/>
  <c r="BV23" i="5"/>
  <c r="ED23" i="5"/>
  <c r="BV42" i="5"/>
  <c r="ED42" i="5"/>
  <c r="BV46" i="5"/>
  <c r="ED46" i="5"/>
  <c r="BV120" i="5"/>
  <c r="ED120" i="5"/>
  <c r="BV20" i="5"/>
  <c r="ED20" i="5"/>
  <c r="BV51" i="5"/>
  <c r="ED51" i="5"/>
  <c r="BV185" i="5"/>
  <c r="ED185" i="5"/>
  <c r="BV173" i="5"/>
  <c r="ED173" i="5"/>
  <c r="BV123" i="5"/>
  <c r="ED123" i="5"/>
  <c r="BV186" i="5"/>
  <c r="ED186" i="5"/>
  <c r="BV43" i="5"/>
  <c r="ED43" i="5"/>
  <c r="BV178" i="5"/>
  <c r="ED178" i="5"/>
  <c r="BV11" i="5"/>
  <c r="ED11" i="5"/>
  <c r="BV75" i="5"/>
  <c r="ED75" i="5"/>
  <c r="BV77" i="5"/>
  <c r="ED77" i="5"/>
  <c r="BV7" i="5"/>
  <c r="ED7" i="5"/>
  <c r="BV26" i="5"/>
  <c r="ED26" i="5"/>
  <c r="BV140" i="5"/>
  <c r="ED140" i="5"/>
  <c r="BV103" i="5"/>
  <c r="ED103" i="5"/>
  <c r="BV63" i="5"/>
  <c r="ED63" i="5"/>
  <c r="BV169" i="5"/>
  <c r="ED169" i="5"/>
  <c r="BV138" i="5"/>
  <c r="ED138" i="5"/>
  <c r="BV119" i="5"/>
  <c r="ED119" i="5"/>
  <c r="BV139" i="5"/>
  <c r="ED139" i="5"/>
  <c r="BV66" i="5"/>
  <c r="ED66" i="5"/>
  <c r="BV8" i="5"/>
  <c r="ED8" i="5"/>
  <c r="BV57" i="5"/>
  <c r="ED57" i="5"/>
  <c r="BV117" i="5"/>
  <c r="ED117" i="5"/>
  <c r="BV159" i="5"/>
  <c r="ED159" i="5"/>
  <c r="BV161" i="5"/>
  <c r="ED161" i="5"/>
  <c r="BV182" i="5"/>
  <c r="ED182" i="5"/>
  <c r="BV188" i="5"/>
  <c r="ED188" i="5"/>
  <c r="BV193" i="5"/>
  <c r="ED193" i="5"/>
  <c r="BV151" i="5"/>
  <c r="ED151" i="5"/>
  <c r="BV53" i="5"/>
  <c r="ED53" i="5"/>
  <c r="BV177" i="5"/>
  <c r="ED177" i="5"/>
  <c r="BV28" i="5"/>
  <c r="ED28" i="5"/>
  <c r="BV167" i="5"/>
  <c r="ED167" i="5"/>
  <c r="BV64" i="5"/>
  <c r="ED64" i="5"/>
  <c r="BV143" i="5"/>
  <c r="ED143" i="5"/>
  <c r="BV101" i="5"/>
  <c r="ED101" i="5"/>
  <c r="BV153" i="5"/>
  <c r="ED153" i="5"/>
  <c r="BV5" i="5"/>
  <c r="ED5" i="5"/>
  <c r="BV61" i="5"/>
  <c r="ED61" i="5"/>
  <c r="BV47" i="5"/>
  <c r="ED47" i="5"/>
  <c r="BV128" i="5"/>
  <c r="ED128" i="5"/>
  <c r="BV110" i="5"/>
  <c r="ED110" i="5"/>
  <c r="BV137" i="5"/>
  <c r="ED137" i="5"/>
  <c r="BV191" i="5"/>
  <c r="ED191" i="5"/>
  <c r="BV157" i="5"/>
  <c r="ED157" i="5"/>
  <c r="BV162" i="5"/>
  <c r="ED162" i="5"/>
  <c r="BV180" i="5"/>
  <c r="ED180" i="5"/>
  <c r="BV122" i="5"/>
  <c r="ED122" i="5"/>
  <c r="BV189" i="5"/>
  <c r="ED189" i="5"/>
  <c r="BV96" i="5"/>
  <c r="ED96" i="5"/>
  <c r="BV76" i="5"/>
  <c r="ED76" i="5"/>
  <c r="AY171" i="5"/>
  <c r="DG171" i="5"/>
  <c r="AY89" i="5"/>
  <c r="DG89" i="5"/>
  <c r="AY102" i="5"/>
  <c r="DG102" i="5"/>
  <c r="AY41" i="5"/>
  <c r="DG41" i="5"/>
  <c r="AY111" i="5"/>
  <c r="DG111" i="5"/>
  <c r="AY21" i="5"/>
  <c r="DG21" i="5"/>
  <c r="AY3" i="5"/>
  <c r="DG3" i="5"/>
  <c r="AY45" i="5"/>
  <c r="DG45" i="5"/>
  <c r="AY64" i="5"/>
  <c r="DG64" i="5"/>
  <c r="AY6" i="5"/>
  <c r="DG6" i="5"/>
  <c r="AY120" i="5"/>
  <c r="DG120" i="5"/>
  <c r="AY157" i="5"/>
  <c r="DG157" i="5"/>
  <c r="AY192" i="5"/>
  <c r="DG192" i="5"/>
  <c r="AY126" i="5"/>
  <c r="DG126" i="5"/>
  <c r="AY189" i="5"/>
  <c r="DG189" i="5"/>
  <c r="AY9" i="5"/>
  <c r="DG9" i="5"/>
  <c r="AY49" i="5"/>
  <c r="DG49" i="5"/>
  <c r="AY133" i="5"/>
  <c r="DG133" i="5"/>
  <c r="AY31" i="5"/>
  <c r="DG31" i="5"/>
  <c r="AY18" i="5"/>
  <c r="DG18" i="5"/>
  <c r="AY77" i="5"/>
  <c r="DG77" i="5"/>
  <c r="AY194" i="5"/>
  <c r="DG194" i="5"/>
  <c r="AY67" i="5"/>
  <c r="DG67" i="5"/>
  <c r="AY66" i="5"/>
  <c r="DG66" i="5"/>
  <c r="AY54" i="5"/>
  <c r="DG54" i="5"/>
  <c r="AY106" i="5"/>
  <c r="DG106" i="5"/>
  <c r="AY184" i="5"/>
  <c r="DG184" i="5"/>
  <c r="AY144" i="5"/>
  <c r="DG144" i="5"/>
  <c r="AY113" i="5"/>
  <c r="DG113" i="5"/>
  <c r="AY110" i="5"/>
  <c r="DG110" i="5"/>
  <c r="AY115" i="5"/>
  <c r="DG115" i="5"/>
  <c r="AY74" i="5"/>
  <c r="DG74" i="5"/>
  <c r="AY42" i="5"/>
  <c r="DG42" i="5"/>
  <c r="AY16" i="5"/>
  <c r="DG16" i="5"/>
  <c r="AY168" i="5"/>
  <c r="DG168" i="5"/>
  <c r="AY123" i="5"/>
  <c r="DG123" i="5"/>
  <c r="AY117" i="5"/>
  <c r="DG117" i="5"/>
  <c r="AY53" i="5"/>
  <c r="DG53" i="5"/>
  <c r="AY122" i="5"/>
  <c r="DG122" i="5"/>
  <c r="AY109" i="5"/>
  <c r="DG109" i="5"/>
  <c r="AY174" i="5"/>
  <c r="DG174" i="5"/>
  <c r="AY57" i="5"/>
  <c r="DG57" i="5"/>
  <c r="AY7" i="5"/>
  <c r="DG7" i="5"/>
  <c r="AY82" i="5"/>
  <c r="DG82" i="5"/>
  <c r="AY128" i="5"/>
  <c r="DG128" i="5"/>
  <c r="AY48" i="5"/>
  <c r="DG48" i="5"/>
  <c r="AY159" i="5"/>
  <c r="DG159" i="5"/>
  <c r="AY70" i="5"/>
  <c r="DG70" i="5"/>
  <c r="AY118" i="5"/>
  <c r="DG118" i="5"/>
  <c r="AY119" i="5"/>
  <c r="DG119" i="5"/>
  <c r="AY79" i="5"/>
  <c r="DG79" i="5"/>
  <c r="AY51" i="5"/>
  <c r="DG51" i="5"/>
  <c r="AY23" i="5"/>
  <c r="DG23" i="5"/>
  <c r="AY153" i="5"/>
  <c r="DG153" i="5"/>
  <c r="AY59" i="5"/>
  <c r="DG59" i="5"/>
  <c r="AY146" i="5"/>
  <c r="DG146" i="5"/>
  <c r="AY85" i="5"/>
  <c r="DG85" i="5"/>
  <c r="AY172" i="5"/>
  <c r="DG172" i="5"/>
  <c r="AY107" i="5"/>
  <c r="DG107" i="5"/>
  <c r="AY72" i="5"/>
  <c r="DG72" i="5"/>
  <c r="AY73" i="5"/>
  <c r="DG73" i="5"/>
  <c r="AY22" i="5"/>
  <c r="DG22" i="5"/>
  <c r="AY147" i="5"/>
  <c r="DG147" i="5"/>
  <c r="AY114" i="5"/>
  <c r="DG114" i="5"/>
  <c r="AY138" i="5"/>
  <c r="DG138" i="5"/>
  <c r="AY81" i="5"/>
  <c r="DG81" i="5"/>
  <c r="AY92" i="5"/>
  <c r="DG92" i="5"/>
  <c r="AY38" i="5"/>
  <c r="DG38" i="5"/>
  <c r="AY4" i="5"/>
  <c r="DG4" i="5"/>
  <c r="AY26" i="5"/>
  <c r="DG26" i="5"/>
  <c r="AY27" i="5"/>
  <c r="DG27" i="5"/>
  <c r="AY135" i="5"/>
  <c r="DG135" i="5"/>
  <c r="AY69" i="5"/>
  <c r="DG69" i="5"/>
  <c r="AY148" i="5"/>
  <c r="DG148" i="5"/>
  <c r="AY124" i="5"/>
  <c r="DG124" i="5"/>
  <c r="AY125" i="5"/>
  <c r="DG125" i="5"/>
  <c r="AY156" i="5"/>
  <c r="DG156" i="5"/>
  <c r="AY151" i="5"/>
  <c r="DG151" i="5"/>
  <c r="AY58" i="5"/>
  <c r="DG58" i="5"/>
  <c r="AY179" i="5"/>
  <c r="DG179" i="5"/>
  <c r="AY186" i="5"/>
  <c r="DG186" i="5"/>
  <c r="AY36" i="5"/>
  <c r="DG36" i="5"/>
  <c r="AY43" i="5"/>
  <c r="DG43" i="5"/>
  <c r="AY169" i="5"/>
  <c r="DG169" i="5"/>
  <c r="AY131" i="5"/>
  <c r="DG131" i="5"/>
  <c r="AY162" i="5"/>
  <c r="DG162" i="5"/>
  <c r="AY129" i="5"/>
  <c r="DG129" i="5"/>
  <c r="AY20" i="5"/>
  <c r="DG20" i="5"/>
  <c r="AY97" i="5"/>
  <c r="DG97" i="5"/>
  <c r="AY175" i="5"/>
  <c r="DG175" i="5"/>
  <c r="AY140" i="5"/>
  <c r="DG140" i="5"/>
  <c r="AY90" i="5"/>
  <c r="DG90" i="5"/>
  <c r="AY40" i="5"/>
  <c r="DG40" i="5"/>
  <c r="AY101" i="5"/>
  <c r="DG101" i="5"/>
  <c r="AY193" i="5"/>
  <c r="DG193" i="5"/>
  <c r="AY12" i="5"/>
  <c r="DG12" i="5"/>
  <c r="AY167" i="5"/>
  <c r="DG167" i="5"/>
  <c r="AY28" i="5"/>
  <c r="DG28" i="5"/>
  <c r="AY56" i="5"/>
  <c r="DG56" i="5"/>
  <c r="AY185" i="5"/>
  <c r="DG185" i="5"/>
  <c r="AY127" i="5"/>
  <c r="DG127" i="5"/>
  <c r="AY182" i="5"/>
  <c r="DG182" i="5"/>
  <c r="AY91" i="5"/>
  <c r="DG91" i="5"/>
  <c r="AY10" i="5"/>
  <c r="DG10" i="5"/>
  <c r="AY183" i="5"/>
  <c r="DG183" i="5"/>
  <c r="AY181" i="5"/>
  <c r="DG181" i="5"/>
  <c r="AY14" i="5"/>
  <c r="DG14" i="5"/>
  <c r="AY149" i="5"/>
  <c r="DG149" i="5"/>
  <c r="AY108" i="5"/>
  <c r="DG108" i="5"/>
  <c r="AY139" i="5"/>
  <c r="DG139" i="5"/>
  <c r="AY33" i="5"/>
  <c r="DG33" i="5"/>
  <c r="AY142" i="5"/>
  <c r="DG142" i="5"/>
  <c r="AY25" i="5"/>
  <c r="DG25" i="5"/>
  <c r="AY80" i="5"/>
  <c r="DG80" i="5"/>
  <c r="AY105" i="5"/>
  <c r="DG105" i="5"/>
  <c r="AY141" i="5"/>
  <c r="DG141" i="5"/>
  <c r="AY154" i="5"/>
  <c r="DG154" i="5"/>
  <c r="AY15" i="5"/>
  <c r="DG15" i="5"/>
  <c r="AY163" i="5"/>
  <c r="DG163" i="5"/>
  <c r="AY55" i="5"/>
  <c r="DG55" i="5"/>
  <c r="AY137" i="5"/>
  <c r="DG137" i="5"/>
  <c r="AY155" i="5"/>
  <c r="DG155" i="5"/>
  <c r="AY173" i="5"/>
  <c r="DG173" i="5"/>
  <c r="AY76" i="5"/>
  <c r="DG76" i="5"/>
  <c r="AY93" i="5"/>
  <c r="DG93" i="5"/>
  <c r="AY121" i="5"/>
  <c r="DG121" i="5"/>
  <c r="AY47" i="5"/>
  <c r="DG47" i="5"/>
  <c r="AY34" i="5"/>
  <c r="DG34" i="5"/>
  <c r="AY160" i="5"/>
  <c r="DG160" i="5"/>
  <c r="AY100" i="5"/>
  <c r="DG100" i="5"/>
  <c r="AY143" i="5"/>
  <c r="DG143" i="5"/>
  <c r="AY150" i="5"/>
  <c r="DG150" i="5"/>
  <c r="AY11" i="5"/>
  <c r="DG11" i="5"/>
  <c r="AY8" i="5"/>
  <c r="DG8" i="5"/>
  <c r="AY130" i="5"/>
  <c r="DG130" i="5"/>
  <c r="AY136" i="5"/>
  <c r="DG136" i="5"/>
  <c r="AY158" i="5"/>
  <c r="DG158" i="5"/>
  <c r="AY88" i="5"/>
  <c r="DG88" i="5"/>
  <c r="AY191" i="5"/>
  <c r="DG191" i="5"/>
  <c r="AY5" i="5"/>
  <c r="DG5" i="5"/>
  <c r="AY152" i="5"/>
  <c r="DG152" i="5"/>
  <c r="AY46" i="5"/>
  <c r="DG46" i="5"/>
  <c r="AY170" i="5"/>
  <c r="DG170" i="5"/>
  <c r="AY61" i="5"/>
  <c r="DG61" i="5"/>
  <c r="AY44" i="5"/>
  <c r="DG44" i="5"/>
  <c r="AY39" i="5"/>
  <c r="DG39" i="5"/>
  <c r="AY86" i="5"/>
  <c r="DG86" i="5"/>
  <c r="AY75" i="5"/>
  <c r="DG75" i="5"/>
  <c r="AY84" i="5"/>
  <c r="DG84" i="5"/>
  <c r="AY94" i="5"/>
  <c r="DG94" i="5"/>
  <c r="AY112" i="5"/>
  <c r="DG112" i="5"/>
  <c r="AY52" i="5"/>
  <c r="DG52" i="5"/>
  <c r="AY134" i="5"/>
  <c r="DG134" i="5"/>
  <c r="AY188" i="5"/>
  <c r="DG188" i="5"/>
  <c r="AY50" i="5"/>
  <c r="DG50" i="5"/>
  <c r="AY166" i="5"/>
  <c r="DG166" i="5"/>
  <c r="AY95" i="5"/>
  <c r="DG95" i="5"/>
  <c r="AY99" i="5"/>
  <c r="DG99" i="5"/>
  <c r="AY164" i="5"/>
  <c r="DG164" i="5"/>
  <c r="AY17" i="5"/>
  <c r="DG17" i="5"/>
  <c r="AY37" i="5"/>
  <c r="DG37" i="5"/>
  <c r="AY176" i="5"/>
  <c r="DG176" i="5"/>
  <c r="AY96" i="5"/>
  <c r="DG96" i="5"/>
  <c r="AY29" i="5"/>
  <c r="DG29" i="5"/>
  <c r="AY132" i="5"/>
  <c r="DG132" i="5"/>
  <c r="AY63" i="5"/>
  <c r="DG63" i="5"/>
  <c r="AY161" i="5"/>
  <c r="DG161" i="5"/>
  <c r="AY177" i="5"/>
  <c r="DG177" i="5"/>
  <c r="AY60" i="5"/>
  <c r="DG60" i="5"/>
  <c r="AY30" i="5"/>
  <c r="DG30" i="5"/>
  <c r="AY104" i="5"/>
  <c r="DG104" i="5"/>
  <c r="AY65" i="5"/>
  <c r="DG65" i="5"/>
  <c r="AY19" i="5"/>
  <c r="DG19" i="5"/>
  <c r="AY68" i="5"/>
  <c r="DG68" i="5"/>
  <c r="AY71" i="5"/>
  <c r="DG71" i="5"/>
  <c r="AY116" i="5"/>
  <c r="DG116" i="5"/>
  <c r="AY103" i="5"/>
  <c r="DG103" i="5"/>
  <c r="AY83" i="5"/>
  <c r="DG83" i="5"/>
  <c r="AY32" i="5"/>
  <c r="DG32" i="5"/>
  <c r="AY78" i="5"/>
  <c r="DG78" i="5"/>
  <c r="AY190" i="5"/>
  <c r="DG190" i="5"/>
  <c r="AY13" i="5"/>
  <c r="DG13" i="5"/>
  <c r="AY178" i="5"/>
  <c r="DG178" i="5"/>
  <c r="AY145" i="5"/>
  <c r="DG145" i="5"/>
  <c r="AY35" i="5"/>
  <c r="DG35" i="5"/>
  <c r="AY165" i="5"/>
  <c r="DG165" i="5"/>
  <c r="AY187" i="5"/>
  <c r="DG187" i="5"/>
  <c r="AY87" i="5"/>
  <c r="DG87" i="5"/>
  <c r="AY180" i="5"/>
  <c r="DG180" i="5"/>
  <c r="AY62" i="5"/>
  <c r="DG62" i="5"/>
  <c r="AY98" i="5"/>
  <c r="DG98" i="5"/>
  <c r="AY24" i="5"/>
  <c r="DG24" i="5"/>
  <c r="AW180" i="5"/>
  <c r="DE180" i="5"/>
  <c r="AW179" i="5"/>
  <c r="DE179" i="5"/>
  <c r="AW99" i="5"/>
  <c r="DE99" i="5"/>
  <c r="AW31" i="5"/>
  <c r="DE31" i="5"/>
  <c r="AW133" i="5"/>
  <c r="DE133" i="5"/>
  <c r="AW72" i="5"/>
  <c r="DE72" i="5"/>
  <c r="AW122" i="5"/>
  <c r="DE122" i="5"/>
  <c r="AW39" i="5"/>
  <c r="DE39" i="5"/>
  <c r="AW177" i="5"/>
  <c r="DE177" i="5"/>
  <c r="AW162" i="5"/>
  <c r="DE162" i="5"/>
  <c r="AW110" i="5"/>
  <c r="DE110" i="5"/>
  <c r="AW175" i="5"/>
  <c r="DE175" i="5"/>
  <c r="AW23" i="5"/>
  <c r="DE23" i="5"/>
  <c r="AW86" i="5"/>
  <c r="DE86" i="5"/>
  <c r="AW92" i="5"/>
  <c r="DE92" i="5"/>
  <c r="AW161" i="5"/>
  <c r="DE161" i="5"/>
  <c r="AW190" i="5"/>
  <c r="DE190" i="5"/>
  <c r="AW4" i="5"/>
  <c r="DE4" i="5"/>
  <c r="AW8" i="5"/>
  <c r="DE8" i="5"/>
  <c r="AW160" i="5"/>
  <c r="DE160" i="5"/>
  <c r="AW19" i="5"/>
  <c r="DE19" i="5"/>
  <c r="AW140" i="5"/>
  <c r="DE140" i="5"/>
  <c r="AW14" i="5"/>
  <c r="DE14" i="5"/>
  <c r="AW101" i="5"/>
  <c r="DE101" i="5"/>
  <c r="AW148" i="5"/>
  <c r="DE148" i="5"/>
  <c r="AW77" i="5"/>
  <c r="DE77" i="5"/>
  <c r="AW125" i="5"/>
  <c r="DE125" i="5"/>
  <c r="AW91" i="5"/>
  <c r="DE91" i="5"/>
  <c r="AW24" i="5"/>
  <c r="DE24" i="5"/>
  <c r="AW62" i="5"/>
  <c r="DE62" i="5"/>
  <c r="AW189" i="5"/>
  <c r="DE189" i="5"/>
  <c r="AW83" i="5"/>
  <c r="DE83" i="5"/>
  <c r="AW155" i="5"/>
  <c r="DE155" i="5"/>
  <c r="AW184" i="5"/>
  <c r="DE184" i="5"/>
  <c r="AW82" i="5"/>
  <c r="DE82" i="5"/>
  <c r="AW64" i="5"/>
  <c r="DE64" i="5"/>
  <c r="AW127" i="5"/>
  <c r="DE127" i="5"/>
  <c r="AW51" i="5"/>
  <c r="DE51" i="5"/>
  <c r="AW56" i="5"/>
  <c r="DE56" i="5"/>
  <c r="AW29" i="5"/>
  <c r="DE29" i="5"/>
  <c r="AW5" i="5"/>
  <c r="DE5" i="5"/>
  <c r="AW121" i="5"/>
  <c r="DE121" i="5"/>
  <c r="AW141" i="5"/>
  <c r="DE141" i="5"/>
  <c r="AW129" i="5"/>
  <c r="DE129" i="5"/>
  <c r="AW168" i="5"/>
  <c r="DE168" i="5"/>
  <c r="AW60" i="5"/>
  <c r="DE60" i="5"/>
  <c r="AW169" i="5"/>
  <c r="DE169" i="5"/>
  <c r="AW70" i="5"/>
  <c r="DE70" i="5"/>
  <c r="AW109" i="5"/>
  <c r="DE109" i="5"/>
  <c r="AW150" i="5"/>
  <c r="DE150" i="5"/>
  <c r="AW172" i="5"/>
  <c r="DE172" i="5"/>
  <c r="AW104" i="5"/>
  <c r="DE104" i="5"/>
  <c r="AW107" i="5"/>
  <c r="DE107" i="5"/>
  <c r="AW152" i="5"/>
  <c r="DE152" i="5"/>
  <c r="AW156" i="5"/>
  <c r="DE156" i="5"/>
  <c r="AW33" i="5"/>
  <c r="DE33" i="5"/>
  <c r="AW93" i="5"/>
  <c r="DE93" i="5"/>
  <c r="AW164" i="5"/>
  <c r="DE164" i="5"/>
  <c r="AW42" i="5"/>
  <c r="DE42" i="5"/>
  <c r="AW116" i="5"/>
  <c r="DE116" i="5"/>
  <c r="AW103" i="5"/>
  <c r="DE103" i="5"/>
  <c r="AW66" i="5"/>
  <c r="DE66" i="5"/>
  <c r="AW165" i="5"/>
  <c r="DE165" i="5"/>
  <c r="AW130" i="5"/>
  <c r="DE130" i="5"/>
  <c r="AW105" i="5"/>
  <c r="DE105" i="5"/>
  <c r="AW145" i="5"/>
  <c r="DE145" i="5"/>
  <c r="AW167" i="5"/>
  <c r="DE167" i="5"/>
  <c r="AW85" i="5"/>
  <c r="DE85" i="5"/>
  <c r="AW143" i="5"/>
  <c r="DE143" i="5"/>
  <c r="AW55" i="5"/>
  <c r="DE55" i="5"/>
  <c r="AW12" i="5"/>
  <c r="DE12" i="5"/>
  <c r="AW112" i="5"/>
  <c r="DE112" i="5"/>
  <c r="AW117" i="5"/>
  <c r="DE117" i="5"/>
  <c r="AW63" i="5"/>
  <c r="DE63" i="5"/>
  <c r="AW69" i="5"/>
  <c r="DE69" i="5"/>
  <c r="AW159" i="5"/>
  <c r="DE159" i="5"/>
  <c r="AW137" i="5"/>
  <c r="DE137" i="5"/>
  <c r="AW102" i="5"/>
  <c r="DE102" i="5"/>
  <c r="AW166" i="5"/>
  <c r="DE166" i="5"/>
  <c r="AW146" i="5"/>
  <c r="DE146" i="5"/>
  <c r="AW54" i="5"/>
  <c r="DE54" i="5"/>
  <c r="AW158" i="5"/>
  <c r="DE158" i="5"/>
  <c r="AW114" i="5"/>
  <c r="DE114" i="5"/>
  <c r="AW45" i="5"/>
  <c r="DE45" i="5"/>
  <c r="AW124" i="5"/>
  <c r="DE124" i="5"/>
  <c r="AW115" i="5"/>
  <c r="DE115" i="5"/>
  <c r="AW74" i="5"/>
  <c r="DE74" i="5"/>
  <c r="AW32" i="5"/>
  <c r="DE32" i="5"/>
  <c r="AW27" i="5"/>
  <c r="DE27" i="5"/>
  <c r="AW120" i="5"/>
  <c r="DE120" i="5"/>
  <c r="AW61" i="5"/>
  <c r="DE61" i="5"/>
  <c r="AW185" i="5"/>
  <c r="DE185" i="5"/>
  <c r="AW186" i="5"/>
  <c r="DE186" i="5"/>
  <c r="AW7" i="5"/>
  <c r="DE7" i="5"/>
  <c r="AW38" i="5"/>
  <c r="DE38" i="5"/>
  <c r="AW65" i="5"/>
  <c r="DE65" i="5"/>
  <c r="AW88" i="5"/>
  <c r="DE88" i="5"/>
  <c r="AW178" i="5"/>
  <c r="DE178" i="5"/>
  <c r="AW157" i="5"/>
  <c r="DE157" i="5"/>
  <c r="AW154" i="5"/>
  <c r="DE154" i="5"/>
  <c r="AW53" i="5"/>
  <c r="DE53" i="5"/>
  <c r="AW111" i="5"/>
  <c r="DE111" i="5"/>
  <c r="AW17" i="5"/>
  <c r="DE17" i="5"/>
  <c r="AW26" i="5"/>
  <c r="DE26" i="5"/>
  <c r="AW170" i="5"/>
  <c r="DE170" i="5"/>
  <c r="AW100" i="5"/>
  <c r="DE100" i="5"/>
  <c r="AW87" i="5"/>
  <c r="DE87" i="5"/>
  <c r="AW176" i="5"/>
  <c r="DE176" i="5"/>
  <c r="AW75" i="5"/>
  <c r="DE75" i="5"/>
  <c r="AW22" i="5"/>
  <c r="DE22" i="5"/>
  <c r="AW76" i="5"/>
  <c r="DE76" i="5"/>
  <c r="AW50" i="5"/>
  <c r="DE50" i="5"/>
  <c r="AW90" i="5"/>
  <c r="DE90" i="5"/>
  <c r="AW71" i="5"/>
  <c r="DE71" i="5"/>
  <c r="AW134" i="5"/>
  <c r="DE134" i="5"/>
  <c r="AW144" i="5"/>
  <c r="DE144" i="5"/>
  <c r="AW163" i="5"/>
  <c r="DE163" i="5"/>
  <c r="AW41" i="5"/>
  <c r="DE41" i="5"/>
  <c r="AW59" i="5"/>
  <c r="DE59" i="5"/>
  <c r="AW128" i="5"/>
  <c r="DE128" i="5"/>
  <c r="AW123" i="5"/>
  <c r="DE123" i="5"/>
  <c r="AW13" i="5"/>
  <c r="DE13" i="5"/>
  <c r="AW174" i="5"/>
  <c r="DE174" i="5"/>
  <c r="AW153" i="5"/>
  <c r="DE153" i="5"/>
  <c r="AW25" i="5"/>
  <c r="DE25" i="5"/>
  <c r="AW131" i="5"/>
  <c r="DE131" i="5"/>
  <c r="AW151" i="5"/>
  <c r="DE151" i="5"/>
  <c r="AW47" i="5"/>
  <c r="DE47" i="5"/>
  <c r="AW126" i="5"/>
  <c r="DE126" i="5"/>
  <c r="AW171" i="5"/>
  <c r="DE171" i="5"/>
  <c r="AW73" i="5"/>
  <c r="DE73" i="5"/>
  <c r="AW193" i="5"/>
  <c r="DE193" i="5"/>
  <c r="AW9" i="5"/>
  <c r="DE9" i="5"/>
  <c r="AW43" i="5"/>
  <c r="DE43" i="5"/>
  <c r="AW135" i="5"/>
  <c r="DE135" i="5"/>
  <c r="AW20" i="5"/>
  <c r="DE20" i="5"/>
  <c r="AW34" i="5"/>
  <c r="DE34" i="5"/>
  <c r="AW78" i="5"/>
  <c r="DE78" i="5"/>
  <c r="AW3" i="5"/>
  <c r="DE3" i="5"/>
  <c r="AW194" i="5"/>
  <c r="DE194" i="5"/>
  <c r="AW181" i="5"/>
  <c r="DE181" i="5"/>
  <c r="AW21" i="5"/>
  <c r="DE21" i="5"/>
  <c r="AW84" i="5"/>
  <c r="DE84" i="5"/>
  <c r="AW35" i="5"/>
  <c r="DE35" i="5"/>
  <c r="AW81" i="5"/>
  <c r="DE81" i="5"/>
  <c r="AW113" i="5"/>
  <c r="DE113" i="5"/>
  <c r="AW188" i="5"/>
  <c r="DE188" i="5"/>
  <c r="AW89" i="5"/>
  <c r="DE89" i="5"/>
  <c r="AW10" i="5"/>
  <c r="DE10" i="5"/>
  <c r="AW79" i="5"/>
  <c r="DE79" i="5"/>
  <c r="AW30" i="5"/>
  <c r="DE30" i="5"/>
  <c r="AW36" i="5"/>
  <c r="DE36" i="5"/>
  <c r="AW118" i="5"/>
  <c r="DE118" i="5"/>
  <c r="AW48" i="5"/>
  <c r="DE48" i="5"/>
  <c r="AW108" i="5"/>
  <c r="DE108" i="5"/>
  <c r="AW173" i="5"/>
  <c r="DE173" i="5"/>
  <c r="AW139" i="5"/>
  <c r="DE139" i="5"/>
  <c r="AW187" i="5"/>
  <c r="DE187" i="5"/>
  <c r="AW49" i="5"/>
  <c r="DE49" i="5"/>
  <c r="AW191" i="5"/>
  <c r="DE191" i="5"/>
  <c r="AW6" i="5"/>
  <c r="DE6" i="5"/>
  <c r="AW15" i="5"/>
  <c r="DE15" i="5"/>
  <c r="AW106" i="5"/>
  <c r="DE106" i="5"/>
  <c r="AW96" i="5"/>
  <c r="DE96" i="5"/>
  <c r="AW98" i="5"/>
  <c r="DE98" i="5"/>
  <c r="AW18" i="5"/>
  <c r="DE18" i="5"/>
  <c r="AW94" i="5"/>
  <c r="DE94" i="5"/>
  <c r="AW52" i="5"/>
  <c r="DE52" i="5"/>
  <c r="AW28" i="5"/>
  <c r="DE28" i="5"/>
  <c r="AW183" i="5"/>
  <c r="DE183" i="5"/>
  <c r="AW40" i="5"/>
  <c r="DE40" i="5"/>
  <c r="AW80" i="5"/>
  <c r="DE80" i="5"/>
  <c r="AW57" i="5"/>
  <c r="DE57" i="5"/>
  <c r="AW37" i="5"/>
  <c r="DE37" i="5"/>
  <c r="AW95" i="5"/>
  <c r="DE95" i="5"/>
  <c r="AW68" i="5"/>
  <c r="DE68" i="5"/>
  <c r="AW97" i="5"/>
  <c r="DE97" i="5"/>
  <c r="AW192" i="5"/>
  <c r="DE192" i="5"/>
  <c r="AW136" i="5"/>
  <c r="DE136" i="5"/>
  <c r="AW16" i="5"/>
  <c r="DE16" i="5"/>
  <c r="AW182" i="5"/>
  <c r="DE182" i="5"/>
  <c r="AW67" i="5"/>
  <c r="DE67" i="5"/>
  <c r="AW119" i="5"/>
  <c r="DE119" i="5"/>
  <c r="AW138" i="5"/>
  <c r="DE138" i="5"/>
  <c r="AW149" i="5"/>
  <c r="DE149" i="5"/>
  <c r="AW58" i="5"/>
  <c r="DE58" i="5"/>
  <c r="AW46" i="5"/>
  <c r="DE46" i="5"/>
  <c r="AW147" i="5"/>
  <c r="DE147" i="5"/>
  <c r="AW142" i="5"/>
  <c r="DE142" i="5"/>
  <c r="AW11" i="5"/>
  <c r="DE11" i="5"/>
  <c r="AW44" i="5"/>
  <c r="DE44" i="5"/>
  <c r="AW132" i="5"/>
  <c r="DE132" i="5"/>
  <c r="BA123" i="5"/>
  <c r="DI123" i="5"/>
  <c r="BA99" i="5"/>
  <c r="DI99" i="5"/>
  <c r="BA125" i="5"/>
  <c r="DI125" i="5"/>
  <c r="BA140" i="5"/>
  <c r="DI140" i="5"/>
  <c r="BA83" i="5"/>
  <c r="DI83" i="5"/>
  <c r="BA55" i="5"/>
  <c r="DI55" i="5"/>
  <c r="BA64" i="5"/>
  <c r="DI64" i="5"/>
  <c r="BA74" i="5"/>
  <c r="DI74" i="5"/>
  <c r="BA63" i="5"/>
  <c r="DI63" i="5"/>
  <c r="BA88" i="5"/>
  <c r="DI88" i="5"/>
  <c r="BA109" i="5"/>
  <c r="DI109" i="5"/>
  <c r="BA32" i="5"/>
  <c r="DI32" i="5"/>
  <c r="BA103" i="5"/>
  <c r="DI103" i="5"/>
  <c r="BA177" i="5"/>
  <c r="DI177" i="5"/>
  <c r="BA30" i="5"/>
  <c r="DI30" i="5"/>
  <c r="BA160" i="5"/>
  <c r="DI160" i="5"/>
  <c r="BA169" i="5"/>
  <c r="DI169" i="5"/>
  <c r="BA81" i="5"/>
  <c r="DI81" i="5"/>
  <c r="BA142" i="5"/>
  <c r="DI142" i="5"/>
  <c r="BA97" i="5"/>
  <c r="DI97" i="5"/>
  <c r="BA183" i="5"/>
  <c r="DI183" i="5"/>
  <c r="BA157" i="5"/>
  <c r="DI157" i="5"/>
  <c r="BA5" i="5"/>
  <c r="DI5" i="5"/>
  <c r="BA136" i="5"/>
  <c r="DI136" i="5"/>
  <c r="BA135" i="5"/>
  <c r="DI135" i="5"/>
  <c r="BA57" i="5"/>
  <c r="DI57" i="5"/>
  <c r="BA175" i="5"/>
  <c r="DI175" i="5"/>
  <c r="BA193" i="5"/>
  <c r="DI193" i="5"/>
  <c r="BA106" i="5"/>
  <c r="DI106" i="5"/>
  <c r="BA41" i="5"/>
  <c r="DI41" i="5"/>
  <c r="BA91" i="5"/>
  <c r="DI91" i="5"/>
  <c r="BA23" i="5"/>
  <c r="DI23" i="5"/>
  <c r="BA163" i="5"/>
  <c r="DI163" i="5"/>
  <c r="BA192" i="5"/>
  <c r="DI192" i="5"/>
  <c r="BA38" i="5"/>
  <c r="DI38" i="5"/>
  <c r="BA147" i="5"/>
  <c r="DI147" i="5"/>
  <c r="BA119" i="5"/>
  <c r="DI119" i="5"/>
  <c r="BA108" i="5"/>
  <c r="DI108" i="5"/>
  <c r="BA16" i="5"/>
  <c r="DI16" i="5"/>
  <c r="BA77" i="5"/>
  <c r="DI77" i="5"/>
  <c r="BA159" i="5"/>
  <c r="DI159" i="5"/>
  <c r="BA137" i="5"/>
  <c r="DI137" i="5"/>
  <c r="BA79" i="5"/>
  <c r="DI79" i="5"/>
  <c r="BA18" i="5"/>
  <c r="DI18" i="5"/>
  <c r="BA6" i="5"/>
  <c r="DI6" i="5"/>
  <c r="BA194" i="5"/>
  <c r="DI194" i="5"/>
  <c r="BA148" i="5"/>
  <c r="DI148" i="5"/>
  <c r="BA19" i="5"/>
  <c r="DI19" i="5"/>
  <c r="BA56" i="5"/>
  <c r="DI56" i="5"/>
  <c r="BA190" i="5"/>
  <c r="DI190" i="5"/>
  <c r="BA20" i="5"/>
  <c r="DI20" i="5"/>
  <c r="BA101" i="5"/>
  <c r="DI101" i="5"/>
  <c r="BA51" i="5"/>
  <c r="DI51" i="5"/>
  <c r="BA48" i="5"/>
  <c r="DI48" i="5"/>
  <c r="BA155" i="5"/>
  <c r="DI155" i="5"/>
  <c r="BA89" i="5"/>
  <c r="DI89" i="5"/>
  <c r="BA146" i="5"/>
  <c r="DI146" i="5"/>
  <c r="BA100" i="5"/>
  <c r="DI100" i="5"/>
  <c r="BA110" i="5"/>
  <c r="DI110" i="5"/>
  <c r="BA33" i="5"/>
  <c r="DI33" i="5"/>
  <c r="BA25" i="5"/>
  <c r="DI25" i="5"/>
  <c r="BA189" i="5"/>
  <c r="DI189" i="5"/>
  <c r="BA112" i="5"/>
  <c r="DI112" i="5"/>
  <c r="BA172" i="5"/>
  <c r="DI172" i="5"/>
  <c r="BA181" i="5"/>
  <c r="DI181" i="5"/>
  <c r="BA182" i="5"/>
  <c r="DI182" i="5"/>
  <c r="BA130" i="5"/>
  <c r="DI130" i="5"/>
  <c r="BA102" i="5"/>
  <c r="DI102" i="5"/>
  <c r="BA139" i="5"/>
  <c r="DI139" i="5"/>
  <c r="BA94" i="5"/>
  <c r="DI94" i="5"/>
  <c r="BA34" i="5"/>
  <c r="DI34" i="5"/>
  <c r="BA151" i="5"/>
  <c r="DI151" i="5"/>
  <c r="BA144" i="5"/>
  <c r="DI144" i="5"/>
  <c r="BA76" i="5"/>
  <c r="DI76" i="5"/>
  <c r="BA186" i="5"/>
  <c r="DI186" i="5"/>
  <c r="BA150" i="5"/>
  <c r="DI150" i="5"/>
  <c r="BA187" i="5"/>
  <c r="DI187" i="5"/>
  <c r="BA128" i="5"/>
  <c r="DI128" i="5"/>
  <c r="BA84" i="5"/>
  <c r="DI84" i="5"/>
  <c r="BA26" i="5"/>
  <c r="DI26" i="5"/>
  <c r="BA185" i="5"/>
  <c r="DI185" i="5"/>
  <c r="BA129" i="5"/>
  <c r="DI129" i="5"/>
  <c r="BA92" i="5"/>
  <c r="DI92" i="5"/>
  <c r="BA80" i="5"/>
  <c r="DI80" i="5"/>
  <c r="BA9" i="5"/>
  <c r="DI9" i="5"/>
  <c r="BA98" i="5"/>
  <c r="DI98" i="5"/>
  <c r="BA60" i="5"/>
  <c r="DI60" i="5"/>
  <c r="BA173" i="5"/>
  <c r="DI173" i="5"/>
  <c r="BA138" i="5"/>
  <c r="DI138" i="5"/>
  <c r="BA31" i="5"/>
  <c r="DI31" i="5"/>
  <c r="BA167" i="5"/>
  <c r="DI167" i="5"/>
  <c r="BA47" i="5"/>
  <c r="DI47" i="5"/>
  <c r="BA174" i="5"/>
  <c r="DI174" i="5"/>
  <c r="BA171" i="5"/>
  <c r="DI171" i="5"/>
  <c r="BA179" i="5"/>
  <c r="DI179" i="5"/>
  <c r="BA21" i="5"/>
  <c r="DI21" i="5"/>
  <c r="BA188" i="5"/>
  <c r="DI188" i="5"/>
  <c r="BA58" i="5"/>
  <c r="DI58" i="5"/>
  <c r="BA50" i="5"/>
  <c r="DI50" i="5"/>
  <c r="BA191" i="5"/>
  <c r="DI191" i="5"/>
  <c r="BA85" i="5"/>
  <c r="DI85" i="5"/>
  <c r="BA49" i="5"/>
  <c r="DI49" i="5"/>
  <c r="BA66" i="5"/>
  <c r="DI66" i="5"/>
  <c r="BA122" i="5"/>
  <c r="DI122" i="5"/>
  <c r="BA4" i="5"/>
  <c r="DI4" i="5"/>
  <c r="BA69" i="5"/>
  <c r="DI69" i="5"/>
  <c r="BA43" i="5"/>
  <c r="DI43" i="5"/>
  <c r="BA67" i="5"/>
  <c r="DI67" i="5"/>
  <c r="BA113" i="5"/>
  <c r="DI113" i="5"/>
  <c r="BA71" i="5"/>
  <c r="DI71" i="5"/>
  <c r="BA12" i="5"/>
  <c r="DI12" i="5"/>
  <c r="BA96" i="5"/>
  <c r="DI96" i="5"/>
  <c r="BA152" i="5"/>
  <c r="DI152" i="5"/>
  <c r="BA17" i="5"/>
  <c r="DI17" i="5"/>
  <c r="BA121" i="5"/>
  <c r="DI121" i="5"/>
  <c r="BA35" i="5"/>
  <c r="DI35" i="5"/>
  <c r="BA13" i="5"/>
  <c r="DI13" i="5"/>
  <c r="BA65" i="5"/>
  <c r="DI65" i="5"/>
  <c r="BA114" i="5"/>
  <c r="DI114" i="5"/>
  <c r="BA52" i="5"/>
  <c r="DI52" i="5"/>
  <c r="BA170" i="5"/>
  <c r="DI170" i="5"/>
  <c r="BA39" i="5"/>
  <c r="DI39" i="5"/>
  <c r="BA154" i="5"/>
  <c r="DI154" i="5"/>
  <c r="BA86" i="5"/>
  <c r="DI86" i="5"/>
  <c r="BA7" i="5"/>
  <c r="DI7" i="5"/>
  <c r="BA15" i="5"/>
  <c r="DI15" i="5"/>
  <c r="BA87" i="5"/>
  <c r="DI87" i="5"/>
  <c r="BA46" i="5"/>
  <c r="DI46" i="5"/>
  <c r="BA61" i="5"/>
  <c r="DI61" i="5"/>
  <c r="BA166" i="5"/>
  <c r="DI166" i="5"/>
  <c r="BA134" i="5"/>
  <c r="DI134" i="5"/>
  <c r="BA28" i="5"/>
  <c r="DI28" i="5"/>
  <c r="BA75" i="5"/>
  <c r="DI75" i="5"/>
  <c r="BA93" i="5"/>
  <c r="DI93" i="5"/>
  <c r="BA126" i="5"/>
  <c r="DI126" i="5"/>
  <c r="BA45" i="5"/>
  <c r="DI45" i="5"/>
  <c r="BA53" i="5"/>
  <c r="DI53" i="5"/>
  <c r="BA68" i="5"/>
  <c r="DI68" i="5"/>
  <c r="BA168" i="5"/>
  <c r="DI168" i="5"/>
  <c r="BA132" i="5"/>
  <c r="DI132" i="5"/>
  <c r="BA90" i="5"/>
  <c r="DI90" i="5"/>
  <c r="BA180" i="5"/>
  <c r="DI180" i="5"/>
  <c r="BA158" i="5"/>
  <c r="DI158" i="5"/>
  <c r="BA143" i="5"/>
  <c r="DI143" i="5"/>
  <c r="BA161" i="5"/>
  <c r="DI161" i="5"/>
  <c r="BA145" i="5"/>
  <c r="DI145" i="5"/>
  <c r="BA73" i="5"/>
  <c r="DI73" i="5"/>
  <c r="BA44" i="5"/>
  <c r="DI44" i="5"/>
  <c r="BA165" i="5"/>
  <c r="DI165" i="5"/>
  <c r="BA36" i="5"/>
  <c r="DI36" i="5"/>
  <c r="BA162" i="5"/>
  <c r="DI162" i="5"/>
  <c r="BA3" i="5"/>
  <c r="DI3" i="5"/>
  <c r="BA131" i="5"/>
  <c r="DI131" i="5"/>
  <c r="BA156" i="5"/>
  <c r="DI156" i="5"/>
  <c r="BA59" i="5"/>
  <c r="DI59" i="5"/>
  <c r="BA42" i="5"/>
  <c r="DI42" i="5"/>
  <c r="BA164" i="5"/>
  <c r="DI164" i="5"/>
  <c r="BA24" i="5"/>
  <c r="DI24" i="5"/>
  <c r="BA176" i="5"/>
  <c r="DI176" i="5"/>
  <c r="BA116" i="5"/>
  <c r="DI116" i="5"/>
  <c r="BA95" i="5"/>
  <c r="DI95" i="5"/>
  <c r="BA104" i="5"/>
  <c r="DI104" i="5"/>
  <c r="BA37" i="5"/>
  <c r="DI37" i="5"/>
  <c r="BA127" i="5"/>
  <c r="DI127" i="5"/>
  <c r="BA115" i="5"/>
  <c r="DI115" i="5"/>
  <c r="BA22" i="5"/>
  <c r="DI22" i="5"/>
  <c r="BA14" i="5"/>
  <c r="DI14" i="5"/>
  <c r="BA153" i="5"/>
  <c r="DI153" i="5"/>
  <c r="BA107" i="5"/>
  <c r="DI107" i="5"/>
  <c r="BA124" i="5"/>
  <c r="DI124" i="5"/>
  <c r="BA117" i="5"/>
  <c r="DI117" i="5"/>
  <c r="BA82" i="5"/>
  <c r="DI82" i="5"/>
  <c r="BA133" i="5"/>
  <c r="DI133" i="5"/>
  <c r="BA54" i="5"/>
  <c r="DI54" i="5"/>
  <c r="BA70" i="5"/>
  <c r="DI70" i="5"/>
  <c r="BA105" i="5"/>
  <c r="DI105" i="5"/>
  <c r="BA111" i="5"/>
  <c r="DI111" i="5"/>
  <c r="BA118" i="5"/>
  <c r="DI118" i="5"/>
  <c r="BA27" i="5"/>
  <c r="DI27" i="5"/>
  <c r="BA178" i="5"/>
  <c r="DI178" i="5"/>
  <c r="BA29" i="5"/>
  <c r="DI29" i="5"/>
  <c r="BA78" i="5"/>
  <c r="DI78" i="5"/>
  <c r="BA11" i="5"/>
  <c r="DI11" i="5"/>
  <c r="BA62" i="5"/>
  <c r="DI62" i="5"/>
  <c r="BA149" i="5"/>
  <c r="DI149" i="5"/>
  <c r="BA10" i="5"/>
  <c r="DI10" i="5"/>
  <c r="BA40" i="5"/>
  <c r="DI40" i="5"/>
  <c r="BA8" i="5"/>
  <c r="DI8" i="5"/>
  <c r="BA141" i="5"/>
  <c r="DI141" i="5"/>
  <c r="BA120" i="5"/>
  <c r="DI120" i="5"/>
  <c r="BA72" i="5"/>
  <c r="DI72" i="5"/>
  <c r="BA184" i="5"/>
  <c r="DI184" i="5"/>
  <c r="CC35" i="5"/>
  <c r="EK35" i="5"/>
  <c r="CC77" i="5"/>
  <c r="EK77" i="5"/>
  <c r="CC29" i="5"/>
  <c r="EK29" i="5"/>
  <c r="CC63" i="5"/>
  <c r="EK63" i="5"/>
  <c r="CC177" i="5"/>
  <c r="EK177" i="5"/>
  <c r="CC56" i="5"/>
  <c r="EK56" i="5"/>
  <c r="CC39" i="5"/>
  <c r="EK39" i="5"/>
  <c r="CC97" i="5"/>
  <c r="EK97" i="5"/>
  <c r="CC75" i="5"/>
  <c r="EK75" i="5"/>
  <c r="CC64" i="5"/>
  <c r="EK64" i="5"/>
  <c r="CC148" i="5"/>
  <c r="EK148" i="5"/>
  <c r="CC169" i="5"/>
  <c r="EK169" i="5"/>
  <c r="CC42" i="5"/>
  <c r="EK42" i="5"/>
  <c r="CC178" i="5"/>
  <c r="EK178" i="5"/>
  <c r="CC93" i="5"/>
  <c r="EK93" i="5"/>
  <c r="CC85" i="5"/>
  <c r="EK85" i="5"/>
  <c r="CC106" i="5"/>
  <c r="EK106" i="5"/>
  <c r="CC193" i="5"/>
  <c r="EK193" i="5"/>
  <c r="CC112" i="5"/>
  <c r="EK112" i="5"/>
  <c r="CC142" i="5"/>
  <c r="EK142" i="5"/>
  <c r="CC154" i="5"/>
  <c r="EK154" i="5"/>
  <c r="CC83" i="5"/>
  <c r="EK83" i="5"/>
  <c r="CC128" i="5"/>
  <c r="EK128" i="5"/>
  <c r="CC111" i="5"/>
  <c r="EK111" i="5"/>
  <c r="CC49" i="5"/>
  <c r="EK49" i="5"/>
  <c r="CC84" i="5"/>
  <c r="EK84" i="5"/>
  <c r="CC118" i="5"/>
  <c r="EK118" i="5"/>
  <c r="CC170" i="5"/>
  <c r="EK170" i="5"/>
  <c r="CC45" i="5"/>
  <c r="EK45" i="5"/>
  <c r="CC151" i="5"/>
  <c r="EK151" i="5"/>
  <c r="CC179" i="5"/>
  <c r="EK179" i="5"/>
  <c r="CC183" i="5"/>
  <c r="EK183" i="5"/>
  <c r="CC132" i="5"/>
  <c r="EK132" i="5"/>
  <c r="CC6" i="5"/>
  <c r="EK6" i="5"/>
  <c r="CC184" i="5"/>
  <c r="EK184" i="5"/>
  <c r="CC150" i="5"/>
  <c r="EK150" i="5"/>
  <c r="CC134" i="5"/>
  <c r="EK134" i="5"/>
  <c r="CC81" i="5"/>
  <c r="EK81" i="5"/>
  <c r="CC40" i="5"/>
  <c r="EK40" i="5"/>
  <c r="CC136" i="5"/>
  <c r="EK136" i="5"/>
  <c r="CC3" i="5"/>
  <c r="EK3" i="5"/>
  <c r="CC147" i="5"/>
  <c r="EK147" i="5"/>
  <c r="CC16" i="5"/>
  <c r="EK16" i="5"/>
  <c r="CC155" i="5"/>
  <c r="EK155" i="5"/>
  <c r="CC105" i="5"/>
  <c r="EK105" i="5"/>
  <c r="CC59" i="5"/>
  <c r="EK59" i="5"/>
  <c r="CC163" i="5"/>
  <c r="EK163" i="5"/>
  <c r="CC171" i="5"/>
  <c r="EK171" i="5"/>
  <c r="CC51" i="5"/>
  <c r="EK51" i="5"/>
  <c r="CC71" i="5"/>
  <c r="EK71" i="5"/>
  <c r="CC50" i="5"/>
  <c r="EK50" i="5"/>
  <c r="CC126" i="5"/>
  <c r="EK126" i="5"/>
  <c r="CC152" i="5"/>
  <c r="EK152" i="5"/>
  <c r="CC19" i="5"/>
  <c r="EK19" i="5"/>
  <c r="CC41" i="5"/>
  <c r="EK41" i="5"/>
  <c r="CC189" i="5"/>
  <c r="EK189" i="5"/>
  <c r="CC22" i="5"/>
  <c r="EK22" i="5"/>
  <c r="CC180" i="5"/>
  <c r="EK180" i="5"/>
  <c r="CC131" i="5"/>
  <c r="EK131" i="5"/>
  <c r="CC86" i="5"/>
  <c r="EK86" i="5"/>
  <c r="CC98" i="5"/>
  <c r="EK98" i="5"/>
  <c r="CC125" i="5"/>
  <c r="EK125" i="5"/>
  <c r="CC168" i="5"/>
  <c r="EK168" i="5"/>
  <c r="CC114" i="5"/>
  <c r="EK114" i="5"/>
  <c r="CC137" i="5"/>
  <c r="EK137" i="5"/>
  <c r="CC47" i="5"/>
  <c r="EK47" i="5"/>
  <c r="CC119" i="5"/>
  <c r="EK119" i="5"/>
  <c r="CC162" i="5"/>
  <c r="EK162" i="5"/>
  <c r="CC79" i="5"/>
  <c r="EK79" i="5"/>
  <c r="CC9" i="5"/>
  <c r="EK9" i="5"/>
  <c r="CC67" i="5"/>
  <c r="EK67" i="5"/>
  <c r="CC174" i="5"/>
  <c r="EK174" i="5"/>
  <c r="CC113" i="5"/>
  <c r="EK113" i="5"/>
  <c r="CC173" i="5"/>
  <c r="EK173" i="5"/>
  <c r="CC88" i="5"/>
  <c r="EK88" i="5"/>
  <c r="CC115" i="5"/>
  <c r="EK115" i="5"/>
  <c r="CC122" i="5"/>
  <c r="EK122" i="5"/>
  <c r="CC94" i="5"/>
  <c r="EK94" i="5"/>
  <c r="CC69" i="5"/>
  <c r="EK69" i="5"/>
  <c r="CC190" i="5"/>
  <c r="EK190" i="5"/>
  <c r="CC8" i="5"/>
  <c r="EK8" i="5"/>
  <c r="CC18" i="5"/>
  <c r="EK18" i="5"/>
  <c r="CC121" i="5"/>
  <c r="EK121" i="5"/>
  <c r="CC130" i="5"/>
  <c r="EK130" i="5"/>
  <c r="CC149" i="5"/>
  <c r="EK149" i="5"/>
  <c r="CC103" i="5"/>
  <c r="EK103" i="5"/>
  <c r="CC100" i="5"/>
  <c r="EK100" i="5"/>
  <c r="CC20" i="5"/>
  <c r="EK20" i="5"/>
  <c r="CC21" i="5"/>
  <c r="EK21" i="5"/>
  <c r="CC140" i="5"/>
  <c r="EK140" i="5"/>
  <c r="CC89" i="5"/>
  <c r="EK89" i="5"/>
  <c r="CC36" i="5"/>
  <c r="EK36" i="5"/>
  <c r="CC73" i="5"/>
  <c r="EK73" i="5"/>
  <c r="CC175" i="5"/>
  <c r="EK175" i="5"/>
  <c r="CC76" i="5"/>
  <c r="EK76" i="5"/>
  <c r="CC135" i="5"/>
  <c r="EK135" i="5"/>
  <c r="CC192" i="5"/>
  <c r="EK192" i="5"/>
  <c r="CC65" i="5"/>
  <c r="EK65" i="5"/>
  <c r="CC127" i="5"/>
  <c r="EK127" i="5"/>
  <c r="CC61" i="5"/>
  <c r="EK61" i="5"/>
  <c r="CC167" i="5"/>
  <c r="EK167" i="5"/>
  <c r="CC138" i="5"/>
  <c r="EK138" i="5"/>
  <c r="CC185" i="5"/>
  <c r="EK185" i="5"/>
  <c r="CC72" i="5"/>
  <c r="EK72" i="5"/>
  <c r="CC17" i="5"/>
  <c r="EK17" i="5"/>
  <c r="CC108" i="5"/>
  <c r="EK108" i="5"/>
  <c r="CC186" i="5"/>
  <c r="EK186" i="5"/>
  <c r="CC187" i="5"/>
  <c r="EK187" i="5"/>
  <c r="CC53" i="5"/>
  <c r="EK53" i="5"/>
  <c r="CC31" i="5"/>
  <c r="EK31" i="5"/>
  <c r="CC27" i="5"/>
  <c r="EK27" i="5"/>
  <c r="CC104" i="5"/>
  <c r="EK104" i="5"/>
  <c r="CC10" i="5"/>
  <c r="EK10" i="5"/>
  <c r="CC33" i="5"/>
  <c r="EK33" i="5"/>
  <c r="CC5" i="5"/>
  <c r="EK5" i="5"/>
  <c r="CC37" i="5"/>
  <c r="EK37" i="5"/>
  <c r="CC160" i="5"/>
  <c r="EK160" i="5"/>
  <c r="CC12" i="5"/>
  <c r="EK12" i="5"/>
  <c r="CC96" i="5"/>
  <c r="EK96" i="5"/>
  <c r="CC82" i="5"/>
  <c r="EK82" i="5"/>
  <c r="CC95" i="5"/>
  <c r="EK95" i="5"/>
  <c r="CC107" i="5"/>
  <c r="EK107" i="5"/>
  <c r="CC90" i="5"/>
  <c r="EK90" i="5"/>
  <c r="CC78" i="5"/>
  <c r="EK78" i="5"/>
  <c r="CC54" i="5"/>
  <c r="EK54" i="5"/>
  <c r="CC58" i="5"/>
  <c r="EK58" i="5"/>
  <c r="CC188" i="5"/>
  <c r="EK188" i="5"/>
  <c r="CC120" i="5"/>
  <c r="EK120" i="5"/>
  <c r="CC60" i="5"/>
  <c r="EK60" i="5"/>
  <c r="CC70" i="5"/>
  <c r="EK70" i="5"/>
  <c r="CC172" i="5"/>
  <c r="EK172" i="5"/>
  <c r="CC7" i="5"/>
  <c r="EK7" i="5"/>
  <c r="CC133" i="5"/>
  <c r="EK133" i="5"/>
  <c r="CC159" i="5"/>
  <c r="EK159" i="5"/>
  <c r="CC91" i="5"/>
  <c r="EK91" i="5"/>
  <c r="CC176" i="5"/>
  <c r="EK176" i="5"/>
  <c r="CC66" i="5"/>
  <c r="EK66" i="5"/>
  <c r="CC11" i="5"/>
  <c r="EK11" i="5"/>
  <c r="CC23" i="5"/>
  <c r="EK23" i="5"/>
  <c r="CC144" i="5"/>
  <c r="EK144" i="5"/>
  <c r="CC141" i="5"/>
  <c r="EK141" i="5"/>
  <c r="CC87" i="5"/>
  <c r="EK87" i="5"/>
  <c r="CC34" i="5"/>
  <c r="EK34" i="5"/>
  <c r="CC30" i="5"/>
  <c r="EK30" i="5"/>
  <c r="CC25" i="5"/>
  <c r="EK25" i="5"/>
  <c r="CC110" i="5"/>
  <c r="EK110" i="5"/>
  <c r="CC124" i="5"/>
  <c r="EK124" i="5"/>
  <c r="CC143" i="5"/>
  <c r="EK143" i="5"/>
  <c r="CC99" i="5"/>
  <c r="EK99" i="5"/>
  <c r="CC80" i="5"/>
  <c r="EK80" i="5"/>
  <c r="CC28" i="5"/>
  <c r="EK28" i="5"/>
  <c r="CC57" i="5"/>
  <c r="EK57" i="5"/>
  <c r="CC15" i="5"/>
  <c r="EK15" i="5"/>
  <c r="CC102" i="5"/>
  <c r="EK102" i="5"/>
  <c r="CC52" i="5"/>
  <c r="EK52" i="5"/>
  <c r="CC38" i="5"/>
  <c r="EK38" i="5"/>
  <c r="CC158" i="5"/>
  <c r="EK158" i="5"/>
  <c r="CC182" i="5"/>
  <c r="EK182" i="5"/>
  <c r="CC181" i="5"/>
  <c r="EK181" i="5"/>
  <c r="CC55" i="5"/>
  <c r="EK55" i="5"/>
  <c r="CC191" i="5"/>
  <c r="EK191" i="5"/>
  <c r="CC48" i="5"/>
  <c r="EK48" i="5"/>
  <c r="CC153" i="5"/>
  <c r="EK153" i="5"/>
  <c r="CC109" i="5"/>
  <c r="EK109" i="5"/>
  <c r="CC92" i="5"/>
  <c r="EK92" i="5"/>
  <c r="CC26" i="5"/>
  <c r="EK26" i="5"/>
  <c r="CC4" i="5"/>
  <c r="EK4" i="5"/>
  <c r="CC46" i="5"/>
  <c r="EK46" i="5"/>
  <c r="CC14" i="5"/>
  <c r="EK14" i="5"/>
  <c r="CC32" i="5"/>
  <c r="EK32" i="5"/>
  <c r="CC161" i="5"/>
  <c r="EK161" i="5"/>
  <c r="CC44" i="5"/>
  <c r="EK44" i="5"/>
  <c r="CC166" i="5"/>
  <c r="EK166" i="5"/>
  <c r="CC43" i="5"/>
  <c r="EK43" i="5"/>
  <c r="CC146" i="5"/>
  <c r="EK146" i="5"/>
  <c r="CC13" i="5"/>
  <c r="EK13" i="5"/>
  <c r="CC194" i="5"/>
  <c r="EK194" i="5"/>
  <c r="CC117" i="5"/>
  <c r="EK117" i="5"/>
  <c r="CC164" i="5"/>
  <c r="EK164" i="5"/>
  <c r="CC24" i="5"/>
  <c r="EK24" i="5"/>
  <c r="CC74" i="5"/>
  <c r="EK74" i="5"/>
  <c r="CC156" i="5"/>
  <c r="EK156" i="5"/>
  <c r="CC165" i="5"/>
  <c r="EK165" i="5"/>
  <c r="CC123" i="5"/>
  <c r="EK123" i="5"/>
  <c r="CC101" i="5"/>
  <c r="EK101" i="5"/>
  <c r="CC116" i="5"/>
  <c r="EK116" i="5"/>
  <c r="CC157" i="5"/>
  <c r="EK157" i="5"/>
  <c r="CC129" i="5"/>
  <c r="EK129" i="5"/>
  <c r="CC145" i="5"/>
  <c r="EK145" i="5"/>
  <c r="CC62" i="5"/>
  <c r="EK62" i="5"/>
  <c r="CC139" i="5"/>
  <c r="EK139" i="5"/>
  <c r="CC68" i="5"/>
  <c r="EK68" i="5"/>
  <c r="BF158" i="5"/>
  <c r="DN158" i="5"/>
  <c r="BF159" i="5"/>
  <c r="DN159" i="5"/>
  <c r="BF169" i="5"/>
  <c r="DN169" i="5"/>
  <c r="BF64" i="5"/>
  <c r="DN64" i="5"/>
  <c r="BF132" i="5"/>
  <c r="DN132" i="5"/>
  <c r="BF66" i="5"/>
  <c r="DN66" i="5"/>
  <c r="BF79" i="5"/>
  <c r="DN79" i="5"/>
  <c r="BF25" i="5"/>
  <c r="DN25" i="5"/>
  <c r="BF85" i="5"/>
  <c r="DN85" i="5"/>
  <c r="BF111" i="5"/>
  <c r="DN111" i="5"/>
  <c r="BF126" i="5"/>
  <c r="DN126" i="5"/>
  <c r="BF176" i="5"/>
  <c r="DN176" i="5"/>
  <c r="BF103" i="5"/>
  <c r="DN103" i="5"/>
  <c r="BF74" i="5"/>
  <c r="DN74" i="5"/>
  <c r="BF154" i="5"/>
  <c r="DN154" i="5"/>
  <c r="BF87" i="5"/>
  <c r="DN87" i="5"/>
  <c r="BF188" i="5"/>
  <c r="DN188" i="5"/>
  <c r="BF62" i="5"/>
  <c r="DN62" i="5"/>
  <c r="BF71" i="5"/>
  <c r="DN71" i="5"/>
  <c r="BF39" i="5"/>
  <c r="DN39" i="5"/>
  <c r="BF127" i="5"/>
  <c r="DN127" i="5"/>
  <c r="BF162" i="5"/>
  <c r="DN162" i="5"/>
  <c r="BF145" i="5"/>
  <c r="DN145" i="5"/>
  <c r="BF40" i="5"/>
  <c r="DN40" i="5"/>
  <c r="BF38" i="5"/>
  <c r="DN38" i="5"/>
  <c r="BF165" i="5"/>
  <c r="DN165" i="5"/>
  <c r="BF44" i="5"/>
  <c r="DN44" i="5"/>
  <c r="BF179" i="5"/>
  <c r="DN179" i="5"/>
  <c r="BF124" i="5"/>
  <c r="DN124" i="5"/>
  <c r="BF142" i="5"/>
  <c r="DN142" i="5"/>
  <c r="BF121" i="5"/>
  <c r="DN121" i="5"/>
  <c r="BF160" i="5"/>
  <c r="DN160" i="5"/>
  <c r="BF149" i="5"/>
  <c r="DN149" i="5"/>
  <c r="BF6" i="5"/>
  <c r="DN6" i="5"/>
  <c r="BF97" i="5"/>
  <c r="DN97" i="5"/>
  <c r="BF52" i="5"/>
  <c r="DN52" i="5"/>
  <c r="BF47" i="5"/>
  <c r="DN47" i="5"/>
  <c r="BF101" i="5"/>
  <c r="DN101" i="5"/>
  <c r="BF46" i="5"/>
  <c r="DN46" i="5"/>
  <c r="BF84" i="5"/>
  <c r="DN84" i="5"/>
  <c r="BF138" i="5"/>
  <c r="DN138" i="5"/>
  <c r="BF49" i="5"/>
  <c r="DN49" i="5"/>
  <c r="BF153" i="5"/>
  <c r="DN153" i="5"/>
  <c r="BF191" i="5"/>
  <c r="DN191" i="5"/>
  <c r="BF168" i="5"/>
  <c r="DN168" i="5"/>
  <c r="BF190" i="5"/>
  <c r="DN190" i="5"/>
  <c r="BF78" i="5"/>
  <c r="DN78" i="5"/>
  <c r="BF72" i="5"/>
  <c r="DN72" i="5"/>
  <c r="BF94" i="5"/>
  <c r="DN94" i="5"/>
  <c r="BF107" i="5"/>
  <c r="DN107" i="5"/>
  <c r="BF156" i="5"/>
  <c r="DN156" i="5"/>
  <c r="BF193" i="5"/>
  <c r="DN193" i="5"/>
  <c r="BF118" i="5"/>
  <c r="DN118" i="5"/>
  <c r="BF77" i="5"/>
  <c r="DN77" i="5"/>
  <c r="BF32" i="5"/>
  <c r="DN32" i="5"/>
  <c r="BF24" i="5"/>
  <c r="DN24" i="5"/>
  <c r="BF48" i="5"/>
  <c r="DN48" i="5"/>
  <c r="BF90" i="5"/>
  <c r="DN90" i="5"/>
  <c r="BF109" i="5"/>
  <c r="DN109" i="5"/>
  <c r="BF91" i="5"/>
  <c r="DN91" i="5"/>
  <c r="BF96" i="5"/>
  <c r="DN96" i="5"/>
  <c r="BF43" i="5"/>
  <c r="DN43" i="5"/>
  <c r="BF3" i="5"/>
  <c r="DN3" i="5"/>
  <c r="BF110" i="5"/>
  <c r="DN110" i="5"/>
  <c r="BF83" i="5"/>
  <c r="DN83" i="5"/>
  <c r="BF130" i="5"/>
  <c r="DN130" i="5"/>
  <c r="BF12" i="5"/>
  <c r="DN12" i="5"/>
  <c r="BF148" i="5"/>
  <c r="DN148" i="5"/>
  <c r="BF116" i="5"/>
  <c r="DN116" i="5"/>
  <c r="BF163" i="5"/>
  <c r="DN163" i="5"/>
  <c r="BF58" i="5"/>
  <c r="DN58" i="5"/>
  <c r="BF181" i="5"/>
  <c r="DN181" i="5"/>
  <c r="BF147" i="5"/>
  <c r="DN147" i="5"/>
  <c r="BF26" i="5"/>
  <c r="DN26" i="5"/>
  <c r="BF166" i="5"/>
  <c r="DN166" i="5"/>
  <c r="BF13" i="5"/>
  <c r="DN13" i="5"/>
  <c r="BF23" i="5"/>
  <c r="DN23" i="5"/>
  <c r="BF36" i="5"/>
  <c r="DN36" i="5"/>
  <c r="BF185" i="5"/>
  <c r="DN185" i="5"/>
  <c r="BF134" i="5"/>
  <c r="DN134" i="5"/>
  <c r="BF60" i="5"/>
  <c r="DN60" i="5"/>
  <c r="BF102" i="5"/>
  <c r="DN102" i="5"/>
  <c r="BF141" i="5"/>
  <c r="DN141" i="5"/>
  <c r="BF11" i="5"/>
  <c r="DN11" i="5"/>
  <c r="BF171" i="5"/>
  <c r="DN171" i="5"/>
  <c r="BF81" i="5"/>
  <c r="DN81" i="5"/>
  <c r="BF129" i="5"/>
  <c r="DN129" i="5"/>
  <c r="BF155" i="5"/>
  <c r="DN155" i="5"/>
  <c r="BF173" i="5"/>
  <c r="DN173" i="5"/>
  <c r="BF68" i="5"/>
  <c r="DN68" i="5"/>
  <c r="BF7" i="5"/>
  <c r="DN7" i="5"/>
  <c r="BF9" i="5"/>
  <c r="DN9" i="5"/>
  <c r="BF117" i="5"/>
  <c r="DN117" i="5"/>
  <c r="BF15" i="5"/>
  <c r="DN15" i="5"/>
  <c r="BF10" i="5"/>
  <c r="DN10" i="5"/>
  <c r="BF14" i="5"/>
  <c r="DN14" i="5"/>
  <c r="BF182" i="5"/>
  <c r="DN182" i="5"/>
  <c r="BF187" i="5"/>
  <c r="DN187" i="5"/>
  <c r="BF22" i="5"/>
  <c r="DN22" i="5"/>
  <c r="BF120" i="5"/>
  <c r="DN120" i="5"/>
  <c r="BF73" i="5"/>
  <c r="DN73" i="5"/>
  <c r="BF104" i="5"/>
  <c r="DN104" i="5"/>
  <c r="BF144" i="5"/>
  <c r="DN144" i="5"/>
  <c r="BF122" i="5"/>
  <c r="DN122" i="5"/>
  <c r="BF21" i="5"/>
  <c r="DN21" i="5"/>
  <c r="BF17" i="5"/>
  <c r="DN17" i="5"/>
  <c r="BF53" i="5"/>
  <c r="DN53" i="5"/>
  <c r="BF108" i="5"/>
  <c r="DN108" i="5"/>
  <c r="BF63" i="5"/>
  <c r="DN63" i="5"/>
  <c r="BF172" i="5"/>
  <c r="DN172" i="5"/>
  <c r="BF86" i="5"/>
  <c r="DN86" i="5"/>
  <c r="BF59" i="5"/>
  <c r="DN59" i="5"/>
  <c r="BF76" i="5"/>
  <c r="DN76" i="5"/>
  <c r="BF192" i="5"/>
  <c r="DN192" i="5"/>
  <c r="BF29" i="5"/>
  <c r="DN29" i="5"/>
  <c r="BF61" i="5"/>
  <c r="DN61" i="5"/>
  <c r="BF33" i="5"/>
  <c r="DN33" i="5"/>
  <c r="BF88" i="5"/>
  <c r="DN88" i="5"/>
  <c r="BF146" i="5"/>
  <c r="DN146" i="5"/>
  <c r="BF65" i="5"/>
  <c r="DN65" i="5"/>
  <c r="BF5" i="5"/>
  <c r="DN5" i="5"/>
  <c r="BF131" i="5"/>
  <c r="DN131" i="5"/>
  <c r="BF178" i="5"/>
  <c r="DN178" i="5"/>
  <c r="BF161" i="5"/>
  <c r="DN161" i="5"/>
  <c r="BF180" i="5"/>
  <c r="DN180" i="5"/>
  <c r="BF164" i="5"/>
  <c r="DN164" i="5"/>
  <c r="BF93" i="5"/>
  <c r="DN93" i="5"/>
  <c r="BF133" i="5"/>
  <c r="DN133" i="5"/>
  <c r="BF27" i="5"/>
  <c r="DN27" i="5"/>
  <c r="BF8" i="5"/>
  <c r="DN8" i="5"/>
  <c r="BF37" i="5"/>
  <c r="DN37" i="5"/>
  <c r="BF105" i="5"/>
  <c r="DN105" i="5"/>
  <c r="BF189" i="5"/>
  <c r="DN189" i="5"/>
  <c r="BF143" i="5"/>
  <c r="DN143" i="5"/>
  <c r="BF4" i="5"/>
  <c r="DN4" i="5"/>
  <c r="BF177" i="5"/>
  <c r="DN177" i="5"/>
  <c r="BF186" i="5"/>
  <c r="DN186" i="5"/>
  <c r="BF80" i="5"/>
  <c r="DN80" i="5"/>
  <c r="BF151" i="5"/>
  <c r="DN151" i="5"/>
  <c r="BF55" i="5"/>
  <c r="DN55" i="5"/>
  <c r="BF30" i="5"/>
  <c r="DN30" i="5"/>
  <c r="BF75" i="5"/>
  <c r="DN75" i="5"/>
  <c r="BF128" i="5"/>
  <c r="DN128" i="5"/>
  <c r="BF100" i="5"/>
  <c r="DN100" i="5"/>
  <c r="BF184" i="5"/>
  <c r="DN184" i="5"/>
  <c r="BF157" i="5"/>
  <c r="DN157" i="5"/>
  <c r="BF50" i="5"/>
  <c r="DN50" i="5"/>
  <c r="BF135" i="5"/>
  <c r="DN135" i="5"/>
  <c r="BF112" i="5"/>
  <c r="DN112" i="5"/>
  <c r="BF167" i="5"/>
  <c r="DN167" i="5"/>
  <c r="BF125" i="5"/>
  <c r="DN125" i="5"/>
  <c r="BF139" i="5"/>
  <c r="DN139" i="5"/>
  <c r="BF152" i="5"/>
  <c r="DN152" i="5"/>
  <c r="BF174" i="5"/>
  <c r="DN174" i="5"/>
  <c r="BF115" i="5"/>
  <c r="DN115" i="5"/>
  <c r="BF16" i="5"/>
  <c r="DN16" i="5"/>
  <c r="BF170" i="5"/>
  <c r="DN170" i="5"/>
  <c r="BF98" i="5"/>
  <c r="DN98" i="5"/>
  <c r="BF113" i="5"/>
  <c r="DN113" i="5"/>
  <c r="BF140" i="5"/>
  <c r="DN140" i="5"/>
  <c r="BF57" i="5"/>
  <c r="DN57" i="5"/>
  <c r="BF150" i="5"/>
  <c r="DN150" i="5"/>
  <c r="BF19" i="5"/>
  <c r="DN19" i="5"/>
  <c r="BF69" i="5"/>
  <c r="DN69" i="5"/>
  <c r="BF89" i="5"/>
  <c r="DN89" i="5"/>
  <c r="BF114" i="5"/>
  <c r="DN114" i="5"/>
  <c r="BF119" i="5"/>
  <c r="DN119" i="5"/>
  <c r="BF34" i="5"/>
  <c r="DN34" i="5"/>
  <c r="BF56" i="5"/>
  <c r="DN56" i="5"/>
  <c r="BF54" i="5"/>
  <c r="DN54" i="5"/>
  <c r="BF92" i="5"/>
  <c r="DN92" i="5"/>
  <c r="BF51" i="5"/>
  <c r="DN51" i="5"/>
  <c r="BF137" i="5"/>
  <c r="DN137" i="5"/>
  <c r="BF45" i="5"/>
  <c r="DN45" i="5"/>
  <c r="BF183" i="5"/>
  <c r="DN183" i="5"/>
  <c r="BF31" i="5"/>
  <c r="DN31" i="5"/>
  <c r="BF99" i="5"/>
  <c r="DN99" i="5"/>
  <c r="BF42" i="5"/>
  <c r="DN42" i="5"/>
  <c r="BF106" i="5"/>
  <c r="DN106" i="5"/>
  <c r="BF35" i="5"/>
  <c r="DN35" i="5"/>
  <c r="BF28" i="5"/>
  <c r="DN28" i="5"/>
  <c r="BF95" i="5"/>
  <c r="DN95" i="5"/>
  <c r="BF70" i="5"/>
  <c r="DN70" i="5"/>
  <c r="BF136" i="5"/>
  <c r="DN136" i="5"/>
  <c r="BF194" i="5"/>
  <c r="DN194" i="5"/>
  <c r="BF67" i="5"/>
  <c r="DN67" i="5"/>
  <c r="BF18" i="5"/>
  <c r="DN18" i="5"/>
  <c r="BF175" i="5"/>
  <c r="DN175" i="5"/>
  <c r="BF82" i="5"/>
  <c r="DN82" i="5"/>
  <c r="BF20" i="5"/>
  <c r="DN20" i="5"/>
  <c r="BF41" i="5"/>
  <c r="DN41" i="5"/>
  <c r="BF123" i="5"/>
  <c r="DN123" i="5"/>
  <c r="CB131" i="5"/>
  <c r="EJ131" i="5"/>
  <c r="CB186" i="5"/>
  <c r="EJ186" i="5"/>
  <c r="CB15" i="5"/>
  <c r="EJ15" i="5"/>
  <c r="CB12" i="5"/>
  <c r="EJ12" i="5"/>
  <c r="CB138" i="5"/>
  <c r="EJ138" i="5"/>
  <c r="CB112" i="5"/>
  <c r="EJ112" i="5"/>
  <c r="CB144" i="5"/>
  <c r="EJ144" i="5"/>
  <c r="CB83" i="5"/>
  <c r="EJ83" i="5"/>
  <c r="CB109" i="5"/>
  <c r="EJ109" i="5"/>
  <c r="CB119" i="5"/>
  <c r="EJ119" i="5"/>
  <c r="CB157" i="5"/>
  <c r="EJ157" i="5"/>
  <c r="CB57" i="5"/>
  <c r="EJ57" i="5"/>
  <c r="CB120" i="5"/>
  <c r="EJ120" i="5"/>
  <c r="CB96" i="5"/>
  <c r="EJ96" i="5"/>
  <c r="CB28" i="5"/>
  <c r="EJ28" i="5"/>
  <c r="CB63" i="5"/>
  <c r="EJ63" i="5"/>
  <c r="CB139" i="5"/>
  <c r="EJ139" i="5"/>
  <c r="CB80" i="5"/>
  <c r="EJ80" i="5"/>
  <c r="CB161" i="5"/>
  <c r="EJ161" i="5"/>
  <c r="CB50" i="5"/>
  <c r="EJ50" i="5"/>
  <c r="CB124" i="5"/>
  <c r="EJ124" i="5"/>
  <c r="CB65" i="5"/>
  <c r="EJ65" i="5"/>
  <c r="CB122" i="5"/>
  <c r="EJ122" i="5"/>
  <c r="CB9" i="5"/>
  <c r="EJ9" i="5"/>
  <c r="CB168" i="5"/>
  <c r="EJ168" i="5"/>
  <c r="CB137" i="5"/>
  <c r="EJ137" i="5"/>
  <c r="CB54" i="5"/>
  <c r="EJ54" i="5"/>
  <c r="CB184" i="5"/>
  <c r="EJ184" i="5"/>
  <c r="CB158" i="5"/>
  <c r="EJ158" i="5"/>
  <c r="CB29" i="5"/>
  <c r="EJ29" i="5"/>
  <c r="CB150" i="5"/>
  <c r="EJ150" i="5"/>
  <c r="CB178" i="5"/>
  <c r="EJ178" i="5"/>
  <c r="CB98" i="5"/>
  <c r="EJ98" i="5"/>
  <c r="CB53" i="5"/>
  <c r="EJ53" i="5"/>
  <c r="CB165" i="5"/>
  <c r="EJ165" i="5"/>
  <c r="CB113" i="5"/>
  <c r="EJ113" i="5"/>
  <c r="CB110" i="5"/>
  <c r="EJ110" i="5"/>
  <c r="CB191" i="5"/>
  <c r="EJ191" i="5"/>
  <c r="CB33" i="5"/>
  <c r="EJ33" i="5"/>
  <c r="CB86" i="5"/>
  <c r="EJ86" i="5"/>
  <c r="CB40" i="5"/>
  <c r="EJ40" i="5"/>
  <c r="CB142" i="5"/>
  <c r="EJ142" i="5"/>
  <c r="CB188" i="5"/>
  <c r="EJ188" i="5"/>
  <c r="CB89" i="5"/>
  <c r="EJ89" i="5"/>
  <c r="CB125" i="5"/>
  <c r="EJ125" i="5"/>
  <c r="CB156" i="5"/>
  <c r="EJ156" i="5"/>
  <c r="CB99" i="5"/>
  <c r="EJ99" i="5"/>
  <c r="CB7" i="5"/>
  <c r="EJ7" i="5"/>
  <c r="CB146" i="5"/>
  <c r="EJ146" i="5"/>
  <c r="CB141" i="5"/>
  <c r="EJ141" i="5"/>
  <c r="CB90" i="5"/>
  <c r="EJ90" i="5"/>
  <c r="CB106" i="5"/>
  <c r="EJ106" i="5"/>
  <c r="CB163" i="5"/>
  <c r="EJ163" i="5"/>
  <c r="CB46" i="5"/>
  <c r="EJ46" i="5"/>
  <c r="CB160" i="5"/>
  <c r="EJ160" i="5"/>
  <c r="CB76" i="5"/>
  <c r="EJ76" i="5"/>
  <c r="CB24" i="5"/>
  <c r="EJ24" i="5"/>
  <c r="CB34" i="5"/>
  <c r="EJ34" i="5"/>
  <c r="CB69" i="5"/>
  <c r="EJ69" i="5"/>
  <c r="CB181" i="5"/>
  <c r="EJ181" i="5"/>
  <c r="CB16" i="5"/>
  <c r="EJ16" i="5"/>
  <c r="CB118" i="5"/>
  <c r="EJ118" i="5"/>
  <c r="CB149" i="5"/>
  <c r="EJ149" i="5"/>
  <c r="CB49" i="5"/>
  <c r="EJ49" i="5"/>
  <c r="CB17" i="5"/>
  <c r="EJ17" i="5"/>
  <c r="CB11" i="5"/>
  <c r="EJ11" i="5"/>
  <c r="CB75" i="5"/>
  <c r="EJ75" i="5"/>
  <c r="CB121" i="5"/>
  <c r="EJ121" i="5"/>
  <c r="CB74" i="5"/>
  <c r="EJ74" i="5"/>
  <c r="CB114" i="5"/>
  <c r="EJ114" i="5"/>
  <c r="CB8" i="5"/>
  <c r="EJ8" i="5"/>
  <c r="CB104" i="5"/>
  <c r="EJ104" i="5"/>
  <c r="CB79" i="5"/>
  <c r="EJ79" i="5"/>
  <c r="CB72" i="5"/>
  <c r="EJ72" i="5"/>
  <c r="CB187" i="5"/>
  <c r="EJ187" i="5"/>
  <c r="CB111" i="5"/>
  <c r="EJ111" i="5"/>
  <c r="CB66" i="5"/>
  <c r="EJ66" i="5"/>
  <c r="CB135" i="5"/>
  <c r="EJ135" i="5"/>
  <c r="CB82" i="5"/>
  <c r="EJ82" i="5"/>
  <c r="CB61" i="5"/>
  <c r="EJ61" i="5"/>
  <c r="CB153" i="5"/>
  <c r="EJ153" i="5"/>
  <c r="CB20" i="5"/>
  <c r="EJ20" i="5"/>
  <c r="CB133" i="5"/>
  <c r="EJ133" i="5"/>
  <c r="CB48" i="5"/>
  <c r="EJ48" i="5"/>
  <c r="CB71" i="5"/>
  <c r="EJ71" i="5"/>
  <c r="CB147" i="5"/>
  <c r="EJ147" i="5"/>
  <c r="CB19" i="5"/>
  <c r="EJ19" i="5"/>
  <c r="CB134" i="5"/>
  <c r="EJ134" i="5"/>
  <c r="CB182" i="5"/>
  <c r="EJ182" i="5"/>
  <c r="CB192" i="5"/>
  <c r="EJ192" i="5"/>
  <c r="CB87" i="5"/>
  <c r="EJ87" i="5"/>
  <c r="CB62" i="5"/>
  <c r="EJ62" i="5"/>
  <c r="CB21" i="5"/>
  <c r="EJ21" i="5"/>
  <c r="CB77" i="5"/>
  <c r="EJ77" i="5"/>
  <c r="CB31" i="5"/>
  <c r="EJ31" i="5"/>
  <c r="CB173" i="5"/>
  <c r="EJ173" i="5"/>
  <c r="CB42" i="5"/>
  <c r="EJ42" i="5"/>
  <c r="CB84" i="5"/>
  <c r="EJ84" i="5"/>
  <c r="CB45" i="5"/>
  <c r="EJ45" i="5"/>
  <c r="CB67" i="5"/>
  <c r="EJ67" i="5"/>
  <c r="CB190" i="5"/>
  <c r="EJ190" i="5"/>
  <c r="CB179" i="5"/>
  <c r="EJ179" i="5"/>
  <c r="CB14" i="5"/>
  <c r="EJ14" i="5"/>
  <c r="CB47" i="5"/>
  <c r="EJ47" i="5"/>
  <c r="CB3" i="5"/>
  <c r="EJ3" i="5"/>
  <c r="CB115" i="5"/>
  <c r="EJ115" i="5"/>
  <c r="CB130" i="5"/>
  <c r="EJ130" i="5"/>
  <c r="CB27" i="5"/>
  <c r="EJ27" i="5"/>
  <c r="CB170" i="5"/>
  <c r="EJ170" i="5"/>
  <c r="CB174" i="5"/>
  <c r="EJ174" i="5"/>
  <c r="CB59" i="5"/>
  <c r="EJ59" i="5"/>
  <c r="CB60" i="5"/>
  <c r="EJ60" i="5"/>
  <c r="CB132" i="5"/>
  <c r="EJ132" i="5"/>
  <c r="CB136" i="5"/>
  <c r="EJ136" i="5"/>
  <c r="CB155" i="5"/>
  <c r="EJ155" i="5"/>
  <c r="CB64" i="5"/>
  <c r="EJ64" i="5"/>
  <c r="CB85" i="5"/>
  <c r="EJ85" i="5"/>
  <c r="CB143" i="5"/>
  <c r="EJ143" i="5"/>
  <c r="CB68" i="5"/>
  <c r="EJ68" i="5"/>
  <c r="CB169" i="5"/>
  <c r="EJ169" i="5"/>
  <c r="CB37" i="5"/>
  <c r="EJ37" i="5"/>
  <c r="CB6" i="5"/>
  <c r="EJ6" i="5"/>
  <c r="CB32" i="5"/>
  <c r="EJ32" i="5"/>
  <c r="CB180" i="5"/>
  <c r="EJ180" i="5"/>
  <c r="CB35" i="5"/>
  <c r="EJ35" i="5"/>
  <c r="CB101" i="5"/>
  <c r="EJ101" i="5"/>
  <c r="CB78" i="5"/>
  <c r="EJ78" i="5"/>
  <c r="CB100" i="5"/>
  <c r="EJ100" i="5"/>
  <c r="CB58" i="5"/>
  <c r="EJ58" i="5"/>
  <c r="CB41" i="5"/>
  <c r="EJ41" i="5"/>
  <c r="CB193" i="5"/>
  <c r="EJ193" i="5"/>
  <c r="CB107" i="5"/>
  <c r="EJ107" i="5"/>
  <c r="CB4" i="5"/>
  <c r="EJ4" i="5"/>
  <c r="CB167" i="5"/>
  <c r="EJ167" i="5"/>
  <c r="CB10" i="5"/>
  <c r="EJ10" i="5"/>
  <c r="CB154" i="5"/>
  <c r="EJ154" i="5"/>
  <c r="CB151" i="5"/>
  <c r="EJ151" i="5"/>
  <c r="CB25" i="5"/>
  <c r="EJ25" i="5"/>
  <c r="CB148" i="5"/>
  <c r="EJ148" i="5"/>
  <c r="CB127" i="5"/>
  <c r="EJ127" i="5"/>
  <c r="CB18" i="5"/>
  <c r="EJ18" i="5"/>
  <c r="CB177" i="5"/>
  <c r="EJ177" i="5"/>
  <c r="CB128" i="5"/>
  <c r="EJ128" i="5"/>
  <c r="CB26" i="5"/>
  <c r="EJ26" i="5"/>
  <c r="CB73" i="5"/>
  <c r="EJ73" i="5"/>
  <c r="CB175" i="5"/>
  <c r="EJ175" i="5"/>
  <c r="CB95" i="5"/>
  <c r="EJ95" i="5"/>
  <c r="CB23" i="5"/>
  <c r="EJ23" i="5"/>
  <c r="CB93" i="5"/>
  <c r="EJ93" i="5"/>
  <c r="CB81" i="5"/>
  <c r="EJ81" i="5"/>
  <c r="CB164" i="5"/>
  <c r="EJ164" i="5"/>
  <c r="CB172" i="5"/>
  <c r="EJ172" i="5"/>
  <c r="CB140" i="5"/>
  <c r="EJ140" i="5"/>
  <c r="CB13" i="5"/>
  <c r="EJ13" i="5"/>
  <c r="CB159" i="5"/>
  <c r="EJ159" i="5"/>
  <c r="CB36" i="5"/>
  <c r="EJ36" i="5"/>
  <c r="CB91" i="5"/>
  <c r="EJ91" i="5"/>
  <c r="CB39" i="5"/>
  <c r="EJ39" i="5"/>
  <c r="CB183" i="5"/>
  <c r="EJ183" i="5"/>
  <c r="CB162" i="5"/>
  <c r="EJ162" i="5"/>
  <c r="CB105" i="5"/>
  <c r="EJ105" i="5"/>
  <c r="CB116" i="5"/>
  <c r="EJ116" i="5"/>
  <c r="CB194" i="5"/>
  <c r="EJ194" i="5"/>
  <c r="CB94" i="5"/>
  <c r="EJ94" i="5"/>
  <c r="CB171" i="5"/>
  <c r="EJ171" i="5"/>
  <c r="CB97" i="5"/>
  <c r="EJ97" i="5"/>
  <c r="CB70" i="5"/>
  <c r="EJ70" i="5"/>
  <c r="CB22" i="5"/>
  <c r="EJ22" i="5"/>
  <c r="CB152" i="5"/>
  <c r="EJ152" i="5"/>
  <c r="CB102" i="5"/>
  <c r="EJ102" i="5"/>
  <c r="CB189" i="5"/>
  <c r="EJ189" i="5"/>
  <c r="CB185" i="5"/>
  <c r="EJ185" i="5"/>
  <c r="CB56" i="5"/>
  <c r="EJ56" i="5"/>
  <c r="CB117" i="5"/>
  <c r="EJ117" i="5"/>
  <c r="CB55" i="5"/>
  <c r="EJ55" i="5"/>
  <c r="CB129" i="5"/>
  <c r="EJ129" i="5"/>
  <c r="CB38" i="5"/>
  <c r="EJ38" i="5"/>
  <c r="CB30" i="5"/>
  <c r="EJ30" i="5"/>
  <c r="CB88" i="5"/>
  <c r="EJ88" i="5"/>
  <c r="CB145" i="5"/>
  <c r="EJ145" i="5"/>
  <c r="CB44" i="5"/>
  <c r="EJ44" i="5"/>
  <c r="CB166" i="5"/>
  <c r="EJ166" i="5"/>
  <c r="CB103" i="5"/>
  <c r="EJ103" i="5"/>
  <c r="CB52" i="5"/>
  <c r="EJ52" i="5"/>
  <c r="CB51" i="5"/>
  <c r="EJ51" i="5"/>
  <c r="CB108" i="5"/>
  <c r="EJ108" i="5"/>
  <c r="CB123" i="5"/>
  <c r="EJ123" i="5"/>
  <c r="CB43" i="5"/>
  <c r="EJ43" i="5"/>
  <c r="CB126" i="5"/>
  <c r="EJ126" i="5"/>
  <c r="CB176" i="5"/>
  <c r="EJ176" i="5"/>
  <c r="CB92" i="5"/>
  <c r="EJ92" i="5"/>
  <c r="CB5" i="5"/>
  <c r="EJ5" i="5"/>
  <c r="BB44" i="5"/>
  <c r="DJ44" i="5"/>
  <c r="BB51" i="5"/>
  <c r="DJ51" i="5"/>
  <c r="BB13" i="5"/>
  <c r="DJ13" i="5"/>
  <c r="BB6" i="5"/>
  <c r="DJ6" i="5"/>
  <c r="BB183" i="5"/>
  <c r="DJ183" i="5"/>
  <c r="BB31" i="5"/>
  <c r="DJ31" i="5"/>
  <c r="BB59" i="5"/>
  <c r="DJ59" i="5"/>
  <c r="BB63" i="5"/>
  <c r="DJ63" i="5"/>
  <c r="BB21" i="5"/>
  <c r="DJ21" i="5"/>
  <c r="BB156" i="5"/>
  <c r="DJ156" i="5"/>
  <c r="BB35" i="5"/>
  <c r="DJ35" i="5"/>
  <c r="BB180" i="5"/>
  <c r="DJ180" i="5"/>
  <c r="BB9" i="5"/>
  <c r="DJ9" i="5"/>
  <c r="BB88" i="5"/>
  <c r="DJ88" i="5"/>
  <c r="BB150" i="5"/>
  <c r="DJ150" i="5"/>
  <c r="BB30" i="5"/>
  <c r="DJ30" i="5"/>
  <c r="BB56" i="5"/>
  <c r="DJ56" i="5"/>
  <c r="BB194" i="5"/>
  <c r="DJ194" i="5"/>
  <c r="BB23" i="5"/>
  <c r="DJ23" i="5"/>
  <c r="BB167" i="5"/>
  <c r="DJ167" i="5"/>
  <c r="BB122" i="5"/>
  <c r="DJ122" i="5"/>
  <c r="BB154" i="5"/>
  <c r="DJ154" i="5"/>
  <c r="BB97" i="5"/>
  <c r="DJ97" i="5"/>
  <c r="BB66" i="5"/>
  <c r="DJ66" i="5"/>
  <c r="BB90" i="5"/>
  <c r="DJ90" i="5"/>
  <c r="BB144" i="5"/>
  <c r="DJ144" i="5"/>
  <c r="BB192" i="5"/>
  <c r="DJ192" i="5"/>
  <c r="BB155" i="5"/>
  <c r="DJ155" i="5"/>
  <c r="BB175" i="5"/>
  <c r="DJ175" i="5"/>
  <c r="BB113" i="5"/>
  <c r="DJ113" i="5"/>
  <c r="BB172" i="5"/>
  <c r="DJ172" i="5"/>
  <c r="BB118" i="5"/>
  <c r="DJ118" i="5"/>
  <c r="BB73" i="5"/>
  <c r="DJ73" i="5"/>
  <c r="BB80" i="5"/>
  <c r="DJ80" i="5"/>
  <c r="BB41" i="5"/>
  <c r="DJ41" i="5"/>
  <c r="BB15" i="5"/>
  <c r="DJ15" i="5"/>
  <c r="BB32" i="5"/>
  <c r="DJ32" i="5"/>
  <c r="BB179" i="5"/>
  <c r="DJ179" i="5"/>
  <c r="BB42" i="5"/>
  <c r="DJ42" i="5"/>
  <c r="BB105" i="5"/>
  <c r="DJ105" i="5"/>
  <c r="BB37" i="5"/>
  <c r="DJ37" i="5"/>
  <c r="BB34" i="5"/>
  <c r="DJ34" i="5"/>
  <c r="BB29" i="5"/>
  <c r="DJ29" i="5"/>
  <c r="BB140" i="5"/>
  <c r="DJ140" i="5"/>
  <c r="BB185" i="5"/>
  <c r="DJ185" i="5"/>
  <c r="BB145" i="5"/>
  <c r="DJ145" i="5"/>
  <c r="BB163" i="5"/>
  <c r="DJ163" i="5"/>
  <c r="BB143" i="5"/>
  <c r="DJ143" i="5"/>
  <c r="BB89" i="5"/>
  <c r="DJ89" i="5"/>
  <c r="BB50" i="5"/>
  <c r="DJ50" i="5"/>
  <c r="BB128" i="5"/>
  <c r="DJ128" i="5"/>
  <c r="BB162" i="5"/>
  <c r="DJ162" i="5"/>
  <c r="BB100" i="5"/>
  <c r="DJ100" i="5"/>
  <c r="BB187" i="5"/>
  <c r="DJ187" i="5"/>
  <c r="BB114" i="5"/>
  <c r="DJ114" i="5"/>
  <c r="BB49" i="5"/>
  <c r="DJ49" i="5"/>
  <c r="BB96" i="5"/>
  <c r="DJ96" i="5"/>
  <c r="BB174" i="5"/>
  <c r="DJ174" i="5"/>
  <c r="BB69" i="5"/>
  <c r="DJ69" i="5"/>
  <c r="BB53" i="5"/>
  <c r="DJ53" i="5"/>
  <c r="BB112" i="5"/>
  <c r="DJ112" i="5"/>
  <c r="BB110" i="5"/>
  <c r="DJ110" i="5"/>
  <c r="BB47" i="5"/>
  <c r="DJ47" i="5"/>
  <c r="BB165" i="5"/>
  <c r="DJ165" i="5"/>
  <c r="BB191" i="5"/>
  <c r="DJ191" i="5"/>
  <c r="BB138" i="5"/>
  <c r="DJ138" i="5"/>
  <c r="BB178" i="5"/>
  <c r="DJ178" i="5"/>
  <c r="BB16" i="5"/>
  <c r="DJ16" i="5"/>
  <c r="BB107" i="5"/>
  <c r="DJ107" i="5"/>
  <c r="BB22" i="5"/>
  <c r="DJ22" i="5"/>
  <c r="BB36" i="5"/>
  <c r="DJ36" i="5"/>
  <c r="BB60" i="5"/>
  <c r="DJ60" i="5"/>
  <c r="BB57" i="5"/>
  <c r="DJ57" i="5"/>
  <c r="BB77" i="5"/>
  <c r="DJ77" i="5"/>
  <c r="BB93" i="5"/>
  <c r="DJ93" i="5"/>
  <c r="BB159" i="5"/>
  <c r="DJ159" i="5"/>
  <c r="BB126" i="5"/>
  <c r="DJ126" i="5"/>
  <c r="BB193" i="5"/>
  <c r="DJ193" i="5"/>
  <c r="BB116" i="5"/>
  <c r="DJ116" i="5"/>
  <c r="BB160" i="5"/>
  <c r="DJ160" i="5"/>
  <c r="BB141" i="5"/>
  <c r="DJ141" i="5"/>
  <c r="BB91" i="5"/>
  <c r="DJ91" i="5"/>
  <c r="BB78" i="5"/>
  <c r="DJ78" i="5"/>
  <c r="BB48" i="5"/>
  <c r="DJ48" i="5"/>
  <c r="BB28" i="5"/>
  <c r="DJ28" i="5"/>
  <c r="BB7" i="5"/>
  <c r="DJ7" i="5"/>
  <c r="BB101" i="5"/>
  <c r="DJ101" i="5"/>
  <c r="BB123" i="5"/>
  <c r="DJ123" i="5"/>
  <c r="BB19" i="5"/>
  <c r="DJ19" i="5"/>
  <c r="BB149" i="5"/>
  <c r="DJ149" i="5"/>
  <c r="BB127" i="5"/>
  <c r="DJ127" i="5"/>
  <c r="BB117" i="5"/>
  <c r="DJ117" i="5"/>
  <c r="BB54" i="5"/>
  <c r="DJ54" i="5"/>
  <c r="BB65" i="5"/>
  <c r="DJ65" i="5"/>
  <c r="BB133" i="5"/>
  <c r="DJ133" i="5"/>
  <c r="BB81" i="5"/>
  <c r="DJ81" i="5"/>
  <c r="BB62" i="5"/>
  <c r="DJ62" i="5"/>
  <c r="BB38" i="5"/>
  <c r="DJ38" i="5"/>
  <c r="BB68" i="5"/>
  <c r="DJ68" i="5"/>
  <c r="BB5" i="5"/>
  <c r="DJ5" i="5"/>
  <c r="BB10" i="5"/>
  <c r="DJ10" i="5"/>
  <c r="BB136" i="5"/>
  <c r="DJ136" i="5"/>
  <c r="BB94" i="5"/>
  <c r="DJ94" i="5"/>
  <c r="BB139" i="5"/>
  <c r="DJ139" i="5"/>
  <c r="BB190" i="5"/>
  <c r="DJ190" i="5"/>
  <c r="BB148" i="5"/>
  <c r="DJ148" i="5"/>
  <c r="BB40" i="5"/>
  <c r="DJ40" i="5"/>
  <c r="BB168" i="5"/>
  <c r="DJ168" i="5"/>
  <c r="BB74" i="5"/>
  <c r="DJ74" i="5"/>
  <c r="BB11" i="5"/>
  <c r="DJ11" i="5"/>
  <c r="BB92" i="5"/>
  <c r="DJ92" i="5"/>
  <c r="BB67" i="5"/>
  <c r="DJ67" i="5"/>
  <c r="BB115" i="5"/>
  <c r="DJ115" i="5"/>
  <c r="BB55" i="5"/>
  <c r="DJ55" i="5"/>
  <c r="BB26" i="5"/>
  <c r="DJ26" i="5"/>
  <c r="BB82" i="5"/>
  <c r="DJ82" i="5"/>
  <c r="BB161" i="5"/>
  <c r="DJ161" i="5"/>
  <c r="BB130" i="5"/>
  <c r="DJ130" i="5"/>
  <c r="BB72" i="5"/>
  <c r="DJ72" i="5"/>
  <c r="BB164" i="5"/>
  <c r="DJ164" i="5"/>
  <c r="BB181" i="5"/>
  <c r="DJ181" i="5"/>
  <c r="BB27" i="5"/>
  <c r="DJ27" i="5"/>
  <c r="BB86" i="5"/>
  <c r="DJ86" i="5"/>
  <c r="BB84" i="5"/>
  <c r="DJ84" i="5"/>
  <c r="BB58" i="5"/>
  <c r="DJ58" i="5"/>
  <c r="BB64" i="5"/>
  <c r="DJ64" i="5"/>
  <c r="BB151" i="5"/>
  <c r="DJ151" i="5"/>
  <c r="BB43" i="5"/>
  <c r="DJ43" i="5"/>
  <c r="BB121" i="5"/>
  <c r="DJ121" i="5"/>
  <c r="BB119" i="5"/>
  <c r="DJ119" i="5"/>
  <c r="BB79" i="5"/>
  <c r="DJ79" i="5"/>
  <c r="BB106" i="5"/>
  <c r="DJ106" i="5"/>
  <c r="BB184" i="5"/>
  <c r="DJ184" i="5"/>
  <c r="BB146" i="5"/>
  <c r="DJ146" i="5"/>
  <c r="BB111" i="5"/>
  <c r="DJ111" i="5"/>
  <c r="BB103" i="5"/>
  <c r="DJ103" i="5"/>
  <c r="BB25" i="5"/>
  <c r="DJ25" i="5"/>
  <c r="BB131" i="5"/>
  <c r="DJ131" i="5"/>
  <c r="BB52" i="5"/>
  <c r="DJ52" i="5"/>
  <c r="BB108" i="5"/>
  <c r="DJ108" i="5"/>
  <c r="BB102" i="5"/>
  <c r="DJ102" i="5"/>
  <c r="BB83" i="5"/>
  <c r="DJ83" i="5"/>
  <c r="BB120" i="5"/>
  <c r="DJ120" i="5"/>
  <c r="BB171" i="5"/>
  <c r="DJ171" i="5"/>
  <c r="BB45" i="5"/>
  <c r="DJ45" i="5"/>
  <c r="BB153" i="5"/>
  <c r="DJ153" i="5"/>
  <c r="BB76" i="5"/>
  <c r="DJ76" i="5"/>
  <c r="BB188" i="5"/>
  <c r="DJ188" i="5"/>
  <c r="BB87" i="5"/>
  <c r="DJ87" i="5"/>
  <c r="BB14" i="5"/>
  <c r="DJ14" i="5"/>
  <c r="BB33" i="5"/>
  <c r="DJ33" i="5"/>
  <c r="BB104" i="5"/>
  <c r="DJ104" i="5"/>
  <c r="BB173" i="5"/>
  <c r="DJ173" i="5"/>
  <c r="BB99" i="5"/>
  <c r="DJ99" i="5"/>
  <c r="BB129" i="5"/>
  <c r="DJ129" i="5"/>
  <c r="BB85" i="5"/>
  <c r="DJ85" i="5"/>
  <c r="BB186" i="5"/>
  <c r="DJ186" i="5"/>
  <c r="BB3" i="5"/>
  <c r="DJ3" i="5"/>
  <c r="BB134" i="5"/>
  <c r="DJ134" i="5"/>
  <c r="BB109" i="5"/>
  <c r="DJ109" i="5"/>
  <c r="BB4" i="5"/>
  <c r="DJ4" i="5"/>
  <c r="BB142" i="5"/>
  <c r="DJ142" i="5"/>
  <c r="BB125" i="5"/>
  <c r="DJ125" i="5"/>
  <c r="BB24" i="5"/>
  <c r="DJ24" i="5"/>
  <c r="BB46" i="5"/>
  <c r="DJ46" i="5"/>
  <c r="BB177" i="5"/>
  <c r="DJ177" i="5"/>
  <c r="BB170" i="5"/>
  <c r="DJ170" i="5"/>
  <c r="BB70" i="5"/>
  <c r="DJ70" i="5"/>
  <c r="BB98" i="5"/>
  <c r="DJ98" i="5"/>
  <c r="BB152" i="5"/>
  <c r="DJ152" i="5"/>
  <c r="BB158" i="5"/>
  <c r="DJ158" i="5"/>
  <c r="BB8" i="5"/>
  <c r="DJ8" i="5"/>
  <c r="BB75" i="5"/>
  <c r="DJ75" i="5"/>
  <c r="BB166" i="5"/>
  <c r="DJ166" i="5"/>
  <c r="BB124" i="5"/>
  <c r="DJ124" i="5"/>
  <c r="BB71" i="5"/>
  <c r="DJ71" i="5"/>
  <c r="BB147" i="5"/>
  <c r="DJ147" i="5"/>
  <c r="BB20" i="5"/>
  <c r="DJ20" i="5"/>
  <c r="BB169" i="5"/>
  <c r="DJ169" i="5"/>
  <c r="BB135" i="5"/>
  <c r="DJ135" i="5"/>
  <c r="BB95" i="5"/>
  <c r="DJ95" i="5"/>
  <c r="BB137" i="5"/>
  <c r="DJ137" i="5"/>
  <c r="BB61" i="5"/>
  <c r="DJ61" i="5"/>
  <c r="BB12" i="5"/>
  <c r="DJ12" i="5"/>
  <c r="BB39" i="5"/>
  <c r="DJ39" i="5"/>
  <c r="BB189" i="5"/>
  <c r="DJ189" i="5"/>
  <c r="BB182" i="5"/>
  <c r="DJ182" i="5"/>
  <c r="BB17" i="5"/>
  <c r="DJ17" i="5"/>
  <c r="BB176" i="5"/>
  <c r="DJ176" i="5"/>
  <c r="BB132" i="5"/>
  <c r="DJ132" i="5"/>
  <c r="BB18" i="5"/>
  <c r="DJ18" i="5"/>
  <c r="BB157" i="5"/>
  <c r="DJ157" i="5"/>
  <c r="AU182" i="5"/>
  <c r="DC182" i="5"/>
  <c r="AU187" i="5"/>
  <c r="DC187" i="5"/>
  <c r="AU77" i="5"/>
  <c r="DC77" i="5"/>
  <c r="AU135" i="5"/>
  <c r="DC135" i="5"/>
  <c r="AU48" i="5"/>
  <c r="DC48" i="5"/>
  <c r="AU28" i="5"/>
  <c r="DC28" i="5"/>
  <c r="AU145" i="5"/>
  <c r="DC145" i="5"/>
  <c r="AU110" i="5"/>
  <c r="DC110" i="5"/>
  <c r="AU113" i="5"/>
  <c r="DC113" i="5"/>
  <c r="AU102" i="5"/>
  <c r="DC102" i="5"/>
  <c r="AU6" i="5"/>
  <c r="DC6" i="5"/>
  <c r="AU140" i="5"/>
  <c r="DC140" i="5"/>
  <c r="AU192" i="5"/>
  <c r="DC192" i="5"/>
  <c r="AU92" i="5"/>
  <c r="DC92" i="5"/>
  <c r="AU188" i="5"/>
  <c r="DC188" i="5"/>
  <c r="AU116" i="5"/>
  <c r="DC116" i="5"/>
  <c r="AU112" i="5"/>
  <c r="DC112" i="5"/>
  <c r="AU166" i="5"/>
  <c r="DC166" i="5"/>
  <c r="AU60" i="5"/>
  <c r="DC60" i="5"/>
  <c r="AU130" i="5"/>
  <c r="DC130" i="5"/>
  <c r="AU82" i="5"/>
  <c r="DC82" i="5"/>
  <c r="AU88" i="5"/>
  <c r="DC88" i="5"/>
  <c r="AU194" i="5"/>
  <c r="DC194" i="5"/>
  <c r="AU8" i="5"/>
  <c r="DC8" i="5"/>
  <c r="AU80" i="5"/>
  <c r="DC80" i="5"/>
  <c r="AU134" i="5"/>
  <c r="DC134" i="5"/>
  <c r="AU154" i="5"/>
  <c r="DC154" i="5"/>
  <c r="AU62" i="5"/>
  <c r="DC62" i="5"/>
  <c r="AU167" i="5"/>
  <c r="DC167" i="5"/>
  <c r="AU155" i="5"/>
  <c r="DC155" i="5"/>
  <c r="AU150" i="5"/>
  <c r="DC150" i="5"/>
  <c r="AU162" i="5"/>
  <c r="DC162" i="5"/>
  <c r="AU20" i="5"/>
  <c r="DC20" i="5"/>
  <c r="AU81" i="5"/>
  <c r="DC81" i="5"/>
  <c r="AU172" i="5"/>
  <c r="DC172" i="5"/>
  <c r="AU117" i="5"/>
  <c r="DC117" i="5"/>
  <c r="AU176" i="5"/>
  <c r="DC176" i="5"/>
  <c r="AU44" i="5"/>
  <c r="DC44" i="5"/>
  <c r="AU59" i="5"/>
  <c r="DC59" i="5"/>
  <c r="AU177" i="5"/>
  <c r="DC177" i="5"/>
  <c r="AU147" i="5"/>
  <c r="DC147" i="5"/>
  <c r="AU128" i="5"/>
  <c r="DC128" i="5"/>
  <c r="AU111" i="5"/>
  <c r="DC111" i="5"/>
  <c r="AU74" i="5"/>
  <c r="DC74" i="5"/>
  <c r="AU97" i="5"/>
  <c r="DC97" i="5"/>
  <c r="AU50" i="5"/>
  <c r="DC50" i="5"/>
  <c r="AU76" i="5"/>
  <c r="DC76" i="5"/>
  <c r="AU148" i="5"/>
  <c r="DC148" i="5"/>
  <c r="AU152" i="5"/>
  <c r="DC152" i="5"/>
  <c r="AU164" i="5"/>
  <c r="DC164" i="5"/>
  <c r="AU93" i="5"/>
  <c r="DC93" i="5"/>
  <c r="AU64" i="5"/>
  <c r="DC64" i="5"/>
  <c r="AU73" i="5"/>
  <c r="DC73" i="5"/>
  <c r="AU65" i="5"/>
  <c r="DC65" i="5"/>
  <c r="AU53" i="5"/>
  <c r="DC53" i="5"/>
  <c r="AU7" i="5"/>
  <c r="DC7" i="5"/>
  <c r="AU121" i="5"/>
  <c r="DC121" i="5"/>
  <c r="AU139" i="5"/>
  <c r="DC139" i="5"/>
  <c r="AU66" i="5"/>
  <c r="DC66" i="5"/>
  <c r="AU34" i="5"/>
  <c r="DC34" i="5"/>
  <c r="AU160" i="5"/>
  <c r="DC160" i="5"/>
  <c r="AU161" i="5"/>
  <c r="DC161" i="5"/>
  <c r="AU141" i="5"/>
  <c r="DC141" i="5"/>
  <c r="AU114" i="5"/>
  <c r="DC114" i="5"/>
  <c r="AU49" i="5"/>
  <c r="DC49" i="5"/>
  <c r="AU181" i="5"/>
  <c r="DC181" i="5"/>
  <c r="AU12" i="5"/>
  <c r="DC12" i="5"/>
  <c r="AU79" i="5"/>
  <c r="DC79" i="5"/>
  <c r="AU191" i="5"/>
  <c r="DC191" i="5"/>
  <c r="AU43" i="5"/>
  <c r="DC43" i="5"/>
  <c r="AU136" i="5"/>
  <c r="DC136" i="5"/>
  <c r="AU70" i="5"/>
  <c r="DC70" i="5"/>
  <c r="AU153" i="5"/>
  <c r="DC153" i="5"/>
  <c r="AU169" i="5"/>
  <c r="DC169" i="5"/>
  <c r="AU87" i="5"/>
  <c r="DC87" i="5"/>
  <c r="AU179" i="5"/>
  <c r="DC179" i="5"/>
  <c r="AU36" i="5"/>
  <c r="DC36" i="5"/>
  <c r="AU118" i="5"/>
  <c r="DC118" i="5"/>
  <c r="AU103" i="5"/>
  <c r="DC103" i="5"/>
  <c r="AU37" i="5"/>
  <c r="DC37" i="5"/>
  <c r="AU91" i="5"/>
  <c r="DC91" i="5"/>
  <c r="AU122" i="5"/>
  <c r="DC122" i="5"/>
  <c r="AU120" i="5"/>
  <c r="DC120" i="5"/>
  <c r="AU78" i="5"/>
  <c r="DC78" i="5"/>
  <c r="AU55" i="5"/>
  <c r="DC55" i="5"/>
  <c r="AU119" i="5"/>
  <c r="DC119" i="5"/>
  <c r="AU54" i="5"/>
  <c r="DC54" i="5"/>
  <c r="AU25" i="5"/>
  <c r="DC25" i="5"/>
  <c r="AU15" i="5"/>
  <c r="DC15" i="5"/>
  <c r="AU173" i="5"/>
  <c r="DC173" i="5"/>
  <c r="AU186" i="5"/>
  <c r="DC186" i="5"/>
  <c r="AU67" i="5"/>
  <c r="DC67" i="5"/>
  <c r="AU133" i="5"/>
  <c r="DC133" i="5"/>
  <c r="AU174" i="5"/>
  <c r="DC174" i="5"/>
  <c r="AU156" i="5"/>
  <c r="DC156" i="5"/>
  <c r="AU184" i="5"/>
  <c r="DC184" i="5"/>
  <c r="AU75" i="5"/>
  <c r="DC75" i="5"/>
  <c r="AU30" i="5"/>
  <c r="DC30" i="5"/>
  <c r="AU101" i="5"/>
  <c r="DC101" i="5"/>
  <c r="AU83" i="5"/>
  <c r="DC83" i="5"/>
  <c r="AU123" i="5"/>
  <c r="DC123" i="5"/>
  <c r="AU146" i="5"/>
  <c r="DC146" i="5"/>
  <c r="AU100" i="5"/>
  <c r="DC100" i="5"/>
  <c r="AU193" i="5"/>
  <c r="DC193" i="5"/>
  <c r="AU17" i="5"/>
  <c r="DC17" i="5"/>
  <c r="AU158" i="5"/>
  <c r="DC158" i="5"/>
  <c r="AU151" i="5"/>
  <c r="DC151" i="5"/>
  <c r="AU94" i="5"/>
  <c r="DC94" i="5"/>
  <c r="AU52" i="5"/>
  <c r="DC52" i="5"/>
  <c r="AU143" i="5"/>
  <c r="DC143" i="5"/>
  <c r="AU125" i="5"/>
  <c r="DC125" i="5"/>
  <c r="AU22" i="5"/>
  <c r="DC22" i="5"/>
  <c r="AU26" i="5"/>
  <c r="DC26" i="5"/>
  <c r="AU99" i="5"/>
  <c r="DC99" i="5"/>
  <c r="AU86" i="5"/>
  <c r="DC86" i="5"/>
  <c r="AU5" i="5"/>
  <c r="DC5" i="5"/>
  <c r="AU171" i="5"/>
  <c r="DC171" i="5"/>
  <c r="AU46" i="5"/>
  <c r="DC46" i="5"/>
  <c r="AU58" i="5"/>
  <c r="DC58" i="5"/>
  <c r="AU40" i="5"/>
  <c r="DC40" i="5"/>
  <c r="AU21" i="5"/>
  <c r="DC21" i="5"/>
  <c r="AU107" i="5"/>
  <c r="DC107" i="5"/>
  <c r="AU165" i="5"/>
  <c r="DC165" i="5"/>
  <c r="AU163" i="5"/>
  <c r="DC163" i="5"/>
  <c r="AU168" i="5"/>
  <c r="DC168" i="5"/>
  <c r="AU84" i="5"/>
  <c r="DC84" i="5"/>
  <c r="AU9" i="5"/>
  <c r="DC9" i="5"/>
  <c r="AU90" i="5"/>
  <c r="DC90" i="5"/>
  <c r="AU132" i="5"/>
  <c r="DC132" i="5"/>
  <c r="AU72" i="5"/>
  <c r="DC72" i="5"/>
  <c r="AU95" i="5"/>
  <c r="DC95" i="5"/>
  <c r="AU27" i="5"/>
  <c r="DC27" i="5"/>
  <c r="AU18" i="5"/>
  <c r="DC18" i="5"/>
  <c r="AU69" i="5"/>
  <c r="DC69" i="5"/>
  <c r="AU126" i="5"/>
  <c r="DC126" i="5"/>
  <c r="AU159" i="5"/>
  <c r="DC159" i="5"/>
  <c r="AU29" i="5"/>
  <c r="DC29" i="5"/>
  <c r="AU190" i="5"/>
  <c r="DC190" i="5"/>
  <c r="AU85" i="5"/>
  <c r="DC85" i="5"/>
  <c r="AU178" i="5"/>
  <c r="DC178" i="5"/>
  <c r="AU56" i="5"/>
  <c r="DC56" i="5"/>
  <c r="AU47" i="5"/>
  <c r="DC47" i="5"/>
  <c r="AU144" i="5"/>
  <c r="DC144" i="5"/>
  <c r="AU33" i="5"/>
  <c r="DC33" i="5"/>
  <c r="AU4" i="5"/>
  <c r="DC4" i="5"/>
  <c r="AU137" i="5"/>
  <c r="DC137" i="5"/>
  <c r="AU175" i="5"/>
  <c r="DC175" i="5"/>
  <c r="AU89" i="5"/>
  <c r="DC89" i="5"/>
  <c r="AU24" i="5"/>
  <c r="DC24" i="5"/>
  <c r="AU189" i="5"/>
  <c r="DC189" i="5"/>
  <c r="AU32" i="5"/>
  <c r="DC32" i="5"/>
  <c r="AU31" i="5"/>
  <c r="DC31" i="5"/>
  <c r="AU45" i="5"/>
  <c r="DC45" i="5"/>
  <c r="AU63" i="5"/>
  <c r="DC63" i="5"/>
  <c r="AU98" i="5"/>
  <c r="DC98" i="5"/>
  <c r="AU129" i="5"/>
  <c r="DC129" i="5"/>
  <c r="AU149" i="5"/>
  <c r="DC149" i="5"/>
  <c r="AU23" i="5"/>
  <c r="DC23" i="5"/>
  <c r="AU170" i="5"/>
  <c r="DC170" i="5"/>
  <c r="AU51" i="5"/>
  <c r="DC51" i="5"/>
  <c r="AU183" i="5"/>
  <c r="DC183" i="5"/>
  <c r="AU106" i="5"/>
  <c r="DC106" i="5"/>
  <c r="AU3" i="5"/>
  <c r="DC3" i="5"/>
  <c r="AU68" i="5"/>
  <c r="DC68" i="5"/>
  <c r="AU61" i="5"/>
  <c r="DC61" i="5"/>
  <c r="AU108" i="5"/>
  <c r="DC108" i="5"/>
  <c r="AU16" i="5"/>
  <c r="DC16" i="5"/>
  <c r="AU131" i="5"/>
  <c r="DC131" i="5"/>
  <c r="AU13" i="5"/>
  <c r="DC13" i="5"/>
  <c r="AU115" i="5"/>
  <c r="DC115" i="5"/>
  <c r="AU142" i="5"/>
  <c r="DC142" i="5"/>
  <c r="AU105" i="5"/>
  <c r="DC105" i="5"/>
  <c r="AU42" i="5"/>
  <c r="DC42" i="5"/>
  <c r="AU127" i="5"/>
  <c r="DC127" i="5"/>
  <c r="AU138" i="5"/>
  <c r="DC138" i="5"/>
  <c r="AU39" i="5"/>
  <c r="DC39" i="5"/>
  <c r="AU104" i="5"/>
  <c r="DC104" i="5"/>
  <c r="AU180" i="5"/>
  <c r="DC180" i="5"/>
  <c r="AU10" i="5"/>
  <c r="DC10" i="5"/>
  <c r="AU35" i="5"/>
  <c r="DC35" i="5"/>
  <c r="AU96" i="5"/>
  <c r="DC96" i="5"/>
  <c r="AU71" i="5"/>
  <c r="DC71" i="5"/>
  <c r="AU185" i="5"/>
  <c r="DC185" i="5"/>
  <c r="AU124" i="5"/>
  <c r="DC124" i="5"/>
  <c r="AU19" i="5"/>
  <c r="DC19" i="5"/>
  <c r="AU38" i="5"/>
  <c r="DC38" i="5"/>
  <c r="AU11" i="5"/>
  <c r="DC11" i="5"/>
  <c r="AU57" i="5"/>
  <c r="DC57" i="5"/>
  <c r="AU14" i="5"/>
  <c r="DC14" i="5"/>
  <c r="AU41" i="5"/>
  <c r="DC41" i="5"/>
  <c r="AU157" i="5"/>
  <c r="DC157" i="5"/>
  <c r="AU109" i="5"/>
  <c r="DC109" i="5"/>
  <c r="BT86" i="5"/>
  <c r="EB86" i="5"/>
  <c r="BT61" i="5"/>
  <c r="EB61" i="5"/>
  <c r="BT140" i="5"/>
  <c r="EB140" i="5"/>
  <c r="BT129" i="5"/>
  <c r="EB129" i="5"/>
  <c r="BT9" i="5"/>
  <c r="EB9" i="5"/>
  <c r="BT189" i="5"/>
  <c r="EB189" i="5"/>
  <c r="BT18" i="5"/>
  <c r="EB18" i="5"/>
  <c r="BT184" i="5"/>
  <c r="EB184" i="5"/>
  <c r="BT54" i="5"/>
  <c r="EB54" i="5"/>
  <c r="BT40" i="5"/>
  <c r="EB40" i="5"/>
  <c r="BT154" i="5"/>
  <c r="EB154" i="5"/>
  <c r="BT106" i="5"/>
  <c r="EB106" i="5"/>
  <c r="BT45" i="5"/>
  <c r="EB45" i="5"/>
  <c r="BT4" i="5"/>
  <c r="EB4" i="5"/>
  <c r="BT112" i="5"/>
  <c r="EB112" i="5"/>
  <c r="BT147" i="5"/>
  <c r="EB147" i="5"/>
  <c r="BT116" i="5"/>
  <c r="EB116" i="5"/>
  <c r="BT141" i="5"/>
  <c r="EB141" i="5"/>
  <c r="BT16" i="5"/>
  <c r="EB16" i="5"/>
  <c r="BT33" i="5"/>
  <c r="EB33" i="5"/>
  <c r="BT110" i="5"/>
  <c r="EB110" i="5"/>
  <c r="BT47" i="5"/>
  <c r="EB47" i="5"/>
  <c r="BT39" i="5"/>
  <c r="EB39" i="5"/>
  <c r="BT57" i="5"/>
  <c r="EB57" i="5"/>
  <c r="BT104" i="5"/>
  <c r="EB104" i="5"/>
  <c r="BT146" i="5"/>
  <c r="EB146" i="5"/>
  <c r="BT36" i="5"/>
  <c r="EB36" i="5"/>
  <c r="BT144" i="5"/>
  <c r="EB144" i="5"/>
  <c r="BT53" i="5"/>
  <c r="EB53" i="5"/>
  <c r="BT180" i="5"/>
  <c r="EB180" i="5"/>
  <c r="BT150" i="5"/>
  <c r="EB150" i="5"/>
  <c r="BT27" i="5"/>
  <c r="EB27" i="5"/>
  <c r="BT90" i="5"/>
  <c r="EB90" i="5"/>
  <c r="BT81" i="5"/>
  <c r="EB81" i="5"/>
  <c r="BT43" i="5"/>
  <c r="EB43" i="5"/>
  <c r="BT161" i="5"/>
  <c r="EB161" i="5"/>
  <c r="BT38" i="5"/>
  <c r="EB38" i="5"/>
  <c r="BT114" i="5"/>
  <c r="EB114" i="5"/>
  <c r="BT25" i="5"/>
  <c r="EB25" i="5"/>
  <c r="BT69" i="5"/>
  <c r="EB69" i="5"/>
  <c r="BT113" i="5"/>
  <c r="EB113" i="5"/>
  <c r="BT51" i="5"/>
  <c r="EB51" i="5"/>
  <c r="BT72" i="5"/>
  <c r="EB72" i="5"/>
  <c r="BT122" i="5"/>
  <c r="EB122" i="5"/>
  <c r="BT118" i="5"/>
  <c r="EB118" i="5"/>
  <c r="BT85" i="5"/>
  <c r="EB85" i="5"/>
  <c r="BT181" i="5"/>
  <c r="EB181" i="5"/>
  <c r="BT172" i="5"/>
  <c r="EB172" i="5"/>
  <c r="BT49" i="5"/>
  <c r="EB49" i="5"/>
  <c r="BT98" i="5"/>
  <c r="EB98" i="5"/>
  <c r="BT121" i="5"/>
  <c r="EB121" i="5"/>
  <c r="BT3" i="5"/>
  <c r="EB3" i="5"/>
  <c r="BT17" i="5"/>
  <c r="EB17" i="5"/>
  <c r="BT41" i="5"/>
  <c r="EB41" i="5"/>
  <c r="BT7" i="5"/>
  <c r="EB7" i="5"/>
  <c r="BT108" i="5"/>
  <c r="EB108" i="5"/>
  <c r="BT79" i="5"/>
  <c r="EB79" i="5"/>
  <c r="BT29" i="5"/>
  <c r="EB29" i="5"/>
  <c r="BT68" i="5"/>
  <c r="EB68" i="5"/>
  <c r="BT142" i="5"/>
  <c r="EB142" i="5"/>
  <c r="BT44" i="5"/>
  <c r="EB44" i="5"/>
  <c r="BT167" i="5"/>
  <c r="EB167" i="5"/>
  <c r="BT92" i="5"/>
  <c r="EB92" i="5"/>
  <c r="BT173" i="5"/>
  <c r="EB173" i="5"/>
  <c r="BT148" i="5"/>
  <c r="EB148" i="5"/>
  <c r="BT170" i="5"/>
  <c r="EB170" i="5"/>
  <c r="BT96" i="5"/>
  <c r="EB96" i="5"/>
  <c r="BT153" i="5"/>
  <c r="EB153" i="5"/>
  <c r="BT62" i="5"/>
  <c r="EB62" i="5"/>
  <c r="BT83" i="5"/>
  <c r="EB83" i="5"/>
  <c r="BT119" i="5"/>
  <c r="EB119" i="5"/>
  <c r="BT71" i="5"/>
  <c r="EB71" i="5"/>
  <c r="BT31" i="5"/>
  <c r="EB31" i="5"/>
  <c r="BT12" i="5"/>
  <c r="EB12" i="5"/>
  <c r="BT152" i="5"/>
  <c r="EB152" i="5"/>
  <c r="BT156" i="5"/>
  <c r="EB156" i="5"/>
  <c r="BT136" i="5"/>
  <c r="EB136" i="5"/>
  <c r="BT42" i="5"/>
  <c r="EB42" i="5"/>
  <c r="BT37" i="5"/>
  <c r="EB37" i="5"/>
  <c r="BT182" i="5"/>
  <c r="EB182" i="5"/>
  <c r="BT124" i="5"/>
  <c r="EB124" i="5"/>
  <c r="BT13" i="5"/>
  <c r="EB13" i="5"/>
  <c r="BT175" i="5"/>
  <c r="EB175" i="5"/>
  <c r="BT120" i="5"/>
  <c r="EB120" i="5"/>
  <c r="BT56" i="5"/>
  <c r="EB56" i="5"/>
  <c r="BT95" i="5"/>
  <c r="EB95" i="5"/>
  <c r="BT159" i="5"/>
  <c r="EB159" i="5"/>
  <c r="BT24" i="5"/>
  <c r="EB24" i="5"/>
  <c r="BT20" i="5"/>
  <c r="EB20" i="5"/>
  <c r="BT145" i="5"/>
  <c r="EB145" i="5"/>
  <c r="BT127" i="5"/>
  <c r="EB127" i="5"/>
  <c r="BT171" i="5"/>
  <c r="EB171" i="5"/>
  <c r="BT14" i="5"/>
  <c r="EB14" i="5"/>
  <c r="BT99" i="5"/>
  <c r="EB99" i="5"/>
  <c r="BT48" i="5"/>
  <c r="EB48" i="5"/>
  <c r="BT50" i="5"/>
  <c r="EB50" i="5"/>
  <c r="BT158" i="5"/>
  <c r="EB158" i="5"/>
  <c r="BT74" i="5"/>
  <c r="EB74" i="5"/>
  <c r="BT139" i="5"/>
  <c r="EB139" i="5"/>
  <c r="BT10" i="5"/>
  <c r="EB10" i="5"/>
  <c r="BT63" i="5"/>
  <c r="EB63" i="5"/>
  <c r="BT131" i="5"/>
  <c r="EB131" i="5"/>
  <c r="BT162" i="5"/>
  <c r="EB162" i="5"/>
  <c r="BT188" i="5"/>
  <c r="EB188" i="5"/>
  <c r="BT58" i="5"/>
  <c r="EB58" i="5"/>
  <c r="BT70" i="5"/>
  <c r="EB70" i="5"/>
  <c r="BT73" i="5"/>
  <c r="EB73" i="5"/>
  <c r="BT115" i="5"/>
  <c r="EB115" i="5"/>
  <c r="BT138" i="5"/>
  <c r="EB138" i="5"/>
  <c r="BT165" i="5"/>
  <c r="EB165" i="5"/>
  <c r="BT107" i="5"/>
  <c r="EB107" i="5"/>
  <c r="BT151" i="5"/>
  <c r="EB151" i="5"/>
  <c r="BT19" i="5"/>
  <c r="EB19" i="5"/>
  <c r="BT78" i="5"/>
  <c r="EB78" i="5"/>
  <c r="BT157" i="5"/>
  <c r="EB157" i="5"/>
  <c r="BT177" i="5"/>
  <c r="EB177" i="5"/>
  <c r="BT105" i="5"/>
  <c r="EB105" i="5"/>
  <c r="BT89" i="5"/>
  <c r="EB89" i="5"/>
  <c r="BT117" i="5"/>
  <c r="EB117" i="5"/>
  <c r="BT135" i="5"/>
  <c r="EB135" i="5"/>
  <c r="BT91" i="5"/>
  <c r="EB91" i="5"/>
  <c r="BT15" i="5"/>
  <c r="EB15" i="5"/>
  <c r="BT32" i="5"/>
  <c r="EB32" i="5"/>
  <c r="BT169" i="5"/>
  <c r="EB169" i="5"/>
  <c r="BT100" i="5"/>
  <c r="EB100" i="5"/>
  <c r="BT59" i="5"/>
  <c r="EB59" i="5"/>
  <c r="BT67" i="5"/>
  <c r="EB67" i="5"/>
  <c r="BT5" i="5"/>
  <c r="EB5" i="5"/>
  <c r="BT192" i="5"/>
  <c r="EB192" i="5"/>
  <c r="BT190" i="5"/>
  <c r="EB190" i="5"/>
  <c r="BT134" i="5"/>
  <c r="EB134" i="5"/>
  <c r="BT6" i="5"/>
  <c r="EB6" i="5"/>
  <c r="BT35" i="5"/>
  <c r="EB35" i="5"/>
  <c r="BT149" i="5"/>
  <c r="EB149" i="5"/>
  <c r="BT93" i="5"/>
  <c r="EB93" i="5"/>
  <c r="BT88" i="5"/>
  <c r="EB88" i="5"/>
  <c r="BT30" i="5"/>
  <c r="EB30" i="5"/>
  <c r="BT164" i="5"/>
  <c r="EB164" i="5"/>
  <c r="BT178" i="5"/>
  <c r="EB178" i="5"/>
  <c r="BT55" i="5"/>
  <c r="EB55" i="5"/>
  <c r="BT103" i="5"/>
  <c r="EB103" i="5"/>
  <c r="BT80" i="5"/>
  <c r="EB80" i="5"/>
  <c r="BT34" i="5"/>
  <c r="EB34" i="5"/>
  <c r="BT133" i="5"/>
  <c r="EB133" i="5"/>
  <c r="BT82" i="5"/>
  <c r="EB82" i="5"/>
  <c r="BT28" i="5"/>
  <c r="EB28" i="5"/>
  <c r="BT94" i="5"/>
  <c r="EB94" i="5"/>
  <c r="BT137" i="5"/>
  <c r="EB137" i="5"/>
  <c r="BT87" i="5"/>
  <c r="EB87" i="5"/>
  <c r="BT84" i="5"/>
  <c r="EB84" i="5"/>
  <c r="BT64" i="5"/>
  <c r="EB64" i="5"/>
  <c r="BT46" i="5"/>
  <c r="EB46" i="5"/>
  <c r="BT52" i="5"/>
  <c r="EB52" i="5"/>
  <c r="BT126" i="5"/>
  <c r="EB126" i="5"/>
  <c r="BT97" i="5"/>
  <c r="EB97" i="5"/>
  <c r="BT166" i="5"/>
  <c r="EB166" i="5"/>
  <c r="BT186" i="5"/>
  <c r="EB186" i="5"/>
  <c r="BT8" i="5"/>
  <c r="EB8" i="5"/>
  <c r="BT111" i="5"/>
  <c r="EB111" i="5"/>
  <c r="BT130" i="5"/>
  <c r="EB130" i="5"/>
  <c r="BT191" i="5"/>
  <c r="EB191" i="5"/>
  <c r="BT109" i="5"/>
  <c r="EB109" i="5"/>
  <c r="BT176" i="5"/>
  <c r="EB176" i="5"/>
  <c r="BT102" i="5"/>
  <c r="EB102" i="5"/>
  <c r="BT155" i="5"/>
  <c r="EB155" i="5"/>
  <c r="BT66" i="5"/>
  <c r="EB66" i="5"/>
  <c r="BT26" i="5"/>
  <c r="EB26" i="5"/>
  <c r="BT168" i="5"/>
  <c r="EB168" i="5"/>
  <c r="BT143" i="5"/>
  <c r="EB143" i="5"/>
  <c r="BT23" i="5"/>
  <c r="EB23" i="5"/>
  <c r="BT193" i="5"/>
  <c r="EB193" i="5"/>
  <c r="BT174" i="5"/>
  <c r="EB174" i="5"/>
  <c r="BT132" i="5"/>
  <c r="EB132" i="5"/>
  <c r="BT21" i="5"/>
  <c r="EB21" i="5"/>
  <c r="BT163" i="5"/>
  <c r="EB163" i="5"/>
  <c r="BT123" i="5"/>
  <c r="EB123" i="5"/>
  <c r="BT101" i="5"/>
  <c r="EB101" i="5"/>
  <c r="BT185" i="5"/>
  <c r="EB185" i="5"/>
  <c r="BT179" i="5"/>
  <c r="EB179" i="5"/>
  <c r="BT183" i="5"/>
  <c r="EB183" i="5"/>
  <c r="BT128" i="5"/>
  <c r="EB128" i="5"/>
  <c r="BT22" i="5"/>
  <c r="EB22" i="5"/>
  <c r="BT11" i="5"/>
  <c r="EB11" i="5"/>
  <c r="BT125" i="5"/>
  <c r="EB125" i="5"/>
  <c r="BT160" i="5"/>
  <c r="EB160" i="5"/>
  <c r="BT77" i="5"/>
  <c r="EB77" i="5"/>
  <c r="BT60" i="5"/>
  <c r="EB60" i="5"/>
  <c r="BT194" i="5"/>
  <c r="EB194" i="5"/>
  <c r="BT75" i="5"/>
  <c r="EB75" i="5"/>
  <c r="BT76" i="5"/>
  <c r="EB76" i="5"/>
  <c r="BT187" i="5"/>
  <c r="EB187" i="5"/>
  <c r="BT65" i="5"/>
  <c r="EB65" i="5"/>
  <c r="BN104" i="5"/>
  <c r="DV104" i="5"/>
  <c r="BN10" i="5"/>
  <c r="DV10" i="5"/>
  <c r="BN48" i="5"/>
  <c r="DV48" i="5"/>
  <c r="BN143" i="5"/>
  <c r="DV143" i="5"/>
  <c r="BN190" i="5"/>
  <c r="DV190" i="5"/>
  <c r="BN194" i="5"/>
  <c r="DV194" i="5"/>
  <c r="BN163" i="5"/>
  <c r="DV163" i="5"/>
  <c r="BN69" i="5"/>
  <c r="DV69" i="5"/>
  <c r="BN98" i="5"/>
  <c r="DV98" i="5"/>
  <c r="BN116" i="5"/>
  <c r="DV116" i="5"/>
  <c r="BN55" i="5"/>
  <c r="DV55" i="5"/>
  <c r="BN36" i="5"/>
  <c r="DV36" i="5"/>
  <c r="BN178" i="5"/>
  <c r="DV178" i="5"/>
  <c r="BN60" i="5"/>
  <c r="DV60" i="5"/>
  <c r="BN64" i="5"/>
  <c r="DV64" i="5"/>
  <c r="BN82" i="5"/>
  <c r="DV82" i="5"/>
  <c r="BN122" i="5"/>
  <c r="DV122" i="5"/>
  <c r="BN126" i="5"/>
  <c r="DV126" i="5"/>
  <c r="BN160" i="5"/>
  <c r="DV160" i="5"/>
  <c r="BN123" i="5"/>
  <c r="DV123" i="5"/>
  <c r="BN96" i="5"/>
  <c r="DV96" i="5"/>
  <c r="BN6" i="5"/>
  <c r="DV6" i="5"/>
  <c r="BN107" i="5"/>
  <c r="DV107" i="5"/>
  <c r="BN111" i="5"/>
  <c r="DV111" i="5"/>
  <c r="BN79" i="5"/>
  <c r="DV79" i="5"/>
  <c r="BN86" i="5"/>
  <c r="DV86" i="5"/>
  <c r="BN25" i="5"/>
  <c r="DV25" i="5"/>
  <c r="BN50" i="5"/>
  <c r="DV50" i="5"/>
  <c r="BN37" i="5"/>
  <c r="DV37" i="5"/>
  <c r="BN114" i="5"/>
  <c r="DV114" i="5"/>
  <c r="BN16" i="5"/>
  <c r="DV16" i="5"/>
  <c r="BN113" i="5"/>
  <c r="DV113" i="5"/>
  <c r="BN31" i="5"/>
  <c r="DV31" i="5"/>
  <c r="BN92" i="5"/>
  <c r="DV92" i="5"/>
  <c r="BN15" i="5"/>
  <c r="DV15" i="5"/>
  <c r="BN132" i="5"/>
  <c r="DV132" i="5"/>
  <c r="BN63" i="5"/>
  <c r="DV63" i="5"/>
  <c r="BN56" i="5"/>
  <c r="DV56" i="5"/>
  <c r="BN109" i="5"/>
  <c r="DV109" i="5"/>
  <c r="BN187" i="5"/>
  <c r="DV187" i="5"/>
  <c r="BN77" i="5"/>
  <c r="DV77" i="5"/>
  <c r="BN106" i="5"/>
  <c r="DV106" i="5"/>
  <c r="BN133" i="5"/>
  <c r="DV133" i="5"/>
  <c r="BN94" i="5"/>
  <c r="DV94" i="5"/>
  <c r="BN112" i="5"/>
  <c r="DV112" i="5"/>
  <c r="BN164" i="5"/>
  <c r="DV164" i="5"/>
  <c r="BN100" i="5"/>
  <c r="DV100" i="5"/>
  <c r="BN183" i="5"/>
  <c r="DV183" i="5"/>
  <c r="BN66" i="5"/>
  <c r="DV66" i="5"/>
  <c r="BN51" i="5"/>
  <c r="DV51" i="5"/>
  <c r="BN59" i="5"/>
  <c r="DV59" i="5"/>
  <c r="BN87" i="5"/>
  <c r="DV87" i="5"/>
  <c r="BN127" i="5"/>
  <c r="DV127" i="5"/>
  <c r="BN141" i="5"/>
  <c r="DV141" i="5"/>
  <c r="BN146" i="5"/>
  <c r="DV146" i="5"/>
  <c r="BN88" i="5"/>
  <c r="DV88" i="5"/>
  <c r="BN153" i="5"/>
  <c r="DV153" i="5"/>
  <c r="BN39" i="5"/>
  <c r="DV39" i="5"/>
  <c r="BN124" i="5"/>
  <c r="DV124" i="5"/>
  <c r="BN4" i="5"/>
  <c r="DV4" i="5"/>
  <c r="BN32" i="5"/>
  <c r="DV32" i="5"/>
  <c r="BN70" i="5"/>
  <c r="DV70" i="5"/>
  <c r="BN74" i="5"/>
  <c r="DV74" i="5"/>
  <c r="BN49" i="5"/>
  <c r="DV49" i="5"/>
  <c r="BN105" i="5"/>
  <c r="DV105" i="5"/>
  <c r="BN185" i="5"/>
  <c r="DV185" i="5"/>
  <c r="BN159" i="5"/>
  <c r="DV159" i="5"/>
  <c r="BN140" i="5"/>
  <c r="DV140" i="5"/>
  <c r="BN173" i="5"/>
  <c r="DV173" i="5"/>
  <c r="BN12" i="5"/>
  <c r="DV12" i="5"/>
  <c r="BN108" i="5"/>
  <c r="DV108" i="5"/>
  <c r="BN181" i="5"/>
  <c r="DV181" i="5"/>
  <c r="BN142" i="5"/>
  <c r="DV142" i="5"/>
  <c r="BN191" i="5"/>
  <c r="DV191" i="5"/>
  <c r="BN52" i="5"/>
  <c r="DV52" i="5"/>
  <c r="BN91" i="5"/>
  <c r="DV91" i="5"/>
  <c r="BN20" i="5"/>
  <c r="DV20" i="5"/>
  <c r="BN81" i="5"/>
  <c r="DV81" i="5"/>
  <c r="BN18" i="5"/>
  <c r="DV18" i="5"/>
  <c r="BN135" i="5"/>
  <c r="DV135" i="5"/>
  <c r="BN75" i="5"/>
  <c r="DV75" i="5"/>
  <c r="BN46" i="5"/>
  <c r="DV46" i="5"/>
  <c r="BN35" i="5"/>
  <c r="DV35" i="5"/>
  <c r="BN95" i="5"/>
  <c r="DV95" i="5"/>
  <c r="BN137" i="5"/>
  <c r="DV137" i="5"/>
  <c r="BN41" i="5"/>
  <c r="DV41" i="5"/>
  <c r="BN102" i="5"/>
  <c r="DV102" i="5"/>
  <c r="BN71" i="5"/>
  <c r="DV71" i="5"/>
  <c r="BN169" i="5"/>
  <c r="DV169" i="5"/>
  <c r="BN192" i="5"/>
  <c r="DV192" i="5"/>
  <c r="BN67" i="5"/>
  <c r="DV67" i="5"/>
  <c r="BN43" i="5"/>
  <c r="DV43" i="5"/>
  <c r="BN167" i="5"/>
  <c r="DV167" i="5"/>
  <c r="BN139" i="5"/>
  <c r="DV139" i="5"/>
  <c r="BN117" i="5"/>
  <c r="DV117" i="5"/>
  <c r="BN184" i="5"/>
  <c r="DV184" i="5"/>
  <c r="BN175" i="5"/>
  <c r="DV175" i="5"/>
  <c r="BN97" i="5"/>
  <c r="DV97" i="5"/>
  <c r="BN145" i="5"/>
  <c r="DV145" i="5"/>
  <c r="BN47" i="5"/>
  <c r="DV47" i="5"/>
  <c r="BN14" i="5"/>
  <c r="DV14" i="5"/>
  <c r="BN61" i="5"/>
  <c r="DV61" i="5"/>
  <c r="BN9" i="5"/>
  <c r="DV9" i="5"/>
  <c r="BN180" i="5"/>
  <c r="DV180" i="5"/>
  <c r="BN166" i="5"/>
  <c r="DV166" i="5"/>
  <c r="BN188" i="5"/>
  <c r="DV188" i="5"/>
  <c r="BN149" i="5"/>
  <c r="DV149" i="5"/>
  <c r="BN58" i="5"/>
  <c r="DV58" i="5"/>
  <c r="BN128" i="5"/>
  <c r="DV128" i="5"/>
  <c r="BN22" i="5"/>
  <c r="DV22" i="5"/>
  <c r="BN40" i="5"/>
  <c r="DV40" i="5"/>
  <c r="BN136" i="5"/>
  <c r="DV136" i="5"/>
  <c r="BN54" i="5"/>
  <c r="DV54" i="5"/>
  <c r="BN189" i="5"/>
  <c r="DV189" i="5"/>
  <c r="BN24" i="5"/>
  <c r="DV24" i="5"/>
  <c r="BN72" i="5"/>
  <c r="DV72" i="5"/>
  <c r="BN62" i="5"/>
  <c r="DV62" i="5"/>
  <c r="BN33" i="5"/>
  <c r="DV33" i="5"/>
  <c r="BN186" i="5"/>
  <c r="DV186" i="5"/>
  <c r="BN76" i="5"/>
  <c r="DV76" i="5"/>
  <c r="BN34" i="5"/>
  <c r="DV34" i="5"/>
  <c r="BN7" i="5"/>
  <c r="DV7" i="5"/>
  <c r="BN21" i="5"/>
  <c r="DV21" i="5"/>
  <c r="BN155" i="5"/>
  <c r="DV155" i="5"/>
  <c r="BN148" i="5"/>
  <c r="DV148" i="5"/>
  <c r="BN179" i="5"/>
  <c r="DV179" i="5"/>
  <c r="BN182" i="5"/>
  <c r="DV182" i="5"/>
  <c r="BN193" i="5"/>
  <c r="DV193" i="5"/>
  <c r="BN134" i="5"/>
  <c r="DV134" i="5"/>
  <c r="BN171" i="5"/>
  <c r="DV171" i="5"/>
  <c r="BN19" i="5"/>
  <c r="DV19" i="5"/>
  <c r="BN26" i="5"/>
  <c r="DV26" i="5"/>
  <c r="BN121" i="5"/>
  <c r="DV121" i="5"/>
  <c r="BN11" i="5"/>
  <c r="DV11" i="5"/>
  <c r="BN147" i="5"/>
  <c r="DV147" i="5"/>
  <c r="BN125" i="5"/>
  <c r="DV125" i="5"/>
  <c r="BN3" i="5"/>
  <c r="DV3" i="5"/>
  <c r="BN57" i="5"/>
  <c r="DV57" i="5"/>
  <c r="BN150" i="5"/>
  <c r="DV150" i="5"/>
  <c r="BN129" i="5"/>
  <c r="DV129" i="5"/>
  <c r="BN17" i="5"/>
  <c r="DV17" i="5"/>
  <c r="BN90" i="5"/>
  <c r="DV90" i="5"/>
  <c r="BN83" i="5"/>
  <c r="DV83" i="5"/>
  <c r="BN138" i="5"/>
  <c r="DV138" i="5"/>
  <c r="BN156" i="5"/>
  <c r="DV156" i="5"/>
  <c r="BN144" i="5"/>
  <c r="DV144" i="5"/>
  <c r="BN172" i="5"/>
  <c r="DV172" i="5"/>
  <c r="BN118" i="5"/>
  <c r="DV118" i="5"/>
  <c r="BN89" i="5"/>
  <c r="DV89" i="5"/>
  <c r="BN101" i="5"/>
  <c r="DV101" i="5"/>
  <c r="BN174" i="5"/>
  <c r="DV174" i="5"/>
  <c r="BN158" i="5"/>
  <c r="DV158" i="5"/>
  <c r="BN115" i="5"/>
  <c r="DV115" i="5"/>
  <c r="BN38" i="5"/>
  <c r="DV38" i="5"/>
  <c r="BN161" i="5"/>
  <c r="DV161" i="5"/>
  <c r="BN131" i="5"/>
  <c r="DV131" i="5"/>
  <c r="BN78" i="5"/>
  <c r="DV78" i="5"/>
  <c r="BN27" i="5"/>
  <c r="DV27" i="5"/>
  <c r="BN85" i="5"/>
  <c r="DV85" i="5"/>
  <c r="BN65" i="5"/>
  <c r="DV65" i="5"/>
  <c r="BN8" i="5"/>
  <c r="DV8" i="5"/>
  <c r="BN162" i="5"/>
  <c r="DV162" i="5"/>
  <c r="BN13" i="5"/>
  <c r="DV13" i="5"/>
  <c r="BN157" i="5"/>
  <c r="DV157" i="5"/>
  <c r="BN154" i="5"/>
  <c r="DV154" i="5"/>
  <c r="BN168" i="5"/>
  <c r="DV168" i="5"/>
  <c r="BN165" i="5"/>
  <c r="DV165" i="5"/>
  <c r="BN23" i="5"/>
  <c r="DV23" i="5"/>
  <c r="BN170" i="5"/>
  <c r="DV170" i="5"/>
  <c r="BN130" i="5"/>
  <c r="DV130" i="5"/>
  <c r="BN42" i="5"/>
  <c r="DV42" i="5"/>
  <c r="BN103" i="5"/>
  <c r="DV103" i="5"/>
  <c r="BN53" i="5"/>
  <c r="DV53" i="5"/>
  <c r="BN120" i="5"/>
  <c r="DV120" i="5"/>
  <c r="BN119" i="5"/>
  <c r="DV119" i="5"/>
  <c r="BN151" i="5"/>
  <c r="DV151" i="5"/>
  <c r="BN5" i="5"/>
  <c r="DV5" i="5"/>
  <c r="BN99" i="5"/>
  <c r="DV99" i="5"/>
  <c r="BN30" i="5"/>
  <c r="DV30" i="5"/>
  <c r="BN84" i="5"/>
  <c r="DV84" i="5"/>
  <c r="BN80" i="5"/>
  <c r="DV80" i="5"/>
  <c r="BN177" i="5"/>
  <c r="DV177" i="5"/>
  <c r="BN93" i="5"/>
  <c r="DV93" i="5"/>
  <c r="BN73" i="5"/>
  <c r="DV73" i="5"/>
  <c r="BN68" i="5"/>
  <c r="DV68" i="5"/>
  <c r="BN29" i="5"/>
  <c r="DV29" i="5"/>
  <c r="BN44" i="5"/>
  <c r="DV44" i="5"/>
  <c r="BN28" i="5"/>
  <c r="DV28" i="5"/>
  <c r="BN110" i="5"/>
  <c r="DV110" i="5"/>
  <c r="BN176" i="5"/>
  <c r="DV176" i="5"/>
  <c r="BN152" i="5"/>
  <c r="DV152" i="5"/>
  <c r="BN45" i="5"/>
  <c r="DV45" i="5"/>
  <c r="BU154" i="5"/>
  <c r="EC154" i="5"/>
  <c r="BU96" i="5"/>
  <c r="EC96" i="5"/>
  <c r="BU122" i="5"/>
  <c r="EC122" i="5"/>
  <c r="BU175" i="5"/>
  <c r="EC175" i="5"/>
  <c r="BU160" i="5"/>
  <c r="EC160" i="5"/>
  <c r="BU23" i="5"/>
  <c r="EC23" i="5"/>
  <c r="BU117" i="5"/>
  <c r="EC117" i="5"/>
  <c r="BU183" i="5"/>
  <c r="EC183" i="5"/>
  <c r="BU140" i="5"/>
  <c r="EC140" i="5"/>
  <c r="BU100" i="5"/>
  <c r="EC100" i="5"/>
  <c r="BU194" i="5"/>
  <c r="EC194" i="5"/>
  <c r="BU89" i="5"/>
  <c r="EC89" i="5"/>
  <c r="BU178" i="5"/>
  <c r="EC178" i="5"/>
  <c r="BU50" i="5"/>
  <c r="EC50" i="5"/>
  <c r="BU164" i="5"/>
  <c r="EC164" i="5"/>
  <c r="BU128" i="5"/>
  <c r="EC128" i="5"/>
  <c r="BU161" i="5"/>
  <c r="EC161" i="5"/>
  <c r="BU158" i="5"/>
  <c r="EC158" i="5"/>
  <c r="BU45" i="5"/>
  <c r="EC45" i="5"/>
  <c r="BU185" i="5"/>
  <c r="EC185" i="5"/>
  <c r="BU29" i="5"/>
  <c r="EC29" i="5"/>
  <c r="BU102" i="5"/>
  <c r="EC102" i="5"/>
  <c r="BU56" i="5"/>
  <c r="EC56" i="5"/>
  <c r="BU152" i="5"/>
  <c r="EC152" i="5"/>
  <c r="BU64" i="5"/>
  <c r="EC64" i="5"/>
  <c r="BU133" i="5"/>
  <c r="EC133" i="5"/>
  <c r="BU49" i="5"/>
  <c r="EC49" i="5"/>
  <c r="BU137" i="5"/>
  <c r="EC137" i="5"/>
  <c r="BU176" i="5"/>
  <c r="EC176" i="5"/>
  <c r="BU39" i="5"/>
  <c r="EC39" i="5"/>
  <c r="BU20" i="5"/>
  <c r="EC20" i="5"/>
  <c r="BU171" i="5"/>
  <c r="EC171" i="5"/>
  <c r="BU189" i="5"/>
  <c r="EC189" i="5"/>
  <c r="BU112" i="5"/>
  <c r="EC112" i="5"/>
  <c r="BU106" i="5"/>
  <c r="EC106" i="5"/>
  <c r="BU97" i="5"/>
  <c r="EC97" i="5"/>
  <c r="BU190" i="5"/>
  <c r="EC190" i="5"/>
  <c r="BU179" i="5"/>
  <c r="EC179" i="5"/>
  <c r="BU44" i="5"/>
  <c r="EC44" i="5"/>
  <c r="BU116" i="5"/>
  <c r="EC116" i="5"/>
  <c r="BU107" i="5"/>
  <c r="EC107" i="5"/>
  <c r="BU109" i="5"/>
  <c r="EC109" i="5"/>
  <c r="BU18" i="5"/>
  <c r="EC18" i="5"/>
  <c r="BU150" i="5"/>
  <c r="EC150" i="5"/>
  <c r="BU9" i="5"/>
  <c r="EC9" i="5"/>
  <c r="BU162" i="5"/>
  <c r="EC162" i="5"/>
  <c r="BU181" i="5"/>
  <c r="EC181" i="5"/>
  <c r="BU84" i="5"/>
  <c r="EC84" i="5"/>
  <c r="BU120" i="5"/>
  <c r="EC120" i="5"/>
  <c r="BU6" i="5"/>
  <c r="EC6" i="5"/>
  <c r="BU192" i="5"/>
  <c r="EC192" i="5"/>
  <c r="BU144" i="5"/>
  <c r="EC144" i="5"/>
  <c r="BU66" i="5"/>
  <c r="EC66" i="5"/>
  <c r="BU81" i="5"/>
  <c r="EC81" i="5"/>
  <c r="BU80" i="5"/>
  <c r="EC80" i="5"/>
  <c r="BU32" i="5"/>
  <c r="EC32" i="5"/>
  <c r="BU147" i="5"/>
  <c r="EC147" i="5"/>
  <c r="BU111" i="5"/>
  <c r="EC111" i="5"/>
  <c r="BU30" i="5"/>
  <c r="EC30" i="5"/>
  <c r="BU163" i="5"/>
  <c r="EC163" i="5"/>
  <c r="BU58" i="5"/>
  <c r="EC58" i="5"/>
  <c r="BU123" i="5"/>
  <c r="EC123" i="5"/>
  <c r="BU47" i="5"/>
  <c r="EC47" i="5"/>
  <c r="BU92" i="5"/>
  <c r="EC92" i="5"/>
  <c r="BU184" i="5"/>
  <c r="EC184" i="5"/>
  <c r="BU105" i="5"/>
  <c r="EC105" i="5"/>
  <c r="BU182" i="5"/>
  <c r="EC182" i="5"/>
  <c r="BU90" i="5"/>
  <c r="EC90" i="5"/>
  <c r="BU31" i="5"/>
  <c r="EC31" i="5"/>
  <c r="BU131" i="5"/>
  <c r="EC131" i="5"/>
  <c r="BU191" i="5"/>
  <c r="EC191" i="5"/>
  <c r="BU83" i="5"/>
  <c r="EC83" i="5"/>
  <c r="BU21" i="5"/>
  <c r="EC21" i="5"/>
  <c r="BU180" i="5"/>
  <c r="EC180" i="5"/>
  <c r="BU168" i="5"/>
  <c r="EC168" i="5"/>
  <c r="BU93" i="5"/>
  <c r="EC93" i="5"/>
  <c r="BU153" i="5"/>
  <c r="EC153" i="5"/>
  <c r="BU115" i="5"/>
  <c r="EC115" i="5"/>
  <c r="BU4" i="5"/>
  <c r="EC4" i="5"/>
  <c r="BU172" i="5"/>
  <c r="EC172" i="5"/>
  <c r="BU169" i="5"/>
  <c r="EC169" i="5"/>
  <c r="BU94" i="5"/>
  <c r="EC94" i="5"/>
  <c r="BU60" i="5"/>
  <c r="EC60" i="5"/>
  <c r="BU98" i="5"/>
  <c r="EC98" i="5"/>
  <c r="BU173" i="5"/>
  <c r="EC173" i="5"/>
  <c r="BU165" i="5"/>
  <c r="EC165" i="5"/>
  <c r="BU37" i="5"/>
  <c r="EC37" i="5"/>
  <c r="BU129" i="5"/>
  <c r="EC129" i="5"/>
  <c r="BU145" i="5"/>
  <c r="EC145" i="5"/>
  <c r="BU26" i="5"/>
  <c r="EC26" i="5"/>
  <c r="BU135" i="5"/>
  <c r="EC135" i="5"/>
  <c r="BU139" i="5"/>
  <c r="EC139" i="5"/>
  <c r="BU125" i="5"/>
  <c r="EC125" i="5"/>
  <c r="BU170" i="5"/>
  <c r="EC170" i="5"/>
  <c r="BU16" i="5"/>
  <c r="EC16" i="5"/>
  <c r="BU119" i="5"/>
  <c r="EC119" i="5"/>
  <c r="BU134" i="5"/>
  <c r="EC134" i="5"/>
  <c r="BU104" i="5"/>
  <c r="EC104" i="5"/>
  <c r="BU48" i="5"/>
  <c r="EC48" i="5"/>
  <c r="BU85" i="5"/>
  <c r="EC85" i="5"/>
  <c r="BU124" i="5"/>
  <c r="EC124" i="5"/>
  <c r="BU156" i="5"/>
  <c r="EC156" i="5"/>
  <c r="BU68" i="5"/>
  <c r="EC68" i="5"/>
  <c r="BU103" i="5"/>
  <c r="EC103" i="5"/>
  <c r="BU132" i="5"/>
  <c r="EC132" i="5"/>
  <c r="BU34" i="5"/>
  <c r="EC34" i="5"/>
  <c r="BU126" i="5"/>
  <c r="EC126" i="5"/>
  <c r="BU121" i="5"/>
  <c r="EC121" i="5"/>
  <c r="BU3" i="5"/>
  <c r="EC3" i="5"/>
  <c r="BU88" i="5"/>
  <c r="EC88" i="5"/>
  <c r="BU159" i="5"/>
  <c r="EC159" i="5"/>
  <c r="BU167" i="5"/>
  <c r="EC167" i="5"/>
  <c r="BU177" i="5"/>
  <c r="EC177" i="5"/>
  <c r="BU11" i="5"/>
  <c r="EC11" i="5"/>
  <c r="BU53" i="5"/>
  <c r="EC53" i="5"/>
  <c r="BU151" i="5"/>
  <c r="EC151" i="5"/>
  <c r="BU166" i="5"/>
  <c r="EC166" i="5"/>
  <c r="BU7" i="5"/>
  <c r="EC7" i="5"/>
  <c r="BU127" i="5"/>
  <c r="EC127" i="5"/>
  <c r="BU28" i="5"/>
  <c r="EC28" i="5"/>
  <c r="BU55" i="5"/>
  <c r="EC55" i="5"/>
  <c r="BU99" i="5"/>
  <c r="EC99" i="5"/>
  <c r="BU95" i="5"/>
  <c r="EC95" i="5"/>
  <c r="BU61" i="5"/>
  <c r="EC61" i="5"/>
  <c r="BU118" i="5"/>
  <c r="EC118" i="5"/>
  <c r="BU149" i="5"/>
  <c r="EC149" i="5"/>
  <c r="BU73" i="5"/>
  <c r="EC73" i="5"/>
  <c r="BU143" i="5"/>
  <c r="EC143" i="5"/>
  <c r="BU5" i="5"/>
  <c r="EC5" i="5"/>
  <c r="BU101" i="5"/>
  <c r="EC101" i="5"/>
  <c r="BU27" i="5"/>
  <c r="EC27" i="5"/>
  <c r="BU67" i="5"/>
  <c r="EC67" i="5"/>
  <c r="BU22" i="5"/>
  <c r="EC22" i="5"/>
  <c r="BU10" i="5"/>
  <c r="EC10" i="5"/>
  <c r="BU40" i="5"/>
  <c r="EC40" i="5"/>
  <c r="BU110" i="5"/>
  <c r="EC110" i="5"/>
  <c r="BU42" i="5"/>
  <c r="EC42" i="5"/>
  <c r="BU24" i="5"/>
  <c r="EC24" i="5"/>
  <c r="BU14" i="5"/>
  <c r="EC14" i="5"/>
  <c r="BU17" i="5"/>
  <c r="EC17" i="5"/>
  <c r="BU193" i="5"/>
  <c r="EC193" i="5"/>
  <c r="BU82" i="5"/>
  <c r="EC82" i="5"/>
  <c r="BU188" i="5"/>
  <c r="EC188" i="5"/>
  <c r="BU108" i="5"/>
  <c r="EC108" i="5"/>
  <c r="BU52" i="5"/>
  <c r="EC52" i="5"/>
  <c r="BU54" i="5"/>
  <c r="EC54" i="5"/>
  <c r="BU43" i="5"/>
  <c r="EC43" i="5"/>
  <c r="BU13" i="5"/>
  <c r="EC13" i="5"/>
  <c r="BU8" i="5"/>
  <c r="EC8" i="5"/>
  <c r="BU62" i="5"/>
  <c r="EC62" i="5"/>
  <c r="BU114" i="5"/>
  <c r="EC114" i="5"/>
  <c r="BU75" i="5"/>
  <c r="EC75" i="5"/>
  <c r="BU87" i="5"/>
  <c r="EC87" i="5"/>
  <c r="BU12" i="5"/>
  <c r="EC12" i="5"/>
  <c r="BU187" i="5"/>
  <c r="EC187" i="5"/>
  <c r="BU15" i="5"/>
  <c r="EC15" i="5"/>
  <c r="BU157" i="5"/>
  <c r="EC157" i="5"/>
  <c r="BU79" i="5"/>
  <c r="EC79" i="5"/>
  <c r="BU74" i="5"/>
  <c r="EC74" i="5"/>
  <c r="BU142" i="5"/>
  <c r="EC142" i="5"/>
  <c r="BU186" i="5"/>
  <c r="EC186" i="5"/>
  <c r="BU51" i="5"/>
  <c r="EC51" i="5"/>
  <c r="BU174" i="5"/>
  <c r="EC174" i="5"/>
  <c r="BU46" i="5"/>
  <c r="EC46" i="5"/>
  <c r="BU38" i="5"/>
  <c r="EC38" i="5"/>
  <c r="BU138" i="5"/>
  <c r="EC138" i="5"/>
  <c r="BU146" i="5"/>
  <c r="EC146" i="5"/>
  <c r="BU141" i="5"/>
  <c r="EC141" i="5"/>
  <c r="BU59" i="5"/>
  <c r="EC59" i="5"/>
  <c r="BU77" i="5"/>
  <c r="EC77" i="5"/>
  <c r="BU86" i="5"/>
  <c r="EC86" i="5"/>
  <c r="BU76" i="5"/>
  <c r="EC76" i="5"/>
  <c r="BU155" i="5"/>
  <c r="EC155" i="5"/>
  <c r="BU113" i="5"/>
  <c r="EC113" i="5"/>
  <c r="BU25" i="5"/>
  <c r="EC25" i="5"/>
  <c r="BU72" i="5"/>
  <c r="EC72" i="5"/>
  <c r="BU65" i="5"/>
  <c r="EC65" i="5"/>
  <c r="BU57" i="5"/>
  <c r="EC57" i="5"/>
  <c r="BU33" i="5"/>
  <c r="EC33" i="5"/>
  <c r="BU91" i="5"/>
  <c r="EC91" i="5"/>
  <c r="BU36" i="5"/>
  <c r="EC36" i="5"/>
  <c r="BU78" i="5"/>
  <c r="EC78" i="5"/>
  <c r="BU70" i="5"/>
  <c r="EC70" i="5"/>
  <c r="BU63" i="5"/>
  <c r="EC63" i="5"/>
  <c r="BU41" i="5"/>
  <c r="EC41" i="5"/>
  <c r="BU71" i="5"/>
  <c r="EC71" i="5"/>
  <c r="BU35" i="5"/>
  <c r="EC35" i="5"/>
  <c r="BU130" i="5"/>
  <c r="EC130" i="5"/>
  <c r="BU148" i="5"/>
  <c r="EC148" i="5"/>
  <c r="BU19" i="5"/>
  <c r="EC19" i="5"/>
  <c r="BU136" i="5"/>
  <c r="EC136" i="5"/>
  <c r="BU69" i="5"/>
  <c r="EC69" i="5"/>
  <c r="BW65" i="5"/>
  <c r="EE65" i="5"/>
  <c r="BW156" i="5"/>
  <c r="EE156" i="5"/>
  <c r="BW162" i="5"/>
  <c r="EE162" i="5"/>
  <c r="BW36" i="5"/>
  <c r="EE36" i="5"/>
  <c r="BW62" i="5"/>
  <c r="EE62" i="5"/>
  <c r="BW145" i="5"/>
  <c r="EE145" i="5"/>
  <c r="BW63" i="5"/>
  <c r="EE63" i="5"/>
  <c r="BW155" i="5"/>
  <c r="EE155" i="5"/>
  <c r="BW128" i="5"/>
  <c r="EE128" i="5"/>
  <c r="BW159" i="5"/>
  <c r="EE159" i="5"/>
  <c r="BW191" i="5"/>
  <c r="EE191" i="5"/>
  <c r="BW37" i="5"/>
  <c r="EE37" i="5"/>
  <c r="BW98" i="5"/>
  <c r="EE98" i="5"/>
  <c r="BW119" i="5"/>
  <c r="EE119" i="5"/>
  <c r="BW194" i="5"/>
  <c r="EE194" i="5"/>
  <c r="BW8" i="5"/>
  <c r="EE8" i="5"/>
  <c r="BW140" i="5"/>
  <c r="EE140" i="5"/>
  <c r="BW175" i="5"/>
  <c r="EE175" i="5"/>
  <c r="BW123" i="5"/>
  <c r="EE123" i="5"/>
  <c r="BW185" i="5"/>
  <c r="EE185" i="5"/>
  <c r="BW12" i="5"/>
  <c r="EE12" i="5"/>
  <c r="BW163" i="5"/>
  <c r="EE163" i="5"/>
  <c r="BW77" i="5"/>
  <c r="EE77" i="5"/>
  <c r="BW113" i="5"/>
  <c r="EE113" i="5"/>
  <c r="BW61" i="5"/>
  <c r="EE61" i="5"/>
  <c r="BW55" i="5"/>
  <c r="EE55" i="5"/>
  <c r="BW183" i="5"/>
  <c r="EE183" i="5"/>
  <c r="BW53" i="5"/>
  <c r="EE53" i="5"/>
  <c r="BW41" i="5"/>
  <c r="EE41" i="5"/>
  <c r="BW144" i="5"/>
  <c r="EE144" i="5"/>
  <c r="BW95" i="5"/>
  <c r="EE95" i="5"/>
  <c r="BW184" i="5"/>
  <c r="EE184" i="5"/>
  <c r="BW15" i="5"/>
  <c r="EE15" i="5"/>
  <c r="BW13" i="5"/>
  <c r="EE13" i="5"/>
  <c r="BW26" i="5"/>
  <c r="EE26" i="5"/>
  <c r="BW190" i="5"/>
  <c r="EE190" i="5"/>
  <c r="BW92" i="5"/>
  <c r="EE92" i="5"/>
  <c r="BW109" i="5"/>
  <c r="EE109" i="5"/>
  <c r="BW150" i="5"/>
  <c r="EE150" i="5"/>
  <c r="BW90" i="5"/>
  <c r="EE90" i="5"/>
  <c r="BW46" i="5"/>
  <c r="EE46" i="5"/>
  <c r="BW57" i="5"/>
  <c r="EE57" i="5"/>
  <c r="BW69" i="5"/>
  <c r="EE69" i="5"/>
  <c r="BW29" i="5"/>
  <c r="EE29" i="5"/>
  <c r="BW104" i="5"/>
  <c r="EE104" i="5"/>
  <c r="BW74" i="5"/>
  <c r="EE74" i="5"/>
  <c r="BW49" i="5"/>
  <c r="EE49" i="5"/>
  <c r="BW58" i="5"/>
  <c r="EE58" i="5"/>
  <c r="BW70" i="5"/>
  <c r="EE70" i="5"/>
  <c r="BW171" i="5"/>
  <c r="EE171" i="5"/>
  <c r="BW60" i="5"/>
  <c r="EE60" i="5"/>
  <c r="BW51" i="5"/>
  <c r="EE51" i="5"/>
  <c r="BW4" i="5"/>
  <c r="EE4" i="5"/>
  <c r="BW151" i="5"/>
  <c r="EE151" i="5"/>
  <c r="BW121" i="5"/>
  <c r="EE121" i="5"/>
  <c r="BW180" i="5"/>
  <c r="EE180" i="5"/>
  <c r="BW31" i="5"/>
  <c r="EE31" i="5"/>
  <c r="BW108" i="5"/>
  <c r="EE108" i="5"/>
  <c r="BW105" i="5"/>
  <c r="EE105" i="5"/>
  <c r="BW25" i="5"/>
  <c r="EE25" i="5"/>
  <c r="BW67" i="5"/>
  <c r="EE67" i="5"/>
  <c r="BW22" i="5"/>
  <c r="EE22" i="5"/>
  <c r="BW129" i="5"/>
  <c r="EE129" i="5"/>
  <c r="BW107" i="5"/>
  <c r="EE107" i="5"/>
  <c r="BW106" i="5"/>
  <c r="EE106" i="5"/>
  <c r="BW101" i="5"/>
  <c r="EE101" i="5"/>
  <c r="BW182" i="5"/>
  <c r="EE182" i="5"/>
  <c r="BW76" i="5"/>
  <c r="EE76" i="5"/>
  <c r="BW188" i="5"/>
  <c r="EE188" i="5"/>
  <c r="BW79" i="5"/>
  <c r="EE79" i="5"/>
  <c r="BW149" i="5"/>
  <c r="EE149" i="5"/>
  <c r="BW97" i="5"/>
  <c r="EE97" i="5"/>
  <c r="BW72" i="5"/>
  <c r="EE72" i="5"/>
  <c r="BW28" i="5"/>
  <c r="EE28" i="5"/>
  <c r="BW179" i="5"/>
  <c r="EE179" i="5"/>
  <c r="BW110" i="5"/>
  <c r="EE110" i="5"/>
  <c r="BW168" i="5"/>
  <c r="EE168" i="5"/>
  <c r="BW135" i="5"/>
  <c r="EE135" i="5"/>
  <c r="BW88" i="5"/>
  <c r="EE88" i="5"/>
  <c r="BW5" i="5"/>
  <c r="EE5" i="5"/>
  <c r="BW99" i="5"/>
  <c r="EE99" i="5"/>
  <c r="BW172" i="5"/>
  <c r="EE172" i="5"/>
  <c r="BW192" i="5"/>
  <c r="EE192" i="5"/>
  <c r="BW133" i="5"/>
  <c r="EE133" i="5"/>
  <c r="BW178" i="5"/>
  <c r="EE178" i="5"/>
  <c r="BW38" i="5"/>
  <c r="EE38" i="5"/>
  <c r="BW66" i="5"/>
  <c r="EE66" i="5"/>
  <c r="BW83" i="5"/>
  <c r="EE83" i="5"/>
  <c r="BW127" i="5"/>
  <c r="EE127" i="5"/>
  <c r="BW34" i="5"/>
  <c r="EE34" i="5"/>
  <c r="BW136" i="5"/>
  <c r="EE136" i="5"/>
  <c r="BW154" i="5"/>
  <c r="EE154" i="5"/>
  <c r="BW116" i="5"/>
  <c r="EE116" i="5"/>
  <c r="BW7" i="5"/>
  <c r="EE7" i="5"/>
  <c r="BW10" i="5"/>
  <c r="EE10" i="5"/>
  <c r="BW16" i="5"/>
  <c r="EE16" i="5"/>
  <c r="BW27" i="5"/>
  <c r="EE27" i="5"/>
  <c r="BW18" i="5"/>
  <c r="EE18" i="5"/>
  <c r="BW85" i="5"/>
  <c r="EE85" i="5"/>
  <c r="BW187" i="5"/>
  <c r="EE187" i="5"/>
  <c r="BW126" i="5"/>
  <c r="EE126" i="5"/>
  <c r="BW64" i="5"/>
  <c r="EE64" i="5"/>
  <c r="BW174" i="5"/>
  <c r="EE174" i="5"/>
  <c r="BW130" i="5"/>
  <c r="EE130" i="5"/>
  <c r="BW84" i="5"/>
  <c r="EE84" i="5"/>
  <c r="BW142" i="5"/>
  <c r="EE142" i="5"/>
  <c r="BW43" i="5"/>
  <c r="EE43" i="5"/>
  <c r="BW96" i="5"/>
  <c r="EE96" i="5"/>
  <c r="BW114" i="5"/>
  <c r="EE114" i="5"/>
  <c r="BW47" i="5"/>
  <c r="EE47" i="5"/>
  <c r="BW19" i="5"/>
  <c r="EE19" i="5"/>
  <c r="BW17" i="5"/>
  <c r="EE17" i="5"/>
  <c r="BW82" i="5"/>
  <c r="EE82" i="5"/>
  <c r="BW111" i="5"/>
  <c r="EE111" i="5"/>
  <c r="BW45" i="5"/>
  <c r="EE45" i="5"/>
  <c r="BW141" i="5"/>
  <c r="EE141" i="5"/>
  <c r="BW21" i="5"/>
  <c r="EE21" i="5"/>
  <c r="BW131" i="5"/>
  <c r="EE131" i="5"/>
  <c r="BW87" i="5"/>
  <c r="EE87" i="5"/>
  <c r="BW44" i="5"/>
  <c r="EE44" i="5"/>
  <c r="BW80" i="5"/>
  <c r="EE80" i="5"/>
  <c r="BW39" i="5"/>
  <c r="EE39" i="5"/>
  <c r="BW11" i="5"/>
  <c r="EE11" i="5"/>
  <c r="BW81" i="5"/>
  <c r="EE81" i="5"/>
  <c r="BW56" i="5"/>
  <c r="EE56" i="5"/>
  <c r="BW193" i="5"/>
  <c r="EE193" i="5"/>
  <c r="BW165" i="5"/>
  <c r="EE165" i="5"/>
  <c r="BW73" i="5"/>
  <c r="EE73" i="5"/>
  <c r="BW134" i="5"/>
  <c r="EE134" i="5"/>
  <c r="BW35" i="5"/>
  <c r="EE35" i="5"/>
  <c r="BW23" i="5"/>
  <c r="EE23" i="5"/>
  <c r="BW177" i="5"/>
  <c r="EE177" i="5"/>
  <c r="BW118" i="5"/>
  <c r="EE118" i="5"/>
  <c r="BW173" i="5"/>
  <c r="EE173" i="5"/>
  <c r="BW30" i="5"/>
  <c r="EE30" i="5"/>
  <c r="BW100" i="5"/>
  <c r="EE100" i="5"/>
  <c r="BW176" i="5"/>
  <c r="EE176" i="5"/>
  <c r="BW6" i="5"/>
  <c r="EE6" i="5"/>
  <c r="BW158" i="5"/>
  <c r="EE158" i="5"/>
  <c r="BW157" i="5"/>
  <c r="EE157" i="5"/>
  <c r="BW40" i="5"/>
  <c r="EE40" i="5"/>
  <c r="BW124" i="5"/>
  <c r="EE124" i="5"/>
  <c r="BW68" i="5"/>
  <c r="EE68" i="5"/>
  <c r="BW42" i="5"/>
  <c r="EE42" i="5"/>
  <c r="BW153" i="5"/>
  <c r="EE153" i="5"/>
  <c r="BW122" i="5"/>
  <c r="EE122" i="5"/>
  <c r="BW48" i="5"/>
  <c r="EE48" i="5"/>
  <c r="BW186" i="5"/>
  <c r="EE186" i="5"/>
  <c r="BW132" i="5"/>
  <c r="EE132" i="5"/>
  <c r="BW52" i="5"/>
  <c r="EE52" i="5"/>
  <c r="BW103" i="5"/>
  <c r="EE103" i="5"/>
  <c r="BW33" i="5"/>
  <c r="EE33" i="5"/>
  <c r="BW59" i="5"/>
  <c r="EE59" i="5"/>
  <c r="BW9" i="5"/>
  <c r="EE9" i="5"/>
  <c r="BW94" i="5"/>
  <c r="EE94" i="5"/>
  <c r="BW170" i="5"/>
  <c r="EE170" i="5"/>
  <c r="BW146" i="5"/>
  <c r="EE146" i="5"/>
  <c r="BW102" i="5"/>
  <c r="EE102" i="5"/>
  <c r="BW50" i="5"/>
  <c r="EE50" i="5"/>
  <c r="BW117" i="5"/>
  <c r="EE117" i="5"/>
  <c r="BW89" i="5"/>
  <c r="EE89" i="5"/>
  <c r="BW91" i="5"/>
  <c r="EE91" i="5"/>
  <c r="BW164" i="5"/>
  <c r="EE164" i="5"/>
  <c r="BW143" i="5"/>
  <c r="EE143" i="5"/>
  <c r="BW137" i="5"/>
  <c r="EE137" i="5"/>
  <c r="BW75" i="5"/>
  <c r="EE75" i="5"/>
  <c r="BW20" i="5"/>
  <c r="EE20" i="5"/>
  <c r="BW148" i="5"/>
  <c r="EE148" i="5"/>
  <c r="BW93" i="5"/>
  <c r="EE93" i="5"/>
  <c r="BW169" i="5"/>
  <c r="EE169" i="5"/>
  <c r="BW54" i="5"/>
  <c r="EE54" i="5"/>
  <c r="BW189" i="5"/>
  <c r="EE189" i="5"/>
  <c r="BW152" i="5"/>
  <c r="EE152" i="5"/>
  <c r="BW32" i="5"/>
  <c r="EE32" i="5"/>
  <c r="BW125" i="5"/>
  <c r="EE125" i="5"/>
  <c r="BW166" i="5"/>
  <c r="EE166" i="5"/>
  <c r="BW181" i="5"/>
  <c r="EE181" i="5"/>
  <c r="BW14" i="5"/>
  <c r="EE14" i="5"/>
  <c r="BW71" i="5"/>
  <c r="EE71" i="5"/>
  <c r="BW167" i="5"/>
  <c r="EE167" i="5"/>
  <c r="BW120" i="5"/>
  <c r="EE120" i="5"/>
  <c r="BW147" i="5"/>
  <c r="EE147" i="5"/>
  <c r="BW24" i="5"/>
  <c r="EE24" i="5"/>
  <c r="BW86" i="5"/>
  <c r="EE86" i="5"/>
  <c r="BW160" i="5"/>
  <c r="EE160" i="5"/>
  <c r="BW161" i="5"/>
  <c r="EE161" i="5"/>
  <c r="BW139" i="5"/>
  <c r="EE139" i="5"/>
  <c r="BW78" i="5"/>
  <c r="EE78" i="5"/>
  <c r="BW138" i="5"/>
  <c r="EE138" i="5"/>
  <c r="BW115" i="5"/>
  <c r="EE115" i="5"/>
  <c r="BW112" i="5"/>
  <c r="EE112" i="5"/>
  <c r="BW3" i="5"/>
  <c r="EE3" i="5"/>
  <c r="AX80" i="5"/>
  <c r="DF80" i="5"/>
  <c r="AX101" i="5"/>
  <c r="DF101" i="5"/>
  <c r="AX168" i="5"/>
  <c r="DF168" i="5"/>
  <c r="AX103" i="5"/>
  <c r="DF103" i="5"/>
  <c r="AX185" i="5"/>
  <c r="DF185" i="5"/>
  <c r="AX75" i="5"/>
  <c r="DF75" i="5"/>
  <c r="AX7" i="5"/>
  <c r="DF7" i="5"/>
  <c r="AX65" i="5"/>
  <c r="DF65" i="5"/>
  <c r="AX24" i="5"/>
  <c r="DF24" i="5"/>
  <c r="AX3" i="5"/>
  <c r="DF3" i="5"/>
  <c r="AX79" i="5"/>
  <c r="DF79" i="5"/>
  <c r="AX138" i="5"/>
  <c r="DF138" i="5"/>
  <c r="AX167" i="5"/>
  <c r="DF167" i="5"/>
  <c r="AX165" i="5"/>
  <c r="DF165" i="5"/>
  <c r="AX33" i="5"/>
  <c r="DF33" i="5"/>
  <c r="AX158" i="5"/>
  <c r="DF158" i="5"/>
  <c r="AX69" i="5"/>
  <c r="DF69" i="5"/>
  <c r="AX85" i="5"/>
  <c r="DF85" i="5"/>
  <c r="AX95" i="5"/>
  <c r="DF95" i="5"/>
  <c r="AX153" i="5"/>
  <c r="DF153" i="5"/>
  <c r="AX92" i="5"/>
  <c r="DF92" i="5"/>
  <c r="AX117" i="5"/>
  <c r="DF117" i="5"/>
  <c r="AX38" i="5"/>
  <c r="DF38" i="5"/>
  <c r="AX148" i="5"/>
  <c r="DF148" i="5"/>
  <c r="AX128" i="5"/>
  <c r="DF128" i="5"/>
  <c r="AX181" i="5"/>
  <c r="DF181" i="5"/>
  <c r="AX35" i="5"/>
  <c r="DF35" i="5"/>
  <c r="AX50" i="5"/>
  <c r="DF50" i="5"/>
  <c r="AX194" i="5"/>
  <c r="DF194" i="5"/>
  <c r="AX8" i="5"/>
  <c r="DF8" i="5"/>
  <c r="AX149" i="5"/>
  <c r="DF149" i="5"/>
  <c r="AX88" i="5"/>
  <c r="DF88" i="5"/>
  <c r="AX132" i="5"/>
  <c r="DF132" i="5"/>
  <c r="AX5" i="5"/>
  <c r="DF5" i="5"/>
  <c r="AX76" i="5"/>
  <c r="DF76" i="5"/>
  <c r="AX34" i="5"/>
  <c r="DF34" i="5"/>
  <c r="AX123" i="5"/>
  <c r="DF123" i="5"/>
  <c r="AX178" i="5"/>
  <c r="DF178" i="5"/>
  <c r="AX73" i="5"/>
  <c r="DF73" i="5"/>
  <c r="AX61" i="5"/>
  <c r="DF61" i="5"/>
  <c r="AX32" i="5"/>
  <c r="DF32" i="5"/>
  <c r="AX192" i="5"/>
  <c r="DF192" i="5"/>
  <c r="AX47" i="5"/>
  <c r="DF47" i="5"/>
  <c r="AX4" i="5"/>
  <c r="DF4" i="5"/>
  <c r="AX23" i="5"/>
  <c r="DF23" i="5"/>
  <c r="AX110" i="5"/>
  <c r="DF110" i="5"/>
  <c r="AX130" i="5"/>
  <c r="DF130" i="5"/>
  <c r="AX152" i="5"/>
  <c r="DF152" i="5"/>
  <c r="AX13" i="5"/>
  <c r="DF13" i="5"/>
  <c r="AX141" i="5"/>
  <c r="DF141" i="5"/>
  <c r="AX118" i="5"/>
  <c r="DF118" i="5"/>
  <c r="AX20" i="5"/>
  <c r="DF20" i="5"/>
  <c r="AX121" i="5"/>
  <c r="DF121" i="5"/>
  <c r="AX81" i="5"/>
  <c r="DF81" i="5"/>
  <c r="AX170" i="5"/>
  <c r="DF170" i="5"/>
  <c r="AX93" i="5"/>
  <c r="DF93" i="5"/>
  <c r="AX159" i="5"/>
  <c r="DF159" i="5"/>
  <c r="AX91" i="5"/>
  <c r="DF91" i="5"/>
  <c r="AX137" i="5"/>
  <c r="DF137" i="5"/>
  <c r="AX104" i="5"/>
  <c r="DF104" i="5"/>
  <c r="AX40" i="5"/>
  <c r="DF40" i="5"/>
  <c r="AX9" i="5"/>
  <c r="DF9" i="5"/>
  <c r="AX84" i="5"/>
  <c r="DF84" i="5"/>
  <c r="AX54" i="5"/>
  <c r="DF54" i="5"/>
  <c r="AX87" i="5"/>
  <c r="DF87" i="5"/>
  <c r="AX161" i="5"/>
  <c r="DF161" i="5"/>
  <c r="AX68" i="5"/>
  <c r="DF68" i="5"/>
  <c r="AX182" i="5"/>
  <c r="DF182" i="5"/>
  <c r="AX15" i="5"/>
  <c r="DF15" i="5"/>
  <c r="AX176" i="5"/>
  <c r="DF176" i="5"/>
  <c r="AX191" i="5"/>
  <c r="DF191" i="5"/>
  <c r="AX114" i="5"/>
  <c r="DF114" i="5"/>
  <c r="AX156" i="5"/>
  <c r="DF156" i="5"/>
  <c r="AX139" i="5"/>
  <c r="DF139" i="5"/>
  <c r="AX55" i="5"/>
  <c r="DF55" i="5"/>
  <c r="AX147" i="5"/>
  <c r="DF147" i="5"/>
  <c r="AX120" i="5"/>
  <c r="DF120" i="5"/>
  <c r="AX119" i="5"/>
  <c r="DF119" i="5"/>
  <c r="AX18" i="5"/>
  <c r="DF18" i="5"/>
  <c r="AX17" i="5"/>
  <c r="DF17" i="5"/>
  <c r="AX125" i="5"/>
  <c r="DF125" i="5"/>
  <c r="AX90" i="5"/>
  <c r="DF90" i="5"/>
  <c r="AX19" i="5"/>
  <c r="DF19" i="5"/>
  <c r="AX183" i="5"/>
  <c r="DF183" i="5"/>
  <c r="AX177" i="5"/>
  <c r="DF177" i="5"/>
  <c r="AX163" i="5"/>
  <c r="DF163" i="5"/>
  <c r="AX142" i="5"/>
  <c r="DF142" i="5"/>
  <c r="AX193" i="5"/>
  <c r="DF193" i="5"/>
  <c r="AX133" i="5"/>
  <c r="DF133" i="5"/>
  <c r="AX100" i="5"/>
  <c r="DF100" i="5"/>
  <c r="AX188" i="5"/>
  <c r="DF188" i="5"/>
  <c r="AX112" i="5"/>
  <c r="DF112" i="5"/>
  <c r="AX71" i="5"/>
  <c r="DF71" i="5"/>
  <c r="AX164" i="5"/>
  <c r="DF164" i="5"/>
  <c r="AX135" i="5"/>
  <c r="DF135" i="5"/>
  <c r="AX22" i="5"/>
  <c r="DF22" i="5"/>
  <c r="AX6" i="5"/>
  <c r="DF6" i="5"/>
  <c r="AX136" i="5"/>
  <c r="DF136" i="5"/>
  <c r="AX126" i="5"/>
  <c r="DF126" i="5"/>
  <c r="AX56" i="5"/>
  <c r="DF56" i="5"/>
  <c r="AX186" i="5"/>
  <c r="DF186" i="5"/>
  <c r="AX62" i="5"/>
  <c r="DF62" i="5"/>
  <c r="AX83" i="5"/>
  <c r="DF83" i="5"/>
  <c r="AX46" i="5"/>
  <c r="DF46" i="5"/>
  <c r="AX25" i="5"/>
  <c r="DF25" i="5"/>
  <c r="AX64" i="5"/>
  <c r="DF64" i="5"/>
  <c r="AX97" i="5"/>
  <c r="DF97" i="5"/>
  <c r="AX86" i="5"/>
  <c r="DF86" i="5"/>
  <c r="AX157" i="5"/>
  <c r="DF157" i="5"/>
  <c r="AX102" i="5"/>
  <c r="DF102" i="5"/>
  <c r="AX174" i="5"/>
  <c r="DF174" i="5"/>
  <c r="AX190" i="5"/>
  <c r="DF190" i="5"/>
  <c r="AX116" i="5"/>
  <c r="DF116" i="5"/>
  <c r="AX98" i="5"/>
  <c r="DF98" i="5"/>
  <c r="AX57" i="5"/>
  <c r="DF57" i="5"/>
  <c r="AX30" i="5"/>
  <c r="DF30" i="5"/>
  <c r="AX99" i="5"/>
  <c r="DF99" i="5"/>
  <c r="AX16" i="5"/>
  <c r="DF16" i="5"/>
  <c r="AX70" i="5"/>
  <c r="DF70" i="5"/>
  <c r="AX107" i="5"/>
  <c r="DF107" i="5"/>
  <c r="AX89" i="5"/>
  <c r="DF89" i="5"/>
  <c r="AX175" i="5"/>
  <c r="DF175" i="5"/>
  <c r="AX72" i="5"/>
  <c r="DF72" i="5"/>
  <c r="AX12" i="5"/>
  <c r="DF12" i="5"/>
  <c r="AX78" i="5"/>
  <c r="DF78" i="5"/>
  <c r="AX150" i="5"/>
  <c r="DF150" i="5"/>
  <c r="AX11" i="5"/>
  <c r="DF11" i="5"/>
  <c r="AX180" i="5"/>
  <c r="DF180" i="5"/>
  <c r="AX49" i="5"/>
  <c r="DF49" i="5"/>
  <c r="AX42" i="5"/>
  <c r="DF42" i="5"/>
  <c r="AX115" i="5"/>
  <c r="DF115" i="5"/>
  <c r="AX129" i="5"/>
  <c r="DF129" i="5"/>
  <c r="AX28" i="5"/>
  <c r="DF28" i="5"/>
  <c r="AX96" i="5"/>
  <c r="DF96" i="5"/>
  <c r="AX184" i="5"/>
  <c r="DF184" i="5"/>
  <c r="AX29" i="5"/>
  <c r="DF29" i="5"/>
  <c r="AX155" i="5"/>
  <c r="DF155" i="5"/>
  <c r="AX151" i="5"/>
  <c r="DF151" i="5"/>
  <c r="AX113" i="5"/>
  <c r="DF113" i="5"/>
  <c r="AX41" i="5"/>
  <c r="DF41" i="5"/>
  <c r="AX134" i="5"/>
  <c r="DF134" i="5"/>
  <c r="AX109" i="5"/>
  <c r="DF109" i="5"/>
  <c r="AX51" i="5"/>
  <c r="DF51" i="5"/>
  <c r="AX37" i="5"/>
  <c r="DF37" i="5"/>
  <c r="AX105" i="5"/>
  <c r="DF105" i="5"/>
  <c r="AX173" i="5"/>
  <c r="DF173" i="5"/>
  <c r="AX127" i="5"/>
  <c r="DF127" i="5"/>
  <c r="AX140" i="5"/>
  <c r="DF140" i="5"/>
  <c r="AX82" i="5"/>
  <c r="DF82" i="5"/>
  <c r="AX154" i="5"/>
  <c r="DF154" i="5"/>
  <c r="AX171" i="5"/>
  <c r="DF171" i="5"/>
  <c r="AX26" i="5"/>
  <c r="DF26" i="5"/>
  <c r="AX39" i="5"/>
  <c r="DF39" i="5"/>
  <c r="AX27" i="5"/>
  <c r="DF27" i="5"/>
  <c r="AX67" i="5"/>
  <c r="DF67" i="5"/>
  <c r="AX63" i="5"/>
  <c r="DF63" i="5"/>
  <c r="AX187" i="5"/>
  <c r="DF187" i="5"/>
  <c r="AX77" i="5"/>
  <c r="DF77" i="5"/>
  <c r="AX10" i="5"/>
  <c r="DF10" i="5"/>
  <c r="AX179" i="5"/>
  <c r="DF179" i="5"/>
  <c r="AX58" i="5"/>
  <c r="DF58" i="5"/>
  <c r="AX94" i="5"/>
  <c r="DF94" i="5"/>
  <c r="AX106" i="5"/>
  <c r="DF106" i="5"/>
  <c r="AX143" i="5"/>
  <c r="DF143" i="5"/>
  <c r="AX131" i="5"/>
  <c r="DF131" i="5"/>
  <c r="AX59" i="5"/>
  <c r="DF59" i="5"/>
  <c r="AX189" i="5"/>
  <c r="DF189" i="5"/>
  <c r="AX160" i="5"/>
  <c r="DF160" i="5"/>
  <c r="AX166" i="5"/>
  <c r="DF166" i="5"/>
  <c r="AX52" i="5"/>
  <c r="DF52" i="5"/>
  <c r="AX162" i="5"/>
  <c r="DF162" i="5"/>
  <c r="AX60" i="5"/>
  <c r="DF60" i="5"/>
  <c r="AX144" i="5"/>
  <c r="DF144" i="5"/>
  <c r="AX74" i="5"/>
  <c r="DF74" i="5"/>
  <c r="AX124" i="5"/>
  <c r="DF124" i="5"/>
  <c r="AX21" i="5"/>
  <c r="DF21" i="5"/>
  <c r="AX45" i="5"/>
  <c r="DF45" i="5"/>
  <c r="AX36" i="5"/>
  <c r="DF36" i="5"/>
  <c r="AX43" i="5"/>
  <c r="DF43" i="5"/>
  <c r="AX122" i="5"/>
  <c r="DF122" i="5"/>
  <c r="AX169" i="5"/>
  <c r="DF169" i="5"/>
  <c r="AX31" i="5"/>
  <c r="DF31" i="5"/>
  <c r="AX44" i="5"/>
  <c r="DF44" i="5"/>
  <c r="AX66" i="5"/>
  <c r="DF66" i="5"/>
  <c r="AX48" i="5"/>
  <c r="DF48" i="5"/>
  <c r="AX172" i="5"/>
  <c r="DF172" i="5"/>
  <c r="AX146" i="5"/>
  <c r="DF146" i="5"/>
  <c r="AX145" i="5"/>
  <c r="DF145" i="5"/>
  <c r="AX108" i="5"/>
  <c r="DF108" i="5"/>
  <c r="AX53" i="5"/>
  <c r="DF53" i="5"/>
  <c r="AX14" i="5"/>
  <c r="DF14" i="5"/>
  <c r="AX111" i="5"/>
  <c r="DF111" i="5"/>
  <c r="BX176" i="5"/>
  <c r="EF176" i="5"/>
  <c r="BX71" i="5"/>
  <c r="EF71" i="5"/>
  <c r="BX12" i="5"/>
  <c r="EF12" i="5"/>
  <c r="BX6" i="5"/>
  <c r="EF6" i="5"/>
  <c r="BX62" i="5"/>
  <c r="EF62" i="5"/>
  <c r="BX87" i="5"/>
  <c r="EF87" i="5"/>
  <c r="BX129" i="5"/>
  <c r="EF129" i="5"/>
  <c r="BX102" i="5"/>
  <c r="EF102" i="5"/>
  <c r="BX94" i="5"/>
  <c r="EF94" i="5"/>
  <c r="BX104" i="5"/>
  <c r="EF104" i="5"/>
  <c r="BX69" i="5"/>
  <c r="EF69" i="5"/>
  <c r="BX116" i="5"/>
  <c r="EF116" i="5"/>
  <c r="BX147" i="5"/>
  <c r="EF147" i="5"/>
  <c r="BX26" i="5"/>
  <c r="EF26" i="5"/>
  <c r="BX58" i="5"/>
  <c r="EF58" i="5"/>
  <c r="BX24" i="5"/>
  <c r="EF24" i="5"/>
  <c r="BX165" i="5"/>
  <c r="EF165" i="5"/>
  <c r="BX155" i="5"/>
  <c r="EF155" i="5"/>
  <c r="BX154" i="5"/>
  <c r="EF154" i="5"/>
  <c r="BX57" i="5"/>
  <c r="EF57" i="5"/>
  <c r="BX65" i="5"/>
  <c r="EF65" i="5"/>
  <c r="BX81" i="5"/>
  <c r="EF81" i="5"/>
  <c r="BX95" i="5"/>
  <c r="EF95" i="5"/>
  <c r="BX128" i="5"/>
  <c r="EF128" i="5"/>
  <c r="BX146" i="5"/>
  <c r="EF146" i="5"/>
  <c r="BX48" i="5"/>
  <c r="EF48" i="5"/>
  <c r="BX35" i="5"/>
  <c r="EF35" i="5"/>
  <c r="BX34" i="5"/>
  <c r="EF34" i="5"/>
  <c r="BX132" i="5"/>
  <c r="EF132" i="5"/>
  <c r="BX191" i="5"/>
  <c r="EF191" i="5"/>
  <c r="BX141" i="5"/>
  <c r="EF141" i="5"/>
  <c r="BX7" i="5"/>
  <c r="EF7" i="5"/>
  <c r="BX93" i="5"/>
  <c r="EF93" i="5"/>
  <c r="BX82" i="5"/>
  <c r="EF82" i="5"/>
  <c r="BX144" i="5"/>
  <c r="EF144" i="5"/>
  <c r="BX42" i="5"/>
  <c r="EF42" i="5"/>
  <c r="BX130" i="5"/>
  <c r="EF130" i="5"/>
  <c r="BX75" i="5"/>
  <c r="EF75" i="5"/>
  <c r="BX91" i="5"/>
  <c r="EF91" i="5"/>
  <c r="BX123" i="5"/>
  <c r="EF123" i="5"/>
  <c r="BX115" i="5"/>
  <c r="EF115" i="5"/>
  <c r="BX122" i="5"/>
  <c r="EF122" i="5"/>
  <c r="BX61" i="5"/>
  <c r="EF61" i="5"/>
  <c r="BX64" i="5"/>
  <c r="EF64" i="5"/>
  <c r="BX51" i="5"/>
  <c r="EF51" i="5"/>
  <c r="BX125" i="5"/>
  <c r="EF125" i="5"/>
  <c r="BX59" i="5"/>
  <c r="EF59" i="5"/>
  <c r="BX90" i="5"/>
  <c r="EF90" i="5"/>
  <c r="BX32" i="5"/>
  <c r="EF32" i="5"/>
  <c r="BX16" i="5"/>
  <c r="EF16" i="5"/>
  <c r="BX120" i="5"/>
  <c r="EF120" i="5"/>
  <c r="BX96" i="5"/>
  <c r="EF96" i="5"/>
  <c r="BX15" i="5"/>
  <c r="EF15" i="5"/>
  <c r="BX40" i="5"/>
  <c r="EF40" i="5"/>
  <c r="BX52" i="5"/>
  <c r="EF52" i="5"/>
  <c r="BX4" i="5"/>
  <c r="EF4" i="5"/>
  <c r="BX160" i="5"/>
  <c r="EF160" i="5"/>
  <c r="BX173" i="5"/>
  <c r="EF173" i="5"/>
  <c r="BX135" i="5"/>
  <c r="EF135" i="5"/>
  <c r="BX77" i="5"/>
  <c r="EF77" i="5"/>
  <c r="BX37" i="5"/>
  <c r="EF37" i="5"/>
  <c r="BX164" i="5"/>
  <c r="EF164" i="5"/>
  <c r="BX121" i="5"/>
  <c r="EF121" i="5"/>
  <c r="BX38" i="5"/>
  <c r="EF38" i="5"/>
  <c r="BX113" i="5"/>
  <c r="EF113" i="5"/>
  <c r="BX73" i="5"/>
  <c r="EF73" i="5"/>
  <c r="BX153" i="5"/>
  <c r="EF153" i="5"/>
  <c r="BX151" i="5"/>
  <c r="EF151" i="5"/>
  <c r="BX50" i="5"/>
  <c r="EF50" i="5"/>
  <c r="BX162" i="5"/>
  <c r="EF162" i="5"/>
  <c r="BX110" i="5"/>
  <c r="EF110" i="5"/>
  <c r="BX187" i="5"/>
  <c r="EF187" i="5"/>
  <c r="BX118" i="5"/>
  <c r="EF118" i="5"/>
  <c r="BX181" i="5"/>
  <c r="EF181" i="5"/>
  <c r="BX30" i="5"/>
  <c r="EF30" i="5"/>
  <c r="BX169" i="5"/>
  <c r="EF169" i="5"/>
  <c r="BX68" i="5"/>
  <c r="EF68" i="5"/>
  <c r="BX172" i="5"/>
  <c r="EF172" i="5"/>
  <c r="BX83" i="5"/>
  <c r="EF83" i="5"/>
  <c r="BX5" i="5"/>
  <c r="EF5" i="5"/>
  <c r="BX157" i="5"/>
  <c r="EF157" i="5"/>
  <c r="BX150" i="5"/>
  <c r="EF150" i="5"/>
  <c r="BX133" i="5"/>
  <c r="EF133" i="5"/>
  <c r="BX163" i="5"/>
  <c r="EF163" i="5"/>
  <c r="BX79" i="5"/>
  <c r="EF79" i="5"/>
  <c r="BX27" i="5"/>
  <c r="EF27" i="5"/>
  <c r="BX105" i="5"/>
  <c r="EF105" i="5"/>
  <c r="BX86" i="5"/>
  <c r="EF86" i="5"/>
  <c r="BX98" i="5"/>
  <c r="EF98" i="5"/>
  <c r="BX124" i="5"/>
  <c r="EF124" i="5"/>
  <c r="BX85" i="5"/>
  <c r="EF85" i="5"/>
  <c r="BX168" i="5"/>
  <c r="EF168" i="5"/>
  <c r="BX56" i="5"/>
  <c r="EF56" i="5"/>
  <c r="BX171" i="5"/>
  <c r="EF171" i="5"/>
  <c r="BX101" i="5"/>
  <c r="EF101" i="5"/>
  <c r="BX109" i="5"/>
  <c r="EF109" i="5"/>
  <c r="BX152" i="5"/>
  <c r="EF152" i="5"/>
  <c r="BX80" i="5"/>
  <c r="EF80" i="5"/>
  <c r="BX114" i="5"/>
  <c r="EF114" i="5"/>
  <c r="BX89" i="5"/>
  <c r="EF89" i="5"/>
  <c r="BX186" i="5"/>
  <c r="EF186" i="5"/>
  <c r="BX140" i="5"/>
  <c r="EF140" i="5"/>
  <c r="BX43" i="5"/>
  <c r="EF43" i="5"/>
  <c r="BX63" i="5"/>
  <c r="EF63" i="5"/>
  <c r="BX178" i="5"/>
  <c r="EF178" i="5"/>
  <c r="BX167" i="5"/>
  <c r="EF167" i="5"/>
  <c r="BX194" i="5"/>
  <c r="EF194" i="5"/>
  <c r="BX100" i="5"/>
  <c r="EF100" i="5"/>
  <c r="BX185" i="5"/>
  <c r="EF185" i="5"/>
  <c r="BX11" i="5"/>
  <c r="EF11" i="5"/>
  <c r="BX134" i="5"/>
  <c r="EF134" i="5"/>
  <c r="BX31" i="5"/>
  <c r="EF31" i="5"/>
  <c r="BX149" i="5"/>
  <c r="EF149" i="5"/>
  <c r="BX180" i="5"/>
  <c r="EF180" i="5"/>
  <c r="BX148" i="5"/>
  <c r="EF148" i="5"/>
  <c r="BX106" i="5"/>
  <c r="EF106" i="5"/>
  <c r="BX9" i="5"/>
  <c r="EF9" i="5"/>
  <c r="BX142" i="5"/>
  <c r="EF142" i="5"/>
  <c r="BX17" i="5"/>
  <c r="EF17" i="5"/>
  <c r="BX41" i="5"/>
  <c r="EF41" i="5"/>
  <c r="BX117" i="5"/>
  <c r="EF117" i="5"/>
  <c r="BX138" i="5"/>
  <c r="EF138" i="5"/>
  <c r="BX78" i="5"/>
  <c r="EF78" i="5"/>
  <c r="BX54" i="5"/>
  <c r="EF54" i="5"/>
  <c r="BX8" i="5"/>
  <c r="EF8" i="5"/>
  <c r="BX99" i="5"/>
  <c r="EF99" i="5"/>
  <c r="BX159" i="5"/>
  <c r="EF159" i="5"/>
  <c r="BX175" i="5"/>
  <c r="EF175" i="5"/>
  <c r="BX46" i="5"/>
  <c r="EF46" i="5"/>
  <c r="BX158" i="5"/>
  <c r="EF158" i="5"/>
  <c r="BX139" i="5"/>
  <c r="EF139" i="5"/>
  <c r="BX72" i="5"/>
  <c r="EF72" i="5"/>
  <c r="BX107" i="5"/>
  <c r="EF107" i="5"/>
  <c r="BX119" i="5"/>
  <c r="EF119" i="5"/>
  <c r="BX174" i="5"/>
  <c r="EF174" i="5"/>
  <c r="BX170" i="5"/>
  <c r="EF170" i="5"/>
  <c r="BX39" i="5"/>
  <c r="EF39" i="5"/>
  <c r="BX193" i="5"/>
  <c r="EF193" i="5"/>
  <c r="BX188" i="5"/>
  <c r="EF188" i="5"/>
  <c r="BX177" i="5"/>
  <c r="EF177" i="5"/>
  <c r="BX55" i="5"/>
  <c r="EF55" i="5"/>
  <c r="BX76" i="5"/>
  <c r="EF76" i="5"/>
  <c r="BX14" i="5"/>
  <c r="EF14" i="5"/>
  <c r="BX183" i="5"/>
  <c r="EF183" i="5"/>
  <c r="BX70" i="5"/>
  <c r="EF70" i="5"/>
  <c r="BX145" i="5"/>
  <c r="EF145" i="5"/>
  <c r="BX190" i="5"/>
  <c r="EF190" i="5"/>
  <c r="BX53" i="5"/>
  <c r="EF53" i="5"/>
  <c r="BX136" i="5"/>
  <c r="EF136" i="5"/>
  <c r="BX23" i="5"/>
  <c r="EF23" i="5"/>
  <c r="BX10" i="5"/>
  <c r="EF10" i="5"/>
  <c r="BX137" i="5"/>
  <c r="EF137" i="5"/>
  <c r="BX179" i="5"/>
  <c r="EF179" i="5"/>
  <c r="BX60" i="5"/>
  <c r="EF60" i="5"/>
  <c r="BX88" i="5"/>
  <c r="EF88" i="5"/>
  <c r="BX131" i="5"/>
  <c r="EF131" i="5"/>
  <c r="BX156" i="5"/>
  <c r="EF156" i="5"/>
  <c r="BX143" i="5"/>
  <c r="EF143" i="5"/>
  <c r="BX108" i="5"/>
  <c r="EF108" i="5"/>
  <c r="BX18" i="5"/>
  <c r="EF18" i="5"/>
  <c r="BX112" i="5"/>
  <c r="EF112" i="5"/>
  <c r="BX49" i="5"/>
  <c r="EF49" i="5"/>
  <c r="BX74" i="5"/>
  <c r="EF74" i="5"/>
  <c r="BX13" i="5"/>
  <c r="EF13" i="5"/>
  <c r="BX3" i="5"/>
  <c r="EF3" i="5"/>
  <c r="BX192" i="5"/>
  <c r="EF192" i="5"/>
  <c r="BX29" i="5"/>
  <c r="EF29" i="5"/>
  <c r="BX28" i="5"/>
  <c r="EF28" i="5"/>
  <c r="BX36" i="5"/>
  <c r="EF36" i="5"/>
  <c r="BX166" i="5"/>
  <c r="EF166" i="5"/>
  <c r="BX45" i="5"/>
  <c r="EF45" i="5"/>
  <c r="BX25" i="5"/>
  <c r="EF25" i="5"/>
  <c r="BX47" i="5"/>
  <c r="EF47" i="5"/>
  <c r="BX22" i="5"/>
  <c r="EF22" i="5"/>
  <c r="BX84" i="5"/>
  <c r="EF84" i="5"/>
  <c r="BX97" i="5"/>
  <c r="EF97" i="5"/>
  <c r="BX182" i="5"/>
  <c r="EF182" i="5"/>
  <c r="BX189" i="5"/>
  <c r="EF189" i="5"/>
  <c r="BX126" i="5"/>
  <c r="EF126" i="5"/>
  <c r="BX20" i="5"/>
  <c r="EF20" i="5"/>
  <c r="BX111" i="5"/>
  <c r="EF111" i="5"/>
  <c r="BX161" i="5"/>
  <c r="EF161" i="5"/>
  <c r="BX103" i="5"/>
  <c r="EF103" i="5"/>
  <c r="BX92" i="5"/>
  <c r="EF92" i="5"/>
  <c r="BX127" i="5"/>
  <c r="EF127" i="5"/>
  <c r="BX44" i="5"/>
  <c r="EF44" i="5"/>
  <c r="BX184" i="5"/>
  <c r="EF184" i="5"/>
  <c r="BX66" i="5"/>
  <c r="EF66" i="5"/>
  <c r="BX19" i="5"/>
  <c r="EF19" i="5"/>
  <c r="BX67" i="5"/>
  <c r="EF67" i="5"/>
  <c r="BX33" i="5"/>
  <c r="EF33" i="5"/>
  <c r="BX21" i="5"/>
  <c r="EF21" i="5"/>
  <c r="CJ189" i="5"/>
  <c r="ER189" i="5"/>
  <c r="CJ171" i="5"/>
  <c r="ER171" i="5"/>
  <c r="CJ36" i="5"/>
  <c r="ER36" i="5"/>
  <c r="CJ119" i="5"/>
  <c r="ER119" i="5"/>
  <c r="CJ108" i="5"/>
  <c r="ER108" i="5"/>
  <c r="CJ148" i="5"/>
  <c r="ER148" i="5"/>
  <c r="CJ185" i="5"/>
  <c r="ER185" i="5"/>
  <c r="CJ182" i="5"/>
  <c r="ER182" i="5"/>
  <c r="CJ142" i="5"/>
  <c r="ER142" i="5"/>
  <c r="CJ121" i="5"/>
  <c r="ER121" i="5"/>
  <c r="CJ8" i="5"/>
  <c r="ER8" i="5"/>
  <c r="CJ32" i="5"/>
  <c r="ER32" i="5"/>
  <c r="CJ138" i="5"/>
  <c r="ER138" i="5"/>
  <c r="CJ50" i="5"/>
  <c r="ER50" i="5"/>
  <c r="CJ68" i="5"/>
  <c r="ER68" i="5"/>
  <c r="CJ133" i="5"/>
  <c r="ER133" i="5"/>
  <c r="CJ87" i="5"/>
  <c r="ER87" i="5"/>
  <c r="CJ15" i="5"/>
  <c r="ER15" i="5"/>
  <c r="CJ140" i="5"/>
  <c r="ER140" i="5"/>
  <c r="CJ176" i="5"/>
  <c r="ER176" i="5"/>
  <c r="CJ159" i="5"/>
  <c r="ER159" i="5"/>
  <c r="CJ151" i="5"/>
  <c r="ER151" i="5"/>
  <c r="CJ191" i="5"/>
  <c r="ER191" i="5"/>
  <c r="CJ172" i="5"/>
  <c r="ER172" i="5"/>
  <c r="CJ192" i="5"/>
  <c r="ER192" i="5"/>
  <c r="CJ101" i="5"/>
  <c r="ER101" i="5"/>
  <c r="CJ156" i="5"/>
  <c r="ER156" i="5"/>
  <c r="CJ179" i="5"/>
  <c r="ER179" i="5"/>
  <c r="CJ114" i="5"/>
  <c r="ER114" i="5"/>
  <c r="CJ22" i="5"/>
  <c r="ER22" i="5"/>
  <c r="CJ103" i="5"/>
  <c r="ER103" i="5"/>
  <c r="CJ180" i="5"/>
  <c r="ER180" i="5"/>
  <c r="CJ4" i="5"/>
  <c r="ER4" i="5"/>
  <c r="CJ46" i="5"/>
  <c r="ER46" i="5"/>
  <c r="CJ57" i="5"/>
  <c r="ER57" i="5"/>
  <c r="CJ161" i="5"/>
  <c r="ER161" i="5"/>
  <c r="CJ44" i="5"/>
  <c r="ER44" i="5"/>
  <c r="CJ11" i="5"/>
  <c r="ER11" i="5"/>
  <c r="CJ20" i="5"/>
  <c r="ER20" i="5"/>
  <c r="CJ194" i="5"/>
  <c r="ER194" i="5"/>
  <c r="CJ135" i="5"/>
  <c r="ER135" i="5"/>
  <c r="CJ58" i="5"/>
  <c r="ER58" i="5"/>
  <c r="CJ96" i="5"/>
  <c r="ER96" i="5"/>
  <c r="CJ100" i="5"/>
  <c r="ER100" i="5"/>
  <c r="CJ102" i="5"/>
  <c r="ER102" i="5"/>
  <c r="CJ175" i="5"/>
  <c r="ER175" i="5"/>
  <c r="CJ107" i="5"/>
  <c r="ER107" i="5"/>
  <c r="CJ16" i="5"/>
  <c r="ER16" i="5"/>
  <c r="CJ147" i="5"/>
  <c r="ER147" i="5"/>
  <c r="CJ120" i="5"/>
  <c r="ER120" i="5"/>
  <c r="CJ111" i="5"/>
  <c r="ER111" i="5"/>
  <c r="CJ31" i="5"/>
  <c r="ER31" i="5"/>
  <c r="CJ6" i="5"/>
  <c r="ER6" i="5"/>
  <c r="CJ99" i="5"/>
  <c r="ER99" i="5"/>
  <c r="CJ74" i="5"/>
  <c r="ER74" i="5"/>
  <c r="CJ53" i="5"/>
  <c r="ER53" i="5"/>
  <c r="CJ35" i="5"/>
  <c r="ER35" i="5"/>
  <c r="CJ183" i="5"/>
  <c r="ER183" i="5"/>
  <c r="CJ34" i="5"/>
  <c r="ER34" i="5"/>
  <c r="CJ98" i="5"/>
  <c r="ER98" i="5"/>
  <c r="CJ141" i="5"/>
  <c r="ER141" i="5"/>
  <c r="CJ125" i="5"/>
  <c r="ER125" i="5"/>
  <c r="CJ166" i="5"/>
  <c r="ER166" i="5"/>
  <c r="CJ186" i="5"/>
  <c r="ER186" i="5"/>
  <c r="CJ109" i="5"/>
  <c r="ER109" i="5"/>
  <c r="CJ83" i="5"/>
  <c r="ER83" i="5"/>
  <c r="CJ29" i="5"/>
  <c r="ER29" i="5"/>
  <c r="CJ177" i="5"/>
  <c r="ER177" i="5"/>
  <c r="CJ3" i="5"/>
  <c r="ER3" i="5"/>
  <c r="CJ134" i="5"/>
  <c r="ER134" i="5"/>
  <c r="CJ190" i="5"/>
  <c r="ER190" i="5"/>
  <c r="CJ152" i="5"/>
  <c r="ER152" i="5"/>
  <c r="CJ145" i="5"/>
  <c r="ER145" i="5"/>
  <c r="CJ79" i="5"/>
  <c r="ER79" i="5"/>
  <c r="CJ155" i="5"/>
  <c r="ER155" i="5"/>
  <c r="CJ122" i="5"/>
  <c r="ER122" i="5"/>
  <c r="CJ37" i="5"/>
  <c r="ER37" i="5"/>
  <c r="CJ127" i="5"/>
  <c r="ER127" i="5"/>
  <c r="CJ113" i="5"/>
  <c r="ER113" i="5"/>
  <c r="CJ13" i="5"/>
  <c r="ER13" i="5"/>
  <c r="CJ154" i="5"/>
  <c r="ER154" i="5"/>
  <c r="CJ43" i="5"/>
  <c r="ER43" i="5"/>
  <c r="CJ41" i="5"/>
  <c r="ER41" i="5"/>
  <c r="CJ39" i="5"/>
  <c r="ER39" i="5"/>
  <c r="CJ24" i="5"/>
  <c r="ER24" i="5"/>
  <c r="CJ104" i="5"/>
  <c r="ER104" i="5"/>
  <c r="CJ167" i="5"/>
  <c r="ER167" i="5"/>
  <c r="CJ9" i="5"/>
  <c r="ER9" i="5"/>
  <c r="CJ118" i="5"/>
  <c r="ER118" i="5"/>
  <c r="CJ64" i="5"/>
  <c r="ER64" i="5"/>
  <c r="CJ129" i="5"/>
  <c r="ER129" i="5"/>
  <c r="CJ69" i="5"/>
  <c r="ER69" i="5"/>
  <c r="CJ193" i="5"/>
  <c r="ER193" i="5"/>
  <c r="CJ19" i="5"/>
  <c r="ER19" i="5"/>
  <c r="CJ105" i="5"/>
  <c r="ER105" i="5"/>
  <c r="CJ92" i="5"/>
  <c r="ER92" i="5"/>
  <c r="CJ163" i="5"/>
  <c r="ER163" i="5"/>
  <c r="CJ17" i="5"/>
  <c r="ER17" i="5"/>
  <c r="CJ14" i="5"/>
  <c r="ER14" i="5"/>
  <c r="CJ33" i="5"/>
  <c r="ER33" i="5"/>
  <c r="CJ90" i="5"/>
  <c r="ER90" i="5"/>
  <c r="CJ144" i="5"/>
  <c r="ER144" i="5"/>
  <c r="CJ170" i="5"/>
  <c r="ER170" i="5"/>
  <c r="CJ81" i="5"/>
  <c r="ER81" i="5"/>
  <c r="CJ95" i="5"/>
  <c r="ER95" i="5"/>
  <c r="CJ52" i="5"/>
  <c r="ER52" i="5"/>
  <c r="CJ70" i="5"/>
  <c r="ER70" i="5"/>
  <c r="CJ72" i="5"/>
  <c r="ER72" i="5"/>
  <c r="CJ86" i="5"/>
  <c r="ER86" i="5"/>
  <c r="CJ26" i="5"/>
  <c r="ER26" i="5"/>
  <c r="CJ73" i="5"/>
  <c r="ER73" i="5"/>
  <c r="CJ137" i="5"/>
  <c r="ER137" i="5"/>
  <c r="CJ165" i="5"/>
  <c r="ER165" i="5"/>
  <c r="CJ65" i="5"/>
  <c r="ER65" i="5"/>
  <c r="CJ91" i="5"/>
  <c r="ER91" i="5"/>
  <c r="CJ181" i="5"/>
  <c r="ER181" i="5"/>
  <c r="CJ188" i="5"/>
  <c r="ER188" i="5"/>
  <c r="CJ174" i="5"/>
  <c r="ER174" i="5"/>
  <c r="CJ110" i="5"/>
  <c r="ER110" i="5"/>
  <c r="CJ59" i="5"/>
  <c r="ER59" i="5"/>
  <c r="CJ116" i="5"/>
  <c r="ER116" i="5"/>
  <c r="CJ67" i="5"/>
  <c r="ER67" i="5"/>
  <c r="CJ80" i="5"/>
  <c r="ER80" i="5"/>
  <c r="CJ160" i="5"/>
  <c r="ER160" i="5"/>
  <c r="CJ78" i="5"/>
  <c r="ER78" i="5"/>
  <c r="CJ55" i="5"/>
  <c r="ER55" i="5"/>
  <c r="CJ143" i="5"/>
  <c r="ER143" i="5"/>
  <c r="CJ30" i="5"/>
  <c r="ER30" i="5"/>
  <c r="CJ27" i="5"/>
  <c r="ER27" i="5"/>
  <c r="CJ187" i="5"/>
  <c r="ER187" i="5"/>
  <c r="CJ45" i="5"/>
  <c r="ER45" i="5"/>
  <c r="CJ117" i="5"/>
  <c r="ER117" i="5"/>
  <c r="CJ89" i="5"/>
  <c r="ER89" i="5"/>
  <c r="CJ12" i="5"/>
  <c r="ER12" i="5"/>
  <c r="CJ150" i="5"/>
  <c r="ER150" i="5"/>
  <c r="CJ40" i="5"/>
  <c r="ER40" i="5"/>
  <c r="CJ157" i="5"/>
  <c r="ER157" i="5"/>
  <c r="CJ184" i="5"/>
  <c r="ER184" i="5"/>
  <c r="CJ76" i="5"/>
  <c r="ER76" i="5"/>
  <c r="CJ75" i="5"/>
  <c r="ER75" i="5"/>
  <c r="CJ162" i="5"/>
  <c r="ER162" i="5"/>
  <c r="CJ38" i="5"/>
  <c r="ER38" i="5"/>
  <c r="CJ169" i="5"/>
  <c r="ER169" i="5"/>
  <c r="CJ61" i="5"/>
  <c r="ER61" i="5"/>
  <c r="CJ56" i="5"/>
  <c r="ER56" i="5"/>
  <c r="CJ128" i="5"/>
  <c r="ER128" i="5"/>
  <c r="CJ123" i="5"/>
  <c r="ER123" i="5"/>
  <c r="CJ85" i="5"/>
  <c r="ER85" i="5"/>
  <c r="CJ164" i="5"/>
  <c r="ER164" i="5"/>
  <c r="CJ93" i="5"/>
  <c r="ER93" i="5"/>
  <c r="CJ7" i="5"/>
  <c r="ER7" i="5"/>
  <c r="CJ42" i="5"/>
  <c r="ER42" i="5"/>
  <c r="CJ153" i="5"/>
  <c r="ER153" i="5"/>
  <c r="CJ126" i="5"/>
  <c r="ER126" i="5"/>
  <c r="CJ94" i="5"/>
  <c r="ER94" i="5"/>
  <c r="CJ47" i="5"/>
  <c r="ER47" i="5"/>
  <c r="CJ112" i="5"/>
  <c r="ER112" i="5"/>
  <c r="CJ97" i="5"/>
  <c r="ER97" i="5"/>
  <c r="CJ5" i="5"/>
  <c r="ER5" i="5"/>
  <c r="CJ124" i="5"/>
  <c r="ER124" i="5"/>
  <c r="CJ63" i="5"/>
  <c r="ER63" i="5"/>
  <c r="CJ132" i="5"/>
  <c r="ER132" i="5"/>
  <c r="CJ178" i="5"/>
  <c r="ER178" i="5"/>
  <c r="CJ168" i="5"/>
  <c r="ER168" i="5"/>
  <c r="CJ21" i="5"/>
  <c r="ER21" i="5"/>
  <c r="CJ23" i="5"/>
  <c r="ER23" i="5"/>
  <c r="CJ60" i="5"/>
  <c r="ER60" i="5"/>
  <c r="CJ106" i="5"/>
  <c r="ER106" i="5"/>
  <c r="CJ10" i="5"/>
  <c r="ER10" i="5"/>
  <c r="CJ62" i="5"/>
  <c r="ER62" i="5"/>
  <c r="CJ88" i="5"/>
  <c r="ER88" i="5"/>
  <c r="CJ54" i="5"/>
  <c r="ER54" i="5"/>
  <c r="CJ66" i="5"/>
  <c r="ER66" i="5"/>
  <c r="CJ139" i="5"/>
  <c r="ER139" i="5"/>
  <c r="CJ158" i="5"/>
  <c r="ER158" i="5"/>
  <c r="CJ149" i="5"/>
  <c r="ER149" i="5"/>
  <c r="CJ84" i="5"/>
  <c r="ER84" i="5"/>
  <c r="CJ136" i="5"/>
  <c r="ER136" i="5"/>
  <c r="CJ28" i="5"/>
  <c r="ER28" i="5"/>
  <c r="CJ82" i="5"/>
  <c r="ER82" i="5"/>
  <c r="CJ48" i="5"/>
  <c r="ER48" i="5"/>
  <c r="CJ18" i="5"/>
  <c r="ER18" i="5"/>
  <c r="CJ131" i="5"/>
  <c r="ER131" i="5"/>
  <c r="CJ49" i="5"/>
  <c r="ER49" i="5"/>
  <c r="CJ25" i="5"/>
  <c r="ER25" i="5"/>
  <c r="CJ115" i="5"/>
  <c r="ER115" i="5"/>
  <c r="CJ130" i="5"/>
  <c r="ER130" i="5"/>
  <c r="CJ71" i="5"/>
  <c r="ER71" i="5"/>
  <c r="CJ77" i="5"/>
  <c r="ER77" i="5"/>
  <c r="CJ51" i="5"/>
  <c r="ER51" i="5"/>
  <c r="CJ146" i="5"/>
  <c r="ER146" i="5"/>
  <c r="CJ173" i="5"/>
  <c r="ER173" i="5"/>
  <c r="CH31" i="5"/>
  <c r="EP31" i="5"/>
  <c r="CH52" i="5"/>
  <c r="EP52" i="5"/>
  <c r="CH4" i="5"/>
  <c r="EP4" i="5"/>
  <c r="CH189" i="5"/>
  <c r="EP189" i="5"/>
  <c r="CH70" i="5"/>
  <c r="EP70" i="5"/>
  <c r="CH143" i="5"/>
  <c r="EP143" i="5"/>
  <c r="CH105" i="5"/>
  <c r="EP105" i="5"/>
  <c r="CH128" i="5"/>
  <c r="EP128" i="5"/>
  <c r="CH158" i="5"/>
  <c r="EP158" i="5"/>
  <c r="CH154" i="5"/>
  <c r="EP154" i="5"/>
  <c r="CH74" i="5"/>
  <c r="EP74" i="5"/>
  <c r="CH142" i="5"/>
  <c r="EP142" i="5"/>
  <c r="CH95" i="5"/>
  <c r="EP95" i="5"/>
  <c r="CH118" i="5"/>
  <c r="EP118" i="5"/>
  <c r="CH86" i="5"/>
  <c r="EP86" i="5"/>
  <c r="CH3" i="5"/>
  <c r="EP3" i="5"/>
  <c r="CH162" i="5"/>
  <c r="EP162" i="5"/>
  <c r="CH49" i="5"/>
  <c r="EP49" i="5"/>
  <c r="CH21" i="5"/>
  <c r="EP21" i="5"/>
  <c r="CH122" i="5"/>
  <c r="EP122" i="5"/>
  <c r="CH19" i="5"/>
  <c r="EP19" i="5"/>
  <c r="CH178" i="5"/>
  <c r="EP178" i="5"/>
  <c r="CH66" i="5"/>
  <c r="EP66" i="5"/>
  <c r="CH59" i="5"/>
  <c r="EP59" i="5"/>
  <c r="CH111" i="5"/>
  <c r="EP111" i="5"/>
  <c r="CH190" i="5"/>
  <c r="EP190" i="5"/>
  <c r="CH182" i="5"/>
  <c r="EP182" i="5"/>
  <c r="CH79" i="5"/>
  <c r="EP79" i="5"/>
  <c r="CH41" i="5"/>
  <c r="EP41" i="5"/>
  <c r="CH117" i="5"/>
  <c r="EP117" i="5"/>
  <c r="CH104" i="5"/>
  <c r="EP104" i="5"/>
  <c r="CH133" i="5"/>
  <c r="EP133" i="5"/>
  <c r="CH187" i="5"/>
  <c r="EP187" i="5"/>
  <c r="CH10" i="5"/>
  <c r="EP10" i="5"/>
  <c r="CH27" i="5"/>
  <c r="EP27" i="5"/>
  <c r="CH16" i="5"/>
  <c r="EP16" i="5"/>
  <c r="CH7" i="5"/>
  <c r="EP7" i="5"/>
  <c r="CH6" i="5"/>
  <c r="EP6" i="5"/>
  <c r="CH153" i="5"/>
  <c r="EP153" i="5"/>
  <c r="CH108" i="5"/>
  <c r="EP108" i="5"/>
  <c r="CH141" i="5"/>
  <c r="EP141" i="5"/>
  <c r="CH186" i="5"/>
  <c r="EP186" i="5"/>
  <c r="CH192" i="5"/>
  <c r="EP192" i="5"/>
  <c r="CH160" i="5"/>
  <c r="EP160" i="5"/>
  <c r="CH180" i="5"/>
  <c r="EP180" i="5"/>
  <c r="CH36" i="5"/>
  <c r="EP36" i="5"/>
  <c r="CH103" i="5"/>
  <c r="EP103" i="5"/>
  <c r="CH152" i="5"/>
  <c r="EP152" i="5"/>
  <c r="CH46" i="5"/>
  <c r="EP46" i="5"/>
  <c r="CH97" i="5"/>
  <c r="EP97" i="5"/>
  <c r="CH53" i="5"/>
  <c r="EP53" i="5"/>
  <c r="CH140" i="5"/>
  <c r="EP140" i="5"/>
  <c r="CH169" i="5"/>
  <c r="EP169" i="5"/>
  <c r="CH25" i="5"/>
  <c r="EP25" i="5"/>
  <c r="CH181" i="5"/>
  <c r="EP181" i="5"/>
  <c r="CH106" i="5"/>
  <c r="EP106" i="5"/>
  <c r="CH73" i="5"/>
  <c r="EP73" i="5"/>
  <c r="CH47" i="5"/>
  <c r="EP47" i="5"/>
  <c r="CH81" i="5"/>
  <c r="EP81" i="5"/>
  <c r="CH120" i="5"/>
  <c r="EP120" i="5"/>
  <c r="CH82" i="5"/>
  <c r="EP82" i="5"/>
  <c r="CH71" i="5"/>
  <c r="EP71" i="5"/>
  <c r="CH20" i="5"/>
  <c r="EP20" i="5"/>
  <c r="CH80" i="5"/>
  <c r="EP80" i="5"/>
  <c r="CH184" i="5"/>
  <c r="EP184" i="5"/>
  <c r="CH161" i="5"/>
  <c r="EP161" i="5"/>
  <c r="CH132" i="5"/>
  <c r="EP132" i="5"/>
  <c r="CH77" i="5"/>
  <c r="EP77" i="5"/>
  <c r="CH91" i="5"/>
  <c r="EP91" i="5"/>
  <c r="CH90" i="5"/>
  <c r="EP90" i="5"/>
  <c r="CH99" i="5"/>
  <c r="EP99" i="5"/>
  <c r="CH148" i="5"/>
  <c r="EP148" i="5"/>
  <c r="CH125" i="5"/>
  <c r="EP125" i="5"/>
  <c r="CH22" i="5"/>
  <c r="EP22" i="5"/>
  <c r="CH191" i="5"/>
  <c r="EP191" i="5"/>
  <c r="CH61" i="5"/>
  <c r="EP61" i="5"/>
  <c r="CH17" i="5"/>
  <c r="EP17" i="5"/>
  <c r="CH18" i="5"/>
  <c r="EP18" i="5"/>
  <c r="CH139" i="5"/>
  <c r="EP139" i="5"/>
  <c r="CH146" i="5"/>
  <c r="EP146" i="5"/>
  <c r="CH176" i="5"/>
  <c r="EP176" i="5"/>
  <c r="CH54" i="5"/>
  <c r="EP54" i="5"/>
  <c r="CH166" i="5"/>
  <c r="EP166" i="5"/>
  <c r="CH33" i="5"/>
  <c r="EP33" i="5"/>
  <c r="CH151" i="5"/>
  <c r="EP151" i="5"/>
  <c r="CH64" i="5"/>
  <c r="EP64" i="5"/>
  <c r="CH124" i="5"/>
  <c r="EP124" i="5"/>
  <c r="CH40" i="5"/>
  <c r="EP40" i="5"/>
  <c r="CH115" i="5"/>
  <c r="EP115" i="5"/>
  <c r="CH172" i="5"/>
  <c r="EP172" i="5"/>
  <c r="CH45" i="5"/>
  <c r="EP45" i="5"/>
  <c r="CH137" i="5"/>
  <c r="EP137" i="5"/>
  <c r="CH101" i="5"/>
  <c r="EP101" i="5"/>
  <c r="CH107" i="5"/>
  <c r="EP107" i="5"/>
  <c r="CH167" i="5"/>
  <c r="EP167" i="5"/>
  <c r="CH110" i="5"/>
  <c r="EP110" i="5"/>
  <c r="CH100" i="5"/>
  <c r="EP100" i="5"/>
  <c r="CH126" i="5"/>
  <c r="EP126" i="5"/>
  <c r="CH173" i="5"/>
  <c r="EP173" i="5"/>
  <c r="CH150" i="5"/>
  <c r="EP150" i="5"/>
  <c r="CH134" i="5"/>
  <c r="EP134" i="5"/>
  <c r="CH55" i="5"/>
  <c r="EP55" i="5"/>
  <c r="CH179" i="5"/>
  <c r="EP179" i="5"/>
  <c r="CH76" i="5"/>
  <c r="EP76" i="5"/>
  <c r="CH23" i="5"/>
  <c r="EP23" i="5"/>
  <c r="CH109" i="5"/>
  <c r="EP109" i="5"/>
  <c r="CH84" i="5"/>
  <c r="EP84" i="5"/>
  <c r="CH114" i="5"/>
  <c r="EP114" i="5"/>
  <c r="CH68" i="5"/>
  <c r="EP68" i="5"/>
  <c r="CH9" i="5"/>
  <c r="EP9" i="5"/>
  <c r="CH8" i="5"/>
  <c r="EP8" i="5"/>
  <c r="CH123" i="5"/>
  <c r="EP123" i="5"/>
  <c r="CH188" i="5"/>
  <c r="EP188" i="5"/>
  <c r="CH164" i="5"/>
  <c r="EP164" i="5"/>
  <c r="CH149" i="5"/>
  <c r="EP149" i="5"/>
  <c r="CH60" i="5"/>
  <c r="EP60" i="5"/>
  <c r="CH165" i="5"/>
  <c r="EP165" i="5"/>
  <c r="CH116" i="5"/>
  <c r="EP116" i="5"/>
  <c r="CH112" i="5"/>
  <c r="EP112" i="5"/>
  <c r="CH50" i="5"/>
  <c r="EP50" i="5"/>
  <c r="CH168" i="5"/>
  <c r="EP168" i="5"/>
  <c r="CH175" i="5"/>
  <c r="EP175" i="5"/>
  <c r="CH156" i="5"/>
  <c r="EP156" i="5"/>
  <c r="CH83" i="5"/>
  <c r="EP83" i="5"/>
  <c r="CH163" i="5"/>
  <c r="EP163" i="5"/>
  <c r="CH155" i="5"/>
  <c r="EP155" i="5"/>
  <c r="CH62" i="5"/>
  <c r="EP62" i="5"/>
  <c r="CH159" i="5"/>
  <c r="EP159" i="5"/>
  <c r="CH113" i="5"/>
  <c r="EP113" i="5"/>
  <c r="CH98" i="5"/>
  <c r="EP98" i="5"/>
  <c r="CH88" i="5"/>
  <c r="EP88" i="5"/>
  <c r="CH29" i="5"/>
  <c r="EP29" i="5"/>
  <c r="CH127" i="5"/>
  <c r="EP127" i="5"/>
  <c r="CH67" i="5"/>
  <c r="EP67" i="5"/>
  <c r="CH37" i="5"/>
  <c r="EP37" i="5"/>
  <c r="CH85" i="5"/>
  <c r="EP85" i="5"/>
  <c r="CH72" i="5"/>
  <c r="EP72" i="5"/>
  <c r="CH24" i="5"/>
  <c r="EP24" i="5"/>
  <c r="CH14" i="5"/>
  <c r="EP14" i="5"/>
  <c r="CH38" i="5"/>
  <c r="EP38" i="5"/>
  <c r="CH26" i="5"/>
  <c r="EP26" i="5"/>
  <c r="CH51" i="5"/>
  <c r="EP51" i="5"/>
  <c r="CH5" i="5"/>
  <c r="EP5" i="5"/>
  <c r="CH15" i="5"/>
  <c r="EP15" i="5"/>
  <c r="CH130" i="5"/>
  <c r="EP130" i="5"/>
  <c r="CH174" i="5"/>
  <c r="EP174" i="5"/>
  <c r="CH42" i="5"/>
  <c r="EP42" i="5"/>
  <c r="CH43" i="5"/>
  <c r="EP43" i="5"/>
  <c r="CH34" i="5"/>
  <c r="EP34" i="5"/>
  <c r="CH92" i="5"/>
  <c r="EP92" i="5"/>
  <c r="CH171" i="5"/>
  <c r="EP171" i="5"/>
  <c r="CH94" i="5"/>
  <c r="EP94" i="5"/>
  <c r="CH30" i="5"/>
  <c r="EP30" i="5"/>
  <c r="CH193" i="5"/>
  <c r="EP193" i="5"/>
  <c r="CH75" i="5"/>
  <c r="EP75" i="5"/>
  <c r="CH78" i="5"/>
  <c r="EP78" i="5"/>
  <c r="CH69" i="5"/>
  <c r="EP69" i="5"/>
  <c r="CH56" i="5"/>
  <c r="EP56" i="5"/>
  <c r="CH177" i="5"/>
  <c r="EP177" i="5"/>
  <c r="CH147" i="5"/>
  <c r="EP147" i="5"/>
  <c r="CH11" i="5"/>
  <c r="EP11" i="5"/>
  <c r="CH28" i="5"/>
  <c r="EP28" i="5"/>
  <c r="CH157" i="5"/>
  <c r="EP157" i="5"/>
  <c r="CH185" i="5"/>
  <c r="EP185" i="5"/>
  <c r="CH32" i="5"/>
  <c r="EP32" i="5"/>
  <c r="CH96" i="5"/>
  <c r="EP96" i="5"/>
  <c r="CH58" i="5"/>
  <c r="EP58" i="5"/>
  <c r="CH12" i="5"/>
  <c r="EP12" i="5"/>
  <c r="CH170" i="5"/>
  <c r="EP170" i="5"/>
  <c r="CH57" i="5"/>
  <c r="EP57" i="5"/>
  <c r="CH35" i="5"/>
  <c r="EP35" i="5"/>
  <c r="CH87" i="5"/>
  <c r="EP87" i="5"/>
  <c r="CH129" i="5"/>
  <c r="EP129" i="5"/>
  <c r="CH183" i="5"/>
  <c r="EP183" i="5"/>
  <c r="CH145" i="5"/>
  <c r="EP145" i="5"/>
  <c r="CH65" i="5"/>
  <c r="EP65" i="5"/>
  <c r="CH48" i="5"/>
  <c r="EP48" i="5"/>
  <c r="CH138" i="5"/>
  <c r="EP138" i="5"/>
  <c r="CH44" i="5"/>
  <c r="EP44" i="5"/>
  <c r="CH93" i="5"/>
  <c r="EP93" i="5"/>
  <c r="CH102" i="5"/>
  <c r="EP102" i="5"/>
  <c r="CH13" i="5"/>
  <c r="EP13" i="5"/>
  <c r="CH144" i="5"/>
  <c r="EP144" i="5"/>
  <c r="CH89" i="5"/>
  <c r="EP89" i="5"/>
  <c r="CH194" i="5"/>
  <c r="EP194" i="5"/>
  <c r="CH121" i="5"/>
  <c r="EP121" i="5"/>
  <c r="CH135" i="5"/>
  <c r="EP135" i="5"/>
  <c r="CH131" i="5"/>
  <c r="EP131" i="5"/>
  <c r="CH63" i="5"/>
  <c r="EP63" i="5"/>
  <c r="CH39" i="5"/>
  <c r="EP39" i="5"/>
  <c r="CH119" i="5"/>
  <c r="EP119" i="5"/>
  <c r="CH136" i="5"/>
  <c r="EP136" i="5"/>
  <c r="H35" i="6"/>
  <c r="H105" i="6"/>
  <c r="N109" i="9"/>
  <c r="H68" i="6"/>
  <c r="N72" i="9"/>
  <c r="H178" i="6"/>
  <c r="N182" i="9"/>
  <c r="H70" i="6"/>
  <c r="N74" i="9"/>
  <c r="H74" i="6"/>
  <c r="N78" i="9"/>
  <c r="H162" i="6"/>
  <c r="H62" i="6"/>
  <c r="N66" i="9"/>
  <c r="H109" i="6"/>
  <c r="N113" i="9"/>
  <c r="H131" i="6"/>
  <c r="N135" i="9"/>
  <c r="H129" i="6"/>
  <c r="N133" i="9"/>
  <c r="H33" i="6"/>
  <c r="N37" i="9"/>
  <c r="H27" i="6"/>
  <c r="N31" i="9"/>
  <c r="H40" i="6"/>
  <c r="N44" i="9"/>
  <c r="H94" i="6"/>
  <c r="N98" i="9"/>
  <c r="H184" i="6"/>
  <c r="N188" i="9"/>
  <c r="H78" i="6"/>
  <c r="N82" i="9"/>
  <c r="H7" i="6"/>
  <c r="N11" i="9"/>
  <c r="H148" i="6"/>
  <c r="N152" i="9"/>
  <c r="H116" i="6"/>
  <c r="N120" i="9"/>
  <c r="H135" i="6"/>
  <c r="N139" i="9"/>
  <c r="H157" i="6"/>
  <c r="N161" i="9"/>
  <c r="H11" i="6"/>
  <c r="N15" i="9"/>
  <c r="H185" i="6"/>
  <c r="N189" i="9"/>
  <c r="H10" i="6"/>
  <c r="N14" i="9"/>
  <c r="H138" i="6"/>
  <c r="N142" i="9"/>
  <c r="H142" i="6"/>
  <c r="N146" i="9"/>
  <c r="H16" i="6"/>
  <c r="N20" i="9"/>
  <c r="H170" i="6"/>
  <c r="N174" i="9"/>
  <c r="H98" i="6"/>
  <c r="N102" i="9"/>
  <c r="H32" i="6"/>
  <c r="N36" i="9"/>
  <c r="H175" i="6"/>
  <c r="N179" i="9"/>
  <c r="H144" i="6"/>
  <c r="N148" i="9"/>
  <c r="H85" i="6"/>
  <c r="N89" i="9"/>
  <c r="H126" i="6"/>
  <c r="N130" i="9"/>
  <c r="H95" i="6"/>
  <c r="N99" i="9"/>
  <c r="H9" i="6"/>
  <c r="N13" i="9"/>
  <c r="H165" i="6"/>
  <c r="N169" i="9"/>
  <c r="H58" i="6"/>
  <c r="N62" i="9"/>
  <c r="H86" i="6"/>
  <c r="N90" i="9"/>
  <c r="H125" i="6"/>
  <c r="N129" i="9"/>
  <c r="H151" i="6"/>
  <c r="N155" i="9"/>
  <c r="H100" i="6"/>
  <c r="N104" i="9"/>
  <c r="H101" i="6"/>
  <c r="N105" i="9"/>
  <c r="H156" i="6"/>
  <c r="N160" i="9"/>
  <c r="H186" i="6"/>
  <c r="N190" i="9"/>
  <c r="H54" i="6"/>
  <c r="N58" i="9"/>
  <c r="H120" i="6"/>
  <c r="N124" i="9"/>
  <c r="H103" i="6"/>
  <c r="N107" i="9"/>
  <c r="H87" i="6"/>
  <c r="N91" i="9"/>
  <c r="H136" i="6"/>
  <c r="N140" i="9"/>
  <c r="H12" i="6"/>
  <c r="N16" i="9"/>
  <c r="H141" i="6"/>
  <c r="N145" i="9"/>
  <c r="H66" i="6"/>
  <c r="N70" i="9"/>
  <c r="H53" i="6"/>
  <c r="N57" i="9"/>
  <c r="H93" i="6"/>
  <c r="N97" i="9"/>
  <c r="H76" i="6"/>
  <c r="N80" i="9"/>
  <c r="H111" i="6"/>
  <c r="N115" i="9"/>
  <c r="H59" i="6"/>
  <c r="N63" i="9"/>
  <c r="H172" i="6"/>
  <c r="N176" i="9"/>
  <c r="H150" i="6"/>
  <c r="N154" i="9"/>
  <c r="H154" i="6"/>
  <c r="N158" i="9"/>
  <c r="H60" i="6"/>
  <c r="N64" i="9"/>
  <c r="H188" i="6"/>
  <c r="J188" i="6"/>
  <c r="H6" i="6"/>
  <c r="N10" i="9"/>
  <c r="H145" i="6"/>
  <c r="N149" i="9"/>
  <c r="H77" i="6"/>
  <c r="N81" i="9"/>
  <c r="H57" i="6"/>
  <c r="N61" i="9"/>
  <c r="H39" i="6"/>
  <c r="N43" i="9"/>
  <c r="H31" i="6"/>
  <c r="N35" i="9"/>
  <c r="H90" i="6"/>
  <c r="N94" i="9"/>
  <c r="H5" i="6"/>
  <c r="N9" i="9"/>
  <c r="H67" i="6"/>
  <c r="N71" i="9"/>
  <c r="H37" i="6"/>
  <c r="N41" i="9"/>
  <c r="H79" i="6"/>
  <c r="N83" i="9"/>
  <c r="H34" i="6"/>
  <c r="N38" i="9"/>
  <c r="H130" i="6"/>
  <c r="N134" i="9"/>
  <c r="H110" i="6"/>
  <c r="N114" i="9"/>
  <c r="H41" i="6"/>
  <c r="N45" i="9"/>
  <c r="H38" i="6"/>
  <c r="N42" i="9"/>
  <c r="H71" i="6"/>
  <c r="N75" i="9"/>
  <c r="H180" i="6"/>
  <c r="N184" i="9"/>
  <c r="H127" i="6"/>
  <c r="N131" i="9"/>
  <c r="H115" i="6"/>
  <c r="N119" i="9"/>
  <c r="H108" i="6"/>
  <c r="H106" i="6"/>
  <c r="N110" i="9"/>
  <c r="H23" i="6"/>
  <c r="N27" i="9"/>
  <c r="H63" i="6"/>
  <c r="N67" i="9"/>
  <c r="H189" i="6"/>
  <c r="H137" i="6"/>
  <c r="N141" i="9"/>
  <c r="H47" i="6"/>
  <c r="N51" i="9"/>
  <c r="H190" i="6"/>
  <c r="H69" i="6"/>
  <c r="N73" i="9"/>
  <c r="H72" i="6"/>
  <c r="N76" i="9"/>
  <c r="H84" i="6"/>
  <c r="N88" i="9"/>
  <c r="H107" i="6"/>
  <c r="N111" i="9"/>
  <c r="H46" i="6"/>
  <c r="N50" i="9"/>
  <c r="H99" i="6"/>
  <c r="N103" i="9"/>
  <c r="H143" i="6"/>
  <c r="N147" i="9"/>
  <c r="H158" i="6"/>
  <c r="N162" i="9"/>
  <c r="H146" i="6"/>
  <c r="N150" i="9"/>
  <c r="H30" i="6"/>
  <c r="N34" i="9"/>
  <c r="H174" i="6"/>
  <c r="N178" i="9"/>
  <c r="H173" i="6"/>
  <c r="N177" i="9"/>
  <c r="H119" i="6"/>
  <c r="N123" i="9"/>
  <c r="H122" i="6"/>
  <c r="N126" i="9"/>
  <c r="H118" i="6"/>
  <c r="N122" i="9"/>
  <c r="H169" i="6"/>
  <c r="N173" i="9"/>
  <c r="H43" i="6"/>
  <c r="N47" i="9"/>
  <c r="H181" i="6"/>
  <c r="N185" i="9"/>
  <c r="H161" i="6"/>
  <c r="N165" i="9"/>
  <c r="H139" i="6"/>
  <c r="N143" i="9"/>
  <c r="H65" i="6"/>
  <c r="N69" i="9"/>
  <c r="H164" i="6"/>
  <c r="N168" i="9"/>
  <c r="H50" i="6"/>
  <c r="N54" i="9"/>
  <c r="H128" i="6"/>
  <c r="N132" i="9"/>
  <c r="H44" i="6"/>
  <c r="N48" i="9"/>
  <c r="H81" i="6"/>
  <c r="N85" i="9"/>
  <c r="H155" i="6"/>
  <c r="N159" i="9"/>
  <c r="H134" i="6"/>
  <c r="N138" i="9"/>
  <c r="H88" i="6"/>
  <c r="N92" i="9"/>
  <c r="H166" i="6"/>
  <c r="N170" i="9"/>
  <c r="H92" i="6"/>
  <c r="N96" i="9"/>
  <c r="H102" i="6"/>
  <c r="N106" i="9"/>
  <c r="H28" i="6"/>
  <c r="N32" i="9"/>
  <c r="H187" i="6"/>
  <c r="N191" i="9"/>
  <c r="H124" i="6"/>
  <c r="N128" i="9"/>
  <c r="H51" i="6"/>
  <c r="N55" i="9"/>
  <c r="H89" i="6"/>
  <c r="N93" i="9"/>
  <c r="H159" i="6"/>
  <c r="N163" i="9"/>
  <c r="H163" i="6"/>
  <c r="N167" i="9"/>
  <c r="H22" i="6"/>
  <c r="N26" i="9"/>
  <c r="H83" i="6"/>
  <c r="N87" i="9"/>
  <c r="H25" i="6"/>
  <c r="N29" i="9"/>
  <c r="H179" i="6"/>
  <c r="N183" i="9"/>
  <c r="H114" i="6"/>
  <c r="N118" i="9"/>
  <c r="H64" i="6"/>
  <c r="N68" i="9"/>
  <c r="H177" i="6"/>
  <c r="N181" i="9"/>
  <c r="H117" i="6"/>
  <c r="N121" i="9"/>
  <c r="H8" i="6"/>
  <c r="N12" i="9"/>
  <c r="H140" i="6"/>
  <c r="N144" i="9"/>
  <c r="H14" i="6"/>
  <c r="N18" i="9"/>
  <c r="H19" i="6"/>
  <c r="N23" i="9"/>
  <c r="H96" i="6"/>
  <c r="N100" i="9"/>
  <c r="H104" i="6"/>
  <c r="N108" i="9"/>
  <c r="H42" i="6"/>
  <c r="N46" i="9"/>
  <c r="H13" i="6"/>
  <c r="N17" i="9"/>
  <c r="H61" i="6"/>
  <c r="N65" i="9"/>
  <c r="H183" i="6"/>
  <c r="N187" i="9"/>
  <c r="H149" i="6"/>
  <c r="N153" i="9"/>
  <c r="H45" i="6"/>
  <c r="N49" i="9"/>
  <c r="H24" i="6"/>
  <c r="N28" i="9"/>
  <c r="H4" i="6"/>
  <c r="N8" i="9"/>
  <c r="H56" i="6"/>
  <c r="N60" i="9"/>
  <c r="H29" i="6"/>
  <c r="N33" i="9"/>
  <c r="H18" i="6"/>
  <c r="N22" i="9"/>
  <c r="H132" i="6"/>
  <c r="N136" i="9"/>
  <c r="H168" i="6"/>
  <c r="N172" i="9"/>
  <c r="H21" i="6"/>
  <c r="N25" i="9"/>
  <c r="H171" i="6"/>
  <c r="N175" i="9"/>
  <c r="H26" i="6"/>
  <c r="N30" i="9"/>
  <c r="H52" i="6"/>
  <c r="N56" i="9"/>
  <c r="H17" i="6"/>
  <c r="N21" i="9"/>
  <c r="H123" i="6"/>
  <c r="N127" i="9"/>
  <c r="H75" i="6"/>
  <c r="N79" i="9"/>
  <c r="H133" i="6"/>
  <c r="N137" i="9"/>
  <c r="H15" i="6"/>
  <c r="N19" i="9"/>
  <c r="H55" i="6"/>
  <c r="N59" i="9"/>
  <c r="H91" i="6"/>
  <c r="N95" i="9"/>
  <c r="H36" i="6"/>
  <c r="N40" i="9"/>
  <c r="H153" i="6"/>
  <c r="N157" i="9"/>
  <c r="H49" i="6"/>
  <c r="N53" i="9"/>
  <c r="H160" i="6"/>
  <c r="N164" i="9"/>
  <c r="H121" i="6"/>
  <c r="N125" i="9"/>
  <c r="H73" i="6"/>
  <c r="N77" i="9"/>
  <c r="H152" i="6"/>
  <c r="N156" i="9"/>
  <c r="H97" i="6"/>
  <c r="N101" i="9"/>
  <c r="H147" i="6"/>
  <c r="N151" i="9"/>
  <c r="H176" i="6"/>
  <c r="N180" i="9"/>
  <c r="H20" i="6"/>
  <c r="N24" i="9"/>
  <c r="H167" i="6"/>
  <c r="N171" i="9"/>
  <c r="H80" i="6"/>
  <c r="N84" i="9"/>
  <c r="H82" i="6"/>
  <c r="N86" i="9"/>
  <c r="H112" i="6"/>
  <c r="N116" i="9"/>
  <c r="H113" i="6"/>
  <c r="N117" i="9"/>
  <c r="H48" i="6"/>
  <c r="N52" i="9"/>
  <c r="H182" i="6"/>
  <c r="N186" i="9"/>
  <c r="H3" i="6"/>
  <c r="CL138" i="5"/>
  <c r="CL105" i="5"/>
  <c r="CL99" i="5"/>
  <c r="CK109" i="5"/>
  <c r="CK39" i="5"/>
  <c r="CK51" i="5"/>
  <c r="CK33" i="5"/>
  <c r="CK90" i="5"/>
  <c r="CK22" i="5"/>
  <c r="CK184" i="5"/>
  <c r="CK37" i="5"/>
  <c r="CK114" i="5"/>
  <c r="CK148" i="5"/>
  <c r="CK162" i="5"/>
  <c r="CK110" i="5"/>
  <c r="CK124" i="5"/>
  <c r="CK131" i="5"/>
  <c r="CK31" i="5"/>
  <c r="CK159" i="5"/>
  <c r="CK40" i="5"/>
  <c r="CK193" i="5"/>
  <c r="CK25" i="5"/>
  <c r="CK70" i="5"/>
  <c r="CK7" i="5"/>
  <c r="CK177" i="5"/>
  <c r="CK8" i="5"/>
  <c r="CK140" i="5"/>
  <c r="CL123" i="5"/>
  <c r="CL76" i="5"/>
  <c r="CL30" i="5"/>
  <c r="CL158" i="5"/>
  <c r="CL194" i="5"/>
  <c r="CL14" i="5"/>
  <c r="CL3" i="5"/>
  <c r="CL112" i="5"/>
  <c r="CL121" i="5"/>
  <c r="CL10" i="5"/>
  <c r="CL136" i="5"/>
  <c r="CL143" i="5"/>
  <c r="CL103" i="5"/>
  <c r="CL9" i="5"/>
  <c r="CL161" i="5"/>
  <c r="CL88" i="5"/>
  <c r="CL80" i="5"/>
  <c r="CL101" i="5"/>
  <c r="CL12" i="5"/>
  <c r="CL89" i="5"/>
  <c r="CK157" i="5"/>
  <c r="CK11" i="5"/>
  <c r="CK185" i="5"/>
  <c r="CK10" i="5"/>
  <c r="CK138" i="5"/>
  <c r="CK142" i="5"/>
  <c r="CK16" i="5"/>
  <c r="CK3" i="5"/>
  <c r="CK170" i="5"/>
  <c r="CK98" i="5"/>
  <c r="CK32" i="5"/>
  <c r="CK175" i="5"/>
  <c r="CK144" i="5"/>
  <c r="CK85" i="5"/>
  <c r="CK126" i="5"/>
  <c r="CK95" i="5"/>
  <c r="CK9" i="5"/>
  <c r="CK165" i="5"/>
  <c r="CK58" i="5"/>
  <c r="CK86" i="5"/>
  <c r="CK125" i="5"/>
  <c r="CK151" i="5"/>
  <c r="CK100" i="5"/>
  <c r="CK101" i="5"/>
  <c r="CK156" i="5"/>
  <c r="CK186" i="5"/>
  <c r="CK54" i="5"/>
  <c r="CK120" i="5"/>
  <c r="CK103" i="5"/>
  <c r="CK87" i="5"/>
  <c r="CK136" i="5"/>
  <c r="CK12" i="5"/>
  <c r="CK141" i="5"/>
  <c r="CK66" i="5"/>
  <c r="CK53" i="5"/>
  <c r="CK93" i="5"/>
  <c r="CK76" i="5"/>
  <c r="CK111" i="5"/>
  <c r="CK59" i="5"/>
  <c r="CK172" i="5"/>
  <c r="CK150" i="5"/>
  <c r="CK154" i="5"/>
  <c r="CK194" i="5"/>
  <c r="CK60" i="5"/>
  <c r="CK188" i="5"/>
  <c r="CK6" i="5"/>
  <c r="CK145" i="5"/>
  <c r="CK77" i="5"/>
  <c r="CL13" i="5"/>
  <c r="CL50" i="5"/>
  <c r="CL35" i="5"/>
  <c r="CL170" i="5"/>
  <c r="CL167" i="5"/>
  <c r="CL185" i="5"/>
  <c r="CL45" i="5"/>
  <c r="CL98" i="5"/>
  <c r="CL18" i="5"/>
  <c r="CL48" i="5"/>
  <c r="CL31" i="5"/>
  <c r="CL116" i="5"/>
  <c r="CL174" i="5"/>
  <c r="CL96" i="5"/>
  <c r="CL79" i="5"/>
  <c r="CL34" i="5"/>
  <c r="CL97" i="5"/>
  <c r="CL63" i="5"/>
  <c r="CL68" i="5"/>
  <c r="CL149" i="5"/>
  <c r="CL109" i="5"/>
  <c r="CL93" i="5"/>
  <c r="CL107" i="5"/>
  <c r="CL156" i="5"/>
  <c r="CL77" i="5"/>
  <c r="CL153" i="5"/>
  <c r="CL28" i="5"/>
  <c r="CL40" i="5"/>
  <c r="CL60" i="5"/>
  <c r="CL115" i="5"/>
  <c r="CL157" i="5"/>
  <c r="CL163" i="5"/>
  <c r="CL171" i="5"/>
  <c r="CL85" i="5"/>
  <c r="CL191" i="5"/>
  <c r="CL189" i="5"/>
  <c r="CL92" i="5"/>
  <c r="CL159" i="5"/>
  <c r="CL100" i="5"/>
  <c r="CL75" i="5"/>
  <c r="CL55" i="5"/>
  <c r="CL104" i="5"/>
  <c r="CL90" i="5"/>
  <c r="CL52" i="5"/>
  <c r="CL190" i="5"/>
  <c r="CL120" i="5"/>
  <c r="CL65" i="5"/>
  <c r="CL108" i="5"/>
  <c r="CK35" i="5"/>
  <c r="CK68" i="5"/>
  <c r="CK89" i="5"/>
  <c r="CK27" i="5"/>
  <c r="CK5" i="5"/>
  <c r="CK83" i="5"/>
  <c r="CK78" i="5"/>
  <c r="CK79" i="5"/>
  <c r="CK64" i="5"/>
  <c r="CK117" i="5"/>
  <c r="CK130" i="5"/>
  <c r="CK135" i="5"/>
  <c r="CL20" i="5"/>
  <c r="CL179" i="5"/>
  <c r="CL73" i="5"/>
  <c r="CL70" i="5"/>
  <c r="CL172" i="5"/>
  <c r="CL91" i="5"/>
  <c r="CL135" i="5"/>
  <c r="CL23" i="5"/>
  <c r="CL155" i="5"/>
  <c r="CL4" i="5"/>
  <c r="CL151" i="5"/>
  <c r="CL160" i="5"/>
  <c r="CL166" i="5"/>
  <c r="CL44" i="5"/>
  <c r="CL188" i="5"/>
  <c r="CL162" i="5"/>
  <c r="CL74" i="5"/>
  <c r="CL51" i="5"/>
  <c r="CL183" i="5"/>
  <c r="CL132" i="5"/>
  <c r="CL58" i="5"/>
  <c r="CL175" i="5"/>
  <c r="CL184" i="5"/>
  <c r="CL47" i="5"/>
  <c r="CL11" i="5"/>
  <c r="CK41" i="5"/>
  <c r="CK38" i="5"/>
  <c r="CK71" i="5"/>
  <c r="CK180" i="5"/>
  <c r="CK127" i="5"/>
  <c r="CK115" i="5"/>
  <c r="CK108" i="5"/>
  <c r="CK106" i="5"/>
  <c r="CK23" i="5"/>
  <c r="CK63" i="5"/>
  <c r="J189" i="6"/>
  <c r="CK189" i="5"/>
  <c r="CK137" i="5"/>
  <c r="CK47" i="5"/>
  <c r="CK190" i="5"/>
  <c r="J190" i="6"/>
  <c r="CK69" i="5"/>
  <c r="CK72" i="5"/>
  <c r="CK84" i="5"/>
  <c r="CK107" i="5"/>
  <c r="CK46" i="5"/>
  <c r="CK99" i="5"/>
  <c r="CK143" i="5"/>
  <c r="CK158" i="5"/>
  <c r="CK146" i="5"/>
  <c r="CK30" i="5"/>
  <c r="CK174" i="5"/>
  <c r="CK173" i="5"/>
  <c r="CK119" i="5"/>
  <c r="CK122" i="5"/>
  <c r="CK118" i="5"/>
  <c r="CK169" i="5"/>
  <c r="CK43" i="5"/>
  <c r="CK181" i="5"/>
  <c r="CK161" i="5"/>
  <c r="CK139" i="5"/>
  <c r="CK65" i="5"/>
  <c r="CK164" i="5"/>
  <c r="CK50" i="5"/>
  <c r="CK128" i="5"/>
  <c r="CK44" i="5"/>
  <c r="CK81" i="5"/>
  <c r="CK155" i="5"/>
  <c r="CK134" i="5"/>
  <c r="CK88" i="5"/>
  <c r="CK166" i="5"/>
  <c r="CK92" i="5"/>
  <c r="CK102" i="5"/>
  <c r="CK28" i="5"/>
  <c r="CK187" i="5"/>
  <c r="CL144" i="5"/>
  <c r="CL15" i="5"/>
  <c r="CL113" i="5"/>
  <c r="CL78" i="5"/>
  <c r="CL164" i="5"/>
  <c r="CL128" i="5"/>
  <c r="CL66" i="5"/>
  <c r="CL181" i="5"/>
  <c r="CL32" i="5"/>
  <c r="CL62" i="5"/>
  <c r="CL142" i="5"/>
  <c r="CL95" i="5"/>
  <c r="CL43" i="5"/>
  <c r="CL150" i="5"/>
  <c r="CL72" i="5"/>
  <c r="CL59" i="5"/>
  <c r="CL5" i="5"/>
  <c r="CL134" i="5"/>
  <c r="CL41" i="5"/>
  <c r="CL169" i="5"/>
  <c r="CL125" i="5"/>
  <c r="CL22" i="5"/>
  <c r="CL84" i="5"/>
  <c r="CL36" i="5"/>
  <c r="CL53" i="5"/>
  <c r="CL152" i="5"/>
  <c r="CL127" i="5"/>
  <c r="CL180" i="5"/>
  <c r="CL139" i="5"/>
  <c r="CL81" i="5"/>
  <c r="CL146" i="5"/>
  <c r="CL192" i="5"/>
  <c r="CL26" i="5"/>
  <c r="CL110" i="5"/>
  <c r="CL49" i="5"/>
  <c r="CL117" i="5"/>
  <c r="CL19" i="5"/>
  <c r="CL148" i="5"/>
  <c r="CL67" i="5"/>
  <c r="CL145" i="5"/>
  <c r="CL137" i="5"/>
  <c r="CL126" i="5"/>
  <c r="CL64" i="5"/>
  <c r="CL182" i="5"/>
  <c r="CL24" i="5"/>
  <c r="CL165" i="5"/>
  <c r="CL124" i="5"/>
  <c r="CL186" i="5"/>
  <c r="CK57" i="5"/>
  <c r="CK105" i="5"/>
  <c r="CK129" i="5"/>
  <c r="CK178" i="5"/>
  <c r="CK163" i="5"/>
  <c r="CK94" i="5"/>
  <c r="CK67" i="5"/>
  <c r="CK179" i="5"/>
  <c r="CK34" i="5"/>
  <c r="CK74" i="5"/>
  <c r="CK62" i="5"/>
  <c r="CK116" i="5"/>
  <c r="CK14" i="5"/>
  <c r="CK19" i="5"/>
  <c r="CK96" i="5"/>
  <c r="CK104" i="5"/>
  <c r="CK42" i="5"/>
  <c r="CK13" i="5"/>
  <c r="CK61" i="5"/>
  <c r="CK183" i="5"/>
  <c r="CK149" i="5"/>
  <c r="CK45" i="5"/>
  <c r="CK24" i="5"/>
  <c r="CK4" i="5"/>
  <c r="CK56" i="5"/>
  <c r="CK29" i="5"/>
  <c r="CK18" i="5"/>
  <c r="CK132" i="5"/>
  <c r="CK168" i="5"/>
  <c r="CK21" i="5"/>
  <c r="CK171" i="5"/>
  <c r="CK26" i="5"/>
  <c r="CK52" i="5"/>
  <c r="CK17" i="5"/>
  <c r="CK123" i="5"/>
  <c r="CK75" i="5"/>
  <c r="CK133" i="5"/>
  <c r="CK15" i="5"/>
  <c r="CK55" i="5"/>
  <c r="CK91" i="5"/>
  <c r="CK36" i="5"/>
  <c r="CK153" i="5"/>
  <c r="CK191" i="5"/>
  <c r="CK49" i="5"/>
  <c r="CK160" i="5"/>
  <c r="CK121" i="5"/>
  <c r="CK73" i="5"/>
  <c r="CK152" i="5"/>
  <c r="CK97" i="5"/>
  <c r="CK147" i="5"/>
  <c r="CK176" i="5"/>
  <c r="CK20" i="5"/>
  <c r="CK167" i="5"/>
  <c r="CK80" i="5"/>
  <c r="CK82" i="5"/>
  <c r="CK112" i="5"/>
  <c r="CK192" i="5"/>
  <c r="CK113" i="5"/>
  <c r="CK48" i="5"/>
  <c r="CK182" i="5"/>
  <c r="CL56" i="5"/>
  <c r="CL118" i="5"/>
  <c r="CL119" i="5"/>
  <c r="CL176" i="5"/>
  <c r="CL94" i="5"/>
  <c r="CL86" i="5"/>
  <c r="CL131" i="5"/>
  <c r="CL187" i="5"/>
  <c r="CL17" i="5"/>
  <c r="CL140" i="5"/>
  <c r="CL106" i="5"/>
  <c r="CL42" i="5"/>
  <c r="CL173" i="5"/>
  <c r="CL33" i="5"/>
  <c r="CL69" i="5"/>
  <c r="CL8" i="5"/>
  <c r="CL111" i="5"/>
  <c r="CL16" i="5"/>
  <c r="CL193" i="5"/>
  <c r="CL177" i="5"/>
  <c r="CL133" i="5"/>
  <c r="CL178" i="5"/>
  <c r="CL129" i="5"/>
  <c r="CL27" i="5"/>
  <c r="CL29" i="5"/>
  <c r="CL122" i="5"/>
  <c r="CL39" i="5"/>
  <c r="CL38" i="5"/>
  <c r="CL57" i="5"/>
  <c r="CL46" i="5"/>
  <c r="CL61" i="5"/>
  <c r="CL6" i="5"/>
  <c r="CL21" i="5"/>
  <c r="CL114" i="5"/>
  <c r="CL25" i="5"/>
  <c r="CL154" i="5"/>
  <c r="CL141" i="5"/>
  <c r="CL37" i="5"/>
  <c r="CL83" i="5"/>
  <c r="CL54" i="5"/>
  <c r="CL7" i="5"/>
  <c r="CL102" i="5"/>
  <c r="CL87" i="5"/>
  <c r="CL147" i="5"/>
  <c r="CL71" i="5"/>
  <c r="CL168" i="5"/>
  <c r="CL130" i="5"/>
  <c r="CL82" i="5"/>
  <c r="J162" i="6"/>
  <c r="O166" i="9"/>
  <c r="N166" i="9"/>
  <c r="J108" i="6"/>
  <c r="O112" i="9"/>
  <c r="N112" i="9"/>
  <c r="J35" i="6"/>
  <c r="O39" i="9"/>
  <c r="N39" i="9"/>
  <c r="D168" i="6"/>
  <c r="F168" i="6"/>
  <c r="M172" i="8"/>
  <c r="D102" i="6"/>
  <c r="F102" i="6"/>
  <c r="M106" i="8"/>
  <c r="IV106" i="8"/>
  <c r="D37" i="6"/>
  <c r="F37" i="6"/>
  <c r="M41" i="8"/>
  <c r="D114" i="6"/>
  <c r="F114" i="6"/>
  <c r="D46" i="6"/>
  <c r="F46" i="6"/>
  <c r="M50" i="8"/>
  <c r="D122" i="6"/>
  <c r="F122" i="6"/>
  <c r="M126" i="8"/>
  <c r="IV126" i="8"/>
  <c r="D178" i="6"/>
  <c r="F178" i="6"/>
  <c r="M182" i="8"/>
  <c r="D16" i="6"/>
  <c r="F16" i="6"/>
  <c r="D33" i="6"/>
  <c r="F33" i="6"/>
  <c r="M37" i="8"/>
  <c r="D140" i="6"/>
  <c r="F140" i="6"/>
  <c r="M144" i="8"/>
  <c r="IV144" i="8"/>
  <c r="D86" i="6"/>
  <c r="F86" i="6"/>
  <c r="M90" i="8"/>
  <c r="D118" i="6"/>
  <c r="F118" i="6"/>
  <c r="C82" i="6"/>
  <c r="E82" i="6"/>
  <c r="L86" i="8"/>
  <c r="C176" i="6"/>
  <c r="E176" i="6"/>
  <c r="L180" i="8"/>
  <c r="IU180" i="8"/>
  <c r="C97" i="6"/>
  <c r="E97" i="6"/>
  <c r="L101" i="8"/>
  <c r="C73" i="6"/>
  <c r="E73" i="6"/>
  <c r="C160" i="6"/>
  <c r="E160" i="6"/>
  <c r="L164" i="8"/>
  <c r="C91" i="6"/>
  <c r="E91" i="6"/>
  <c r="L95" i="8"/>
  <c r="IU95" i="8"/>
  <c r="C15" i="6"/>
  <c r="E15" i="6"/>
  <c r="L19" i="8"/>
  <c r="C17" i="6"/>
  <c r="E17" i="6"/>
  <c r="C26" i="6"/>
  <c r="E26" i="6"/>
  <c r="L30" i="8"/>
  <c r="C21" i="6"/>
  <c r="E21" i="6"/>
  <c r="L25" i="8"/>
  <c r="IU25" i="8"/>
  <c r="C132" i="6"/>
  <c r="E132" i="6"/>
  <c r="L136" i="8"/>
  <c r="C29" i="6"/>
  <c r="E29" i="6"/>
  <c r="C4" i="6"/>
  <c r="E4" i="6"/>
  <c r="L8" i="8"/>
  <c r="C19" i="6"/>
  <c r="E19" i="6"/>
  <c r="L23" i="8"/>
  <c r="IU23" i="8"/>
  <c r="C74" i="6"/>
  <c r="E74" i="6"/>
  <c r="L78" i="8"/>
  <c r="C178" i="6"/>
  <c r="E178" i="6"/>
  <c r="C105" i="6"/>
  <c r="E105" i="6"/>
  <c r="L109" i="8"/>
  <c r="D186" i="6"/>
  <c r="F186" i="6"/>
  <c r="M190" i="8"/>
  <c r="IV190" i="8"/>
  <c r="D182" i="6"/>
  <c r="F182" i="6"/>
  <c r="M186" i="8"/>
  <c r="D145" i="6"/>
  <c r="F145" i="6"/>
  <c r="D117" i="6"/>
  <c r="F117" i="6"/>
  <c r="M121" i="8"/>
  <c r="D180" i="6"/>
  <c r="F180" i="6"/>
  <c r="M184" i="8"/>
  <c r="IV184" i="8"/>
  <c r="D36" i="6"/>
  <c r="F36" i="6"/>
  <c r="M40" i="8"/>
  <c r="D169" i="6"/>
  <c r="F169" i="6"/>
  <c r="D59" i="6"/>
  <c r="F59" i="6"/>
  <c r="M63" i="8"/>
  <c r="IV63" i="8"/>
  <c r="D95" i="6"/>
  <c r="F95" i="6"/>
  <c r="M99" i="8"/>
  <c r="IV99" i="8"/>
  <c r="D181" i="6"/>
  <c r="F181" i="6"/>
  <c r="M185" i="8"/>
  <c r="D78" i="6"/>
  <c r="F78" i="6"/>
  <c r="C102" i="6"/>
  <c r="E102" i="6"/>
  <c r="L106" i="8"/>
  <c r="C166" i="6"/>
  <c r="E166" i="6"/>
  <c r="L170" i="8"/>
  <c r="IU170" i="8"/>
  <c r="C81" i="6"/>
  <c r="E81" i="6"/>
  <c r="L85" i="8"/>
  <c r="C128" i="6"/>
  <c r="E128" i="6"/>
  <c r="C169" i="6"/>
  <c r="E169" i="6"/>
  <c r="L173" i="8"/>
  <c r="C173" i="6"/>
  <c r="E173" i="6"/>
  <c r="L177" i="8"/>
  <c r="IU177" i="8"/>
  <c r="C30" i="6"/>
  <c r="E30" i="6"/>
  <c r="L34" i="8"/>
  <c r="C107" i="6"/>
  <c r="E107" i="6"/>
  <c r="C72" i="6"/>
  <c r="E72" i="6"/>
  <c r="L76" i="8"/>
  <c r="IU76" i="8"/>
  <c r="C63" i="6"/>
  <c r="E63" i="6"/>
  <c r="L67" i="8"/>
  <c r="IU67" i="8"/>
  <c r="C106" i="6"/>
  <c r="E106" i="6"/>
  <c r="L110" i="8"/>
  <c r="C180" i="6"/>
  <c r="E180" i="6"/>
  <c r="C38" i="6"/>
  <c r="E38" i="6"/>
  <c r="L42" i="8"/>
  <c r="IU42" i="8"/>
  <c r="D11" i="6"/>
  <c r="F11" i="6"/>
  <c r="M15" i="8"/>
  <c r="IV15" i="8"/>
  <c r="D58" i="6"/>
  <c r="F58" i="6"/>
  <c r="M62" i="8"/>
  <c r="D74" i="6"/>
  <c r="F74" i="6"/>
  <c r="D166" i="6"/>
  <c r="F166" i="6"/>
  <c r="M170" i="8"/>
  <c r="IV170" i="8"/>
  <c r="D155" i="6"/>
  <c r="F155" i="6"/>
  <c r="M159" i="8"/>
  <c r="IV159" i="8"/>
  <c r="D172" i="6"/>
  <c r="F172" i="6"/>
  <c r="M176" i="8"/>
  <c r="D20" i="6"/>
  <c r="F20" i="6"/>
  <c r="D190" i="6"/>
  <c r="F190" i="6"/>
  <c r="D55" i="6"/>
  <c r="F55" i="6"/>
  <c r="M59" i="8"/>
  <c r="IV59" i="8"/>
  <c r="D92" i="6"/>
  <c r="F92" i="6"/>
  <c r="M96" i="8"/>
  <c r="D171" i="6"/>
  <c r="F171" i="6"/>
  <c r="D60" i="6"/>
  <c r="F60" i="6"/>
  <c r="M64" i="8"/>
  <c r="D77" i="6"/>
  <c r="F77" i="6"/>
  <c r="M81" i="8"/>
  <c r="IV81" i="8"/>
  <c r="D109" i="6"/>
  <c r="F109" i="6"/>
  <c r="M113" i="8"/>
  <c r="D97" i="6"/>
  <c r="F97" i="6"/>
  <c r="D174" i="6"/>
  <c r="F174" i="6"/>
  <c r="M178" i="8"/>
  <c r="D18" i="6"/>
  <c r="F18" i="6"/>
  <c r="M22" i="8"/>
  <c r="IV22" i="8"/>
  <c r="D167" i="6"/>
  <c r="F167" i="6"/>
  <c r="M171" i="8"/>
  <c r="D13" i="6"/>
  <c r="F13" i="6"/>
  <c r="C93" i="6"/>
  <c r="E93" i="6"/>
  <c r="L97" i="8"/>
  <c r="C66" i="6"/>
  <c r="E66" i="6"/>
  <c r="L70" i="8"/>
  <c r="IU70" i="8"/>
  <c r="C12" i="6"/>
  <c r="E12" i="6"/>
  <c r="L16" i="8"/>
  <c r="C186" i="6"/>
  <c r="E186" i="6"/>
  <c r="C165" i="6"/>
  <c r="E165" i="6"/>
  <c r="L169" i="8"/>
  <c r="C175" i="6"/>
  <c r="E175" i="6"/>
  <c r="L179" i="8"/>
  <c r="IU179" i="8"/>
  <c r="C3" i="6"/>
  <c r="E3" i="6"/>
  <c r="C11" i="6"/>
  <c r="E11" i="6"/>
  <c r="D89" i="6"/>
  <c r="F89" i="6"/>
  <c r="M93" i="8"/>
  <c r="D88" i="6"/>
  <c r="F88" i="6"/>
  <c r="M92" i="8"/>
  <c r="IV92" i="8"/>
  <c r="D143" i="6"/>
  <c r="F143" i="6"/>
  <c r="D112" i="6"/>
  <c r="F112" i="6"/>
  <c r="D158" i="6"/>
  <c r="F158" i="6"/>
  <c r="C7" i="6"/>
  <c r="E7" i="6"/>
  <c r="L11" i="8"/>
  <c r="IU11" i="8"/>
  <c r="C25" i="6"/>
  <c r="E25" i="6"/>
  <c r="C124" i="6"/>
  <c r="E124" i="6"/>
  <c r="C162" i="6"/>
  <c r="E162" i="6"/>
  <c r="L166" i="8"/>
  <c r="C90" i="6"/>
  <c r="E90" i="6"/>
  <c r="L94" i="8"/>
  <c r="IU94" i="8"/>
  <c r="D71" i="6"/>
  <c r="F71" i="6"/>
  <c r="D21" i="6"/>
  <c r="F21" i="6"/>
  <c r="D29" i="6"/>
  <c r="F29" i="6"/>
  <c r="D133" i="6"/>
  <c r="F133" i="6"/>
  <c r="M137" i="8"/>
  <c r="IV137" i="8"/>
  <c r="D111" i="6"/>
  <c r="F111" i="6"/>
  <c r="D173" i="6"/>
  <c r="F173" i="6"/>
  <c r="D17" i="6"/>
  <c r="F17" i="6"/>
  <c r="D17" i="15"/>
  <c r="D94" i="6"/>
  <c r="F94" i="6"/>
  <c r="M98" i="8"/>
  <c r="IV98" i="8"/>
  <c r="D56" i="6"/>
  <c r="F56" i="6"/>
  <c r="C48" i="6"/>
  <c r="E48" i="6"/>
  <c r="C112" i="6"/>
  <c r="E112" i="6"/>
  <c r="L116" i="8"/>
  <c r="C20" i="6"/>
  <c r="E20" i="6"/>
  <c r="L24" i="8"/>
  <c r="IU24" i="8"/>
  <c r="C147" i="6"/>
  <c r="E147" i="6"/>
  <c r="C153" i="6"/>
  <c r="E153" i="6"/>
  <c r="C75" i="6"/>
  <c r="E75" i="6"/>
  <c r="C45" i="6"/>
  <c r="E45" i="6"/>
  <c r="L49" i="8"/>
  <c r="IU49" i="8"/>
  <c r="C183" i="6"/>
  <c r="E183" i="6"/>
  <c r="C13" i="6"/>
  <c r="E13" i="6"/>
  <c r="C104" i="6"/>
  <c r="E104" i="6"/>
  <c r="C116" i="6"/>
  <c r="E116" i="6"/>
  <c r="L120" i="8"/>
  <c r="IU120" i="8"/>
  <c r="C179" i="6"/>
  <c r="E179" i="6"/>
  <c r="C94" i="6"/>
  <c r="E94" i="6"/>
  <c r="D124" i="6"/>
  <c r="F124" i="6"/>
  <c r="D64" i="6"/>
  <c r="F64" i="6"/>
  <c r="M68" i="8"/>
  <c r="IV68" i="8"/>
  <c r="D67" i="6"/>
  <c r="F67" i="6"/>
  <c r="D49" i="6"/>
  <c r="F49" i="6"/>
  <c r="M53" i="8"/>
  <c r="IV53" i="8"/>
  <c r="D146" i="6"/>
  <c r="F146" i="6"/>
  <c r="D127" i="6"/>
  <c r="F127" i="6"/>
  <c r="M131" i="8"/>
  <c r="IV131" i="8"/>
  <c r="D84" i="6"/>
  <c r="F84" i="6"/>
  <c r="M88" i="8"/>
  <c r="D41" i="6"/>
  <c r="F41" i="6"/>
  <c r="D72" i="6"/>
  <c r="F72" i="6"/>
  <c r="M76" i="8"/>
  <c r="IV76" i="8"/>
  <c r="D142" i="6"/>
  <c r="F142" i="6"/>
  <c r="M146" i="8"/>
  <c r="IV146" i="8"/>
  <c r="D66" i="6"/>
  <c r="F66" i="6"/>
  <c r="D113" i="6"/>
  <c r="F113" i="6"/>
  <c r="C187" i="6"/>
  <c r="E187" i="6"/>
  <c r="C134" i="6"/>
  <c r="E134" i="6"/>
  <c r="L138" i="8"/>
  <c r="IU138" i="8"/>
  <c r="C164" i="6"/>
  <c r="E164" i="6"/>
  <c r="C139" i="6"/>
  <c r="E139" i="6"/>
  <c r="C181" i="6"/>
  <c r="E181" i="6"/>
  <c r="C122" i="6"/>
  <c r="E122" i="6"/>
  <c r="L126" i="8"/>
  <c r="IU126" i="8"/>
  <c r="C158" i="6"/>
  <c r="E158" i="6"/>
  <c r="C99" i="6"/>
  <c r="E99" i="6"/>
  <c r="C190" i="6"/>
  <c r="E190" i="6"/>
  <c r="G190" i="6"/>
  <c r="I190" i="6"/>
  <c r="C137" i="6"/>
  <c r="E137" i="6"/>
  <c r="L141" i="8"/>
  <c r="IU141" i="8"/>
  <c r="C115" i="6"/>
  <c r="E115" i="6"/>
  <c r="D47" i="6"/>
  <c r="F47" i="6"/>
  <c r="D132" i="6"/>
  <c r="F132" i="6"/>
  <c r="D162" i="6"/>
  <c r="F162" i="6"/>
  <c r="M166" i="8"/>
  <c r="IV166" i="8"/>
  <c r="D160" i="6"/>
  <c r="F160" i="6"/>
  <c r="D23" i="6"/>
  <c r="F23" i="6"/>
  <c r="D70" i="6"/>
  <c r="F70" i="6"/>
  <c r="C79" i="6"/>
  <c r="E79" i="6"/>
  <c r="L83" i="8"/>
  <c r="IU83" i="8"/>
  <c r="C27" i="6"/>
  <c r="E27" i="6"/>
  <c r="L31" i="8"/>
  <c r="C68" i="6"/>
  <c r="E68" i="6"/>
  <c r="D108" i="6"/>
  <c r="F108" i="6"/>
  <c r="D52" i="6"/>
  <c r="F52" i="6"/>
  <c r="M56" i="8"/>
  <c r="IV56" i="8"/>
  <c r="D75" i="6"/>
  <c r="F75" i="6"/>
  <c r="M79" i="8"/>
  <c r="D189" i="6"/>
  <c r="F189" i="6"/>
  <c r="D163" i="6"/>
  <c r="F163" i="6"/>
  <c r="D40" i="6"/>
  <c r="F40" i="6"/>
  <c r="M44" i="8"/>
  <c r="IV44" i="8"/>
  <c r="D156" i="6"/>
  <c r="F156" i="6"/>
  <c r="D149" i="6"/>
  <c r="F149" i="6"/>
  <c r="D34" i="6"/>
  <c r="F34" i="6"/>
  <c r="C34" i="6"/>
  <c r="E34" i="6"/>
  <c r="G34" i="6"/>
  <c r="M38" i="9"/>
  <c r="D116" i="6"/>
  <c r="F116" i="6"/>
  <c r="M120" i="8"/>
  <c r="IV120" i="8"/>
  <c r="D98" i="6"/>
  <c r="F98" i="6"/>
  <c r="D170" i="6"/>
  <c r="F170" i="6"/>
  <c r="C77" i="6"/>
  <c r="E77" i="6"/>
  <c r="C154" i="6"/>
  <c r="E154" i="6"/>
  <c r="L158" i="8"/>
  <c r="IU158" i="8"/>
  <c r="C172" i="6"/>
  <c r="E172" i="6"/>
  <c r="L176" i="8"/>
  <c r="C111" i="6"/>
  <c r="E111" i="6"/>
  <c r="C87" i="6"/>
  <c r="E87" i="6"/>
  <c r="C120" i="6"/>
  <c r="E120" i="6"/>
  <c r="L124" i="8"/>
  <c r="IU124" i="8"/>
  <c r="C101" i="6"/>
  <c r="E101" i="6"/>
  <c r="C151" i="6"/>
  <c r="E151" i="6"/>
  <c r="C86" i="6"/>
  <c r="E86" i="6"/>
  <c r="L90" i="8"/>
  <c r="C95" i="6"/>
  <c r="E95" i="6"/>
  <c r="L99" i="8"/>
  <c r="IU99" i="8"/>
  <c r="C85" i="6"/>
  <c r="E85" i="6"/>
  <c r="C98" i="6"/>
  <c r="E98" i="6"/>
  <c r="C142" i="6"/>
  <c r="E142" i="6"/>
  <c r="C10" i="6"/>
  <c r="E10" i="6"/>
  <c r="L14" i="8"/>
  <c r="IU14" i="8"/>
  <c r="D12" i="6"/>
  <c r="F12" i="6"/>
  <c r="D161" i="6"/>
  <c r="F161" i="6"/>
  <c r="D136" i="6"/>
  <c r="F136" i="6"/>
  <c r="D3" i="6"/>
  <c r="F3" i="6"/>
  <c r="G3" i="6"/>
  <c r="D30" i="6"/>
  <c r="F30" i="6"/>
  <c r="M34" i="8"/>
  <c r="C8" i="6"/>
  <c r="E8" i="6"/>
  <c r="C37" i="6"/>
  <c r="E37" i="6"/>
  <c r="L41" i="8"/>
  <c r="C22" i="6"/>
  <c r="E22" i="6"/>
  <c r="L26" i="8"/>
  <c r="IU26" i="8"/>
  <c r="C33" i="6"/>
  <c r="E33" i="6"/>
  <c r="L37" i="8"/>
  <c r="D99" i="6"/>
  <c r="F99" i="6"/>
  <c r="D7" i="6"/>
  <c r="F7" i="6"/>
  <c r="M11" i="8"/>
  <c r="IV11" i="8"/>
  <c r="D82" i="6"/>
  <c r="F82" i="6"/>
  <c r="M86" i="8"/>
  <c r="IV86" i="8"/>
  <c r="D54" i="6"/>
  <c r="F54" i="6"/>
  <c r="M58" i="8"/>
  <c r="D6" i="6"/>
  <c r="F6" i="6"/>
  <c r="D177" i="6"/>
  <c r="F177" i="6"/>
  <c r="M181" i="8"/>
  <c r="IV181" i="8"/>
  <c r="C121" i="6"/>
  <c r="E121" i="6"/>
  <c r="L125" i="8"/>
  <c r="IU125" i="8"/>
  <c r="C168" i="6"/>
  <c r="E168" i="6"/>
  <c r="L172" i="8"/>
  <c r="C56" i="6"/>
  <c r="E56" i="6"/>
  <c r="C24" i="6"/>
  <c r="E24" i="6"/>
  <c r="L28" i="8"/>
  <c r="IU28" i="8"/>
  <c r="C149" i="6"/>
  <c r="E149" i="6"/>
  <c r="L153" i="8"/>
  <c r="IU153" i="8"/>
  <c r="L38" i="8"/>
  <c r="C67" i="6"/>
  <c r="E67" i="6"/>
  <c r="C129" i="6"/>
  <c r="E129" i="6"/>
  <c r="L133" i="8"/>
  <c r="D165" i="6"/>
  <c r="F165" i="6"/>
  <c r="M169" i="8"/>
  <c r="IV169" i="8"/>
  <c r="D126" i="6"/>
  <c r="F126" i="6"/>
  <c r="M130" i="8"/>
  <c r="D148" i="6"/>
  <c r="F148" i="6"/>
  <c r="D110" i="6"/>
  <c r="F110" i="6"/>
  <c r="M114" i="8"/>
  <c r="IV114" i="8"/>
  <c r="D81" i="6"/>
  <c r="F81" i="6"/>
  <c r="M85" i="8"/>
  <c r="IV85" i="8"/>
  <c r="D152" i="6"/>
  <c r="F152" i="6"/>
  <c r="M156" i="8"/>
  <c r="D22" i="6"/>
  <c r="F22" i="6"/>
  <c r="D134" i="6"/>
  <c r="F134" i="6"/>
  <c r="M138" i="8"/>
  <c r="IV138" i="8"/>
  <c r="D150" i="6"/>
  <c r="F150" i="6"/>
  <c r="M154" i="8"/>
  <c r="IV154" i="8"/>
  <c r="D62" i="6"/>
  <c r="F62" i="6"/>
  <c r="M66" i="8"/>
  <c r="D128" i="6"/>
  <c r="F128" i="6"/>
  <c r="D15" i="6"/>
  <c r="F15" i="6"/>
  <c r="M19" i="8"/>
  <c r="IV19" i="8"/>
  <c r="C28" i="6"/>
  <c r="E28" i="6"/>
  <c r="L32" i="8"/>
  <c r="IU32" i="8"/>
  <c r="C92" i="6"/>
  <c r="E92" i="6"/>
  <c r="L96" i="8"/>
  <c r="C65" i="6"/>
  <c r="E65" i="6"/>
  <c r="C43" i="6"/>
  <c r="E43" i="6"/>
  <c r="L47" i="8"/>
  <c r="C119" i="6"/>
  <c r="E119" i="6"/>
  <c r="L123" i="8"/>
  <c r="IU123" i="8"/>
  <c r="C143" i="6"/>
  <c r="E143" i="6"/>
  <c r="L147" i="8"/>
  <c r="C84" i="6"/>
  <c r="E84" i="6"/>
  <c r="C189" i="6"/>
  <c r="E189" i="6"/>
  <c r="C23" i="6"/>
  <c r="E23" i="6"/>
  <c r="L27" i="8"/>
  <c r="IU27" i="8"/>
  <c r="C108" i="6"/>
  <c r="E108" i="6"/>
  <c r="L112" i="8"/>
  <c r="D184" i="6"/>
  <c r="F184" i="6"/>
  <c r="D183" i="6"/>
  <c r="F183" i="6"/>
  <c r="M187" i="8"/>
  <c r="IV187" i="8"/>
  <c r="D188" i="6"/>
  <c r="F188" i="6"/>
  <c r="D151" i="6"/>
  <c r="F151" i="6"/>
  <c r="M155" i="8"/>
  <c r="D135" i="6"/>
  <c r="F135" i="6"/>
  <c r="D73" i="6"/>
  <c r="F73" i="6"/>
  <c r="M77" i="8"/>
  <c r="C135" i="6"/>
  <c r="E135" i="6"/>
  <c r="L139" i="8"/>
  <c r="IU139" i="8"/>
  <c r="C117" i="6"/>
  <c r="E117" i="6"/>
  <c r="L121" i="8"/>
  <c r="C83" i="6"/>
  <c r="E83" i="6"/>
  <c r="D65" i="6"/>
  <c r="F65" i="6"/>
  <c r="M69" i="8"/>
  <c r="D90" i="6"/>
  <c r="F90" i="6"/>
  <c r="M94" i="8"/>
  <c r="IV94" i="8"/>
  <c r="D100" i="6"/>
  <c r="F100" i="6"/>
  <c r="M104" i="8"/>
  <c r="D157" i="6"/>
  <c r="F157" i="6"/>
  <c r="D28" i="6"/>
  <c r="F28" i="6"/>
  <c r="M32" i="8"/>
  <c r="D107" i="6"/>
  <c r="F107" i="6"/>
  <c r="M111" i="8"/>
  <c r="IV111" i="8"/>
  <c r="D68" i="6"/>
  <c r="F68" i="6"/>
  <c r="D79" i="6"/>
  <c r="F79" i="6"/>
  <c r="D31" i="6"/>
  <c r="F31" i="6"/>
  <c r="M35" i="8"/>
  <c r="IV35" i="8"/>
  <c r="D45" i="6"/>
  <c r="F45" i="6"/>
  <c r="M49" i="8"/>
  <c r="IV49" i="8"/>
  <c r="D35" i="6"/>
  <c r="F35" i="6"/>
  <c r="M39" i="8"/>
  <c r="C6" i="6"/>
  <c r="E6" i="6"/>
  <c r="C60" i="6"/>
  <c r="E60" i="6"/>
  <c r="L64" i="8"/>
  <c r="IU64" i="8"/>
  <c r="C76" i="6"/>
  <c r="E76" i="6"/>
  <c r="L80" i="8"/>
  <c r="IU80" i="8"/>
  <c r="C136" i="6"/>
  <c r="E136" i="6"/>
  <c r="L140" i="8"/>
  <c r="C54" i="6"/>
  <c r="E54" i="6"/>
  <c r="C125" i="6"/>
  <c r="E125" i="6"/>
  <c r="L129" i="8"/>
  <c r="IU129" i="8"/>
  <c r="C9" i="6"/>
  <c r="E9" i="6"/>
  <c r="L13" i="8"/>
  <c r="IU13" i="8"/>
  <c r="C170" i="6"/>
  <c r="E170" i="6"/>
  <c r="L174" i="8"/>
  <c r="C16" i="6"/>
  <c r="E16" i="6"/>
  <c r="D101" i="6"/>
  <c r="F101" i="6"/>
  <c r="M105" i="8"/>
  <c r="IV105" i="8"/>
  <c r="D9" i="6"/>
  <c r="F9" i="6"/>
  <c r="M13" i="8"/>
  <c r="IV13" i="8"/>
  <c r="D10" i="6"/>
  <c r="F10" i="6"/>
  <c r="M14" i="8"/>
  <c r="D14" i="6"/>
  <c r="F14" i="6"/>
  <c r="D76" i="6"/>
  <c r="F76" i="6"/>
  <c r="M80" i="8"/>
  <c r="IV80" i="8"/>
  <c r="C140" i="6"/>
  <c r="E140" i="6"/>
  <c r="L144" i="8"/>
  <c r="IU144" i="8"/>
  <c r="C177" i="6"/>
  <c r="E177" i="6"/>
  <c r="L181" i="8"/>
  <c r="C159" i="6"/>
  <c r="E159" i="6"/>
  <c r="C131" i="6"/>
  <c r="E131" i="6"/>
  <c r="L135" i="8"/>
  <c r="IU135" i="8"/>
  <c r="C110" i="6"/>
  <c r="E110" i="6"/>
  <c r="L114" i="8"/>
  <c r="IU114" i="8"/>
  <c r="C148" i="6"/>
  <c r="E148" i="6"/>
  <c r="L152" i="8"/>
  <c r="C39" i="6"/>
  <c r="E39" i="6"/>
  <c r="D105" i="6"/>
  <c r="F105" i="6"/>
  <c r="D141" i="6"/>
  <c r="F141" i="6"/>
  <c r="M145" i="8"/>
  <c r="IV145" i="8"/>
  <c r="D57" i="6"/>
  <c r="F57" i="6"/>
  <c r="M61" i="8"/>
  <c r="IV61" i="8"/>
  <c r="D147" i="6"/>
  <c r="F147" i="6"/>
  <c r="D154" i="6"/>
  <c r="F154" i="6"/>
  <c r="M158" i="8"/>
  <c r="IV158" i="8"/>
  <c r="D38" i="6"/>
  <c r="F38" i="6"/>
  <c r="M42" i="8"/>
  <c r="IV42" i="8"/>
  <c r="D27" i="6"/>
  <c r="F27" i="6"/>
  <c r="M31" i="8"/>
  <c r="D8" i="6"/>
  <c r="F8" i="6"/>
  <c r="D42" i="6"/>
  <c r="F42" i="6"/>
  <c r="M46" i="8"/>
  <c r="D187" i="6"/>
  <c r="F187" i="6"/>
  <c r="M191" i="8"/>
  <c r="IV191" i="8"/>
  <c r="D176" i="6"/>
  <c r="F176" i="6"/>
  <c r="M180" i="8"/>
  <c r="C182" i="6"/>
  <c r="E182" i="6"/>
  <c r="C113" i="6"/>
  <c r="E113" i="6"/>
  <c r="L117" i="8"/>
  <c r="IU117" i="8"/>
  <c r="C80" i="6"/>
  <c r="E80" i="6"/>
  <c r="L84" i="8"/>
  <c r="IU84" i="8"/>
  <c r="C152" i="6"/>
  <c r="E152" i="6"/>
  <c r="L156" i="8"/>
  <c r="C49" i="6"/>
  <c r="E49" i="6"/>
  <c r="C52" i="6"/>
  <c r="E52" i="6"/>
  <c r="L56" i="8"/>
  <c r="D130" i="6"/>
  <c r="F130" i="6"/>
  <c r="M134" i="8"/>
  <c r="IV134" i="8"/>
  <c r="D87" i="6"/>
  <c r="F87" i="6"/>
  <c r="D74" i="15"/>
  <c r="D83" i="6"/>
  <c r="F83" i="6"/>
  <c r="D25" i="6"/>
  <c r="F25" i="6"/>
  <c r="M29" i="8"/>
  <c r="D61" i="6"/>
  <c r="F61" i="6"/>
  <c r="M65" i="8"/>
  <c r="IV65" i="8"/>
  <c r="D39" i="6"/>
  <c r="F39" i="6"/>
  <c r="M43" i="8"/>
  <c r="D129" i="6"/>
  <c r="F129" i="6"/>
  <c r="D69" i="6"/>
  <c r="F69" i="6"/>
  <c r="M73" i="8"/>
  <c r="IV73" i="8"/>
  <c r="D106" i="6"/>
  <c r="F106" i="6"/>
  <c r="M110" i="8"/>
  <c r="IV110" i="8"/>
  <c r="D131" i="6"/>
  <c r="F131" i="6"/>
  <c r="M135" i="8"/>
  <c r="D119" i="6"/>
  <c r="F119" i="6"/>
  <c r="C167" i="6"/>
  <c r="E167" i="6"/>
  <c r="L171" i="8"/>
  <c r="IU171" i="8"/>
  <c r="C36" i="6"/>
  <c r="E36" i="6"/>
  <c r="L40" i="8"/>
  <c r="IU40" i="8"/>
  <c r="C55" i="6"/>
  <c r="E55" i="6"/>
  <c r="L59" i="8"/>
  <c r="C133" i="6"/>
  <c r="E133" i="6"/>
  <c r="C123" i="6"/>
  <c r="E123" i="6"/>
  <c r="L127" i="8"/>
  <c r="IU127" i="8"/>
  <c r="C171" i="6"/>
  <c r="E171" i="6"/>
  <c r="L175" i="8"/>
  <c r="IU175" i="8"/>
  <c r="C18" i="6"/>
  <c r="E18" i="6"/>
  <c r="L22" i="8"/>
  <c r="C61" i="6"/>
  <c r="E61" i="6"/>
  <c r="C42" i="6"/>
  <c r="E42" i="6"/>
  <c r="G42" i="6"/>
  <c r="M46" i="9"/>
  <c r="C96" i="6"/>
  <c r="E96" i="6"/>
  <c r="C82" i="15"/>
  <c r="C14" i="6"/>
  <c r="E14" i="6"/>
  <c r="L18" i="8"/>
  <c r="IU18" i="8"/>
  <c r="C62" i="6"/>
  <c r="E62" i="6"/>
  <c r="C163" i="6"/>
  <c r="E163" i="6"/>
  <c r="C52" i="14"/>
  <c r="C57" i="6"/>
  <c r="E57" i="6"/>
  <c r="L61" i="8"/>
  <c r="IU61" i="8"/>
  <c r="D24" i="6"/>
  <c r="F24" i="6"/>
  <c r="M28" i="8"/>
  <c r="IV28" i="8"/>
  <c r="D137" i="6"/>
  <c r="F137" i="6"/>
  <c r="D19" i="6"/>
  <c r="F19" i="6"/>
  <c r="M23" i="8"/>
  <c r="IV23" i="8"/>
  <c r="D26" i="6"/>
  <c r="F26" i="6"/>
  <c r="D139" i="6"/>
  <c r="F139" i="6"/>
  <c r="M143" i="8"/>
  <c r="IV143" i="8"/>
  <c r="D53" i="6"/>
  <c r="F53" i="6"/>
  <c r="D125" i="6"/>
  <c r="F125" i="6"/>
  <c r="D37" i="14"/>
  <c r="D5" i="6"/>
  <c r="F5" i="6"/>
  <c r="M9" i="8"/>
  <c r="IV9" i="8"/>
  <c r="D43" i="6"/>
  <c r="F43" i="6"/>
  <c r="D32" i="6"/>
  <c r="F32" i="6"/>
  <c r="D164" i="6"/>
  <c r="F164" i="6"/>
  <c r="M168" i="8"/>
  <c r="IV168" i="8"/>
  <c r="D144" i="6"/>
  <c r="F144" i="6"/>
  <c r="M148" i="8"/>
  <c r="IV148" i="8"/>
  <c r="C88" i="6"/>
  <c r="E88" i="6"/>
  <c r="L92" i="8"/>
  <c r="C155" i="6"/>
  <c r="E155" i="6"/>
  <c r="C44" i="6"/>
  <c r="E44" i="6"/>
  <c r="C39" i="15"/>
  <c r="C50" i="6"/>
  <c r="E50" i="6"/>
  <c r="C44" i="15"/>
  <c r="C161" i="6"/>
  <c r="E161" i="6"/>
  <c r="L165" i="8"/>
  <c r="IU165" i="8"/>
  <c r="C118" i="6"/>
  <c r="E118" i="6"/>
  <c r="C174" i="6"/>
  <c r="E174" i="6"/>
  <c r="C141" i="15"/>
  <c r="C146" i="6"/>
  <c r="E146" i="6"/>
  <c r="L150" i="8"/>
  <c r="IU150" i="8"/>
  <c r="C46" i="6"/>
  <c r="E46" i="6"/>
  <c r="L50" i="8"/>
  <c r="IU50" i="8"/>
  <c r="C69" i="6"/>
  <c r="E69" i="6"/>
  <c r="C47" i="6"/>
  <c r="E47" i="6"/>
  <c r="C43" i="15"/>
  <c r="C127" i="6"/>
  <c r="E127" i="6"/>
  <c r="G127" i="6"/>
  <c r="M131" i="9"/>
  <c r="C71" i="6"/>
  <c r="E71" i="6"/>
  <c r="L75" i="8"/>
  <c r="IU75" i="8"/>
  <c r="C41" i="6"/>
  <c r="E41" i="6"/>
  <c r="D175" i="6"/>
  <c r="F175" i="6"/>
  <c r="D62" i="14"/>
  <c r="D51" i="6"/>
  <c r="F51" i="6"/>
  <c r="D45" i="15"/>
  <c r="D44" i="6"/>
  <c r="F44" i="6"/>
  <c r="M48" i="8"/>
  <c r="D4" i="6"/>
  <c r="F4" i="6"/>
  <c r="D91" i="6"/>
  <c r="F91" i="6"/>
  <c r="M95" i="8"/>
  <c r="IV95" i="8"/>
  <c r="D179" i="6"/>
  <c r="F179" i="6"/>
  <c r="D66" i="14"/>
  <c r="C130" i="6"/>
  <c r="E130" i="6"/>
  <c r="L134" i="8"/>
  <c r="IU134" i="8"/>
  <c r="C64" i="6"/>
  <c r="E64" i="6"/>
  <c r="C78" i="6"/>
  <c r="E78" i="6"/>
  <c r="C5" i="6"/>
  <c r="E5" i="6"/>
  <c r="G5" i="6"/>
  <c r="M9" i="9"/>
  <c r="C89" i="6"/>
  <c r="E89" i="6"/>
  <c r="L93" i="8"/>
  <c r="C35" i="6"/>
  <c r="E35" i="6"/>
  <c r="D120" i="6"/>
  <c r="F120" i="6"/>
  <c r="D101" i="15"/>
  <c r="D104" i="6"/>
  <c r="F104" i="6"/>
  <c r="M108" i="8"/>
  <c r="IV108" i="8"/>
  <c r="D159" i="6"/>
  <c r="F159" i="6"/>
  <c r="M163" i="8"/>
  <c r="IV163" i="8"/>
  <c r="D85" i="6"/>
  <c r="F85" i="6"/>
  <c r="D115" i="6"/>
  <c r="F115" i="6"/>
  <c r="M119" i="8"/>
  <c r="IV119" i="8"/>
  <c r="D153" i="6"/>
  <c r="F153" i="6"/>
  <c r="M157" i="8"/>
  <c r="IV157" i="8"/>
  <c r="D93" i="6"/>
  <c r="F93" i="6"/>
  <c r="M97" i="8"/>
  <c r="D63" i="6"/>
  <c r="F63" i="6"/>
  <c r="D96" i="6"/>
  <c r="F96" i="6"/>
  <c r="D82" i="15"/>
  <c r="D48" i="6"/>
  <c r="F48" i="6"/>
  <c r="D15" i="14"/>
  <c r="D185" i="6"/>
  <c r="F185" i="6"/>
  <c r="M189" i="8"/>
  <c r="IV189" i="8"/>
  <c r="D50" i="6"/>
  <c r="F50" i="6"/>
  <c r="C145" i="6"/>
  <c r="E145" i="6"/>
  <c r="C119" i="15"/>
  <c r="C188" i="6"/>
  <c r="E188" i="6"/>
  <c r="G188" i="6"/>
  <c r="I188" i="6"/>
  <c r="C150" i="6"/>
  <c r="E150" i="6"/>
  <c r="L154" i="8"/>
  <c r="C59" i="6"/>
  <c r="E59" i="6"/>
  <c r="C53" i="6"/>
  <c r="E53" i="6"/>
  <c r="L57" i="8"/>
  <c r="C141" i="6"/>
  <c r="E141" i="6"/>
  <c r="L145" i="8"/>
  <c r="IU145" i="8"/>
  <c r="C103" i="6"/>
  <c r="E103" i="6"/>
  <c r="L107" i="8"/>
  <c r="IU107" i="8"/>
  <c r="C156" i="6"/>
  <c r="E156" i="6"/>
  <c r="C100" i="6"/>
  <c r="E100" i="6"/>
  <c r="L104" i="8"/>
  <c r="IU104" i="8"/>
  <c r="C58" i="6"/>
  <c r="E58" i="6"/>
  <c r="L62" i="8"/>
  <c r="IU62" i="8"/>
  <c r="C126" i="6"/>
  <c r="E126" i="6"/>
  <c r="L130" i="8"/>
  <c r="C144" i="6"/>
  <c r="E144" i="6"/>
  <c r="C32" i="6"/>
  <c r="E32" i="6"/>
  <c r="L36" i="8"/>
  <c r="IU36" i="8"/>
  <c r="C138" i="6"/>
  <c r="E138" i="6"/>
  <c r="L142" i="8"/>
  <c r="IU142" i="8"/>
  <c r="C185" i="6"/>
  <c r="E185" i="6"/>
  <c r="L189" i="8"/>
  <c r="C157" i="6"/>
  <c r="E157" i="6"/>
  <c r="D80" i="6"/>
  <c r="F80" i="6"/>
  <c r="M84" i="8"/>
  <c r="IV84" i="8"/>
  <c r="D103" i="6"/>
  <c r="F103" i="6"/>
  <c r="M107" i="8"/>
  <c r="IV107" i="8"/>
  <c r="D121" i="6"/>
  <c r="F121" i="6"/>
  <c r="M125" i="8"/>
  <c r="D123" i="6"/>
  <c r="F123" i="6"/>
  <c r="C70" i="6"/>
  <c r="E70" i="6"/>
  <c r="L74" i="8"/>
  <c r="IU74" i="8"/>
  <c r="C40" i="6"/>
  <c r="E40" i="6"/>
  <c r="L44" i="8"/>
  <c r="IU44" i="8"/>
  <c r="C31" i="6"/>
  <c r="E31" i="6"/>
  <c r="L35" i="8"/>
  <c r="C114" i="6"/>
  <c r="E114" i="6"/>
  <c r="C184" i="6"/>
  <c r="E184" i="6"/>
  <c r="L188" i="8"/>
  <c r="IU188" i="8"/>
  <c r="C51" i="6"/>
  <c r="E51" i="6"/>
  <c r="L55" i="8"/>
  <c r="IU55" i="8"/>
  <c r="C109" i="6"/>
  <c r="E109" i="6"/>
  <c r="L113" i="8"/>
  <c r="D138" i="6"/>
  <c r="F138" i="6"/>
  <c r="M142" i="8"/>
  <c r="J137" i="6"/>
  <c r="O141" i="9"/>
  <c r="J11" i="6"/>
  <c r="O15" i="9"/>
  <c r="J8" i="6"/>
  <c r="O12" i="9"/>
  <c r="J13" i="6"/>
  <c r="O17" i="9"/>
  <c r="J14" i="6"/>
  <c r="O18" i="9"/>
  <c r="J154" i="6"/>
  <c r="O158" i="9"/>
  <c r="J120" i="6"/>
  <c r="O124" i="9"/>
  <c r="J90" i="6"/>
  <c r="O94" i="9"/>
  <c r="D89" i="15"/>
  <c r="J23" i="6"/>
  <c r="O27" i="9"/>
  <c r="IV182" i="8"/>
  <c r="D145" i="15"/>
  <c r="D65" i="14"/>
  <c r="IV37" i="8"/>
  <c r="IV90" i="8"/>
  <c r="D26" i="14"/>
  <c r="J48" i="6"/>
  <c r="O52" i="9"/>
  <c r="J82" i="6"/>
  <c r="O86" i="9"/>
  <c r="J97" i="6"/>
  <c r="O101" i="9"/>
  <c r="J160" i="6"/>
  <c r="O164" i="9"/>
  <c r="D5" i="14"/>
  <c r="D51" i="15"/>
  <c r="C71" i="15"/>
  <c r="IU86" i="8"/>
  <c r="J167" i="6"/>
  <c r="O171" i="9"/>
  <c r="IU101" i="8"/>
  <c r="C83" i="15"/>
  <c r="IU164" i="8"/>
  <c r="IU59" i="8"/>
  <c r="J52" i="6"/>
  <c r="O56" i="9"/>
  <c r="J168" i="6"/>
  <c r="O172" i="9"/>
  <c r="C8" i="14"/>
  <c r="IU22" i="8"/>
  <c r="J56" i="6"/>
  <c r="O60" i="9"/>
  <c r="J24" i="6"/>
  <c r="O28" i="9"/>
  <c r="J149" i="6"/>
  <c r="O153" i="9"/>
  <c r="C15" i="15"/>
  <c r="J34" i="6"/>
  <c r="O38" i="9"/>
  <c r="J67" i="6"/>
  <c r="O71" i="9"/>
  <c r="J129" i="6"/>
  <c r="O133" i="9"/>
  <c r="D10" i="14"/>
  <c r="D114" i="15"/>
  <c r="J28" i="6"/>
  <c r="O32" i="9"/>
  <c r="J92" i="6"/>
  <c r="O96" i="9"/>
  <c r="IU92" i="8"/>
  <c r="J65" i="6"/>
  <c r="O69" i="9"/>
  <c r="C51" i="14"/>
  <c r="J43" i="6"/>
  <c r="O47" i="9"/>
  <c r="J119" i="6"/>
  <c r="O123" i="9"/>
  <c r="C61" i="14"/>
  <c r="J143" i="6"/>
  <c r="O147" i="9"/>
  <c r="C41" i="15"/>
  <c r="J84" i="6"/>
  <c r="O88" i="9"/>
  <c r="IV48" i="8"/>
  <c r="D39" i="15"/>
  <c r="C109" i="15"/>
  <c r="IU93" i="8"/>
  <c r="IV97" i="8"/>
  <c r="J150" i="6"/>
  <c r="O154" i="9"/>
  <c r="J59" i="6"/>
  <c r="O63" i="9"/>
  <c r="J53" i="6"/>
  <c r="O57" i="9"/>
  <c r="J141" i="6"/>
  <c r="O145" i="9"/>
  <c r="IU140" i="8"/>
  <c r="C41" i="14"/>
  <c r="J103" i="6"/>
  <c r="O107" i="9"/>
  <c r="J156" i="6"/>
  <c r="O160" i="9"/>
  <c r="J100" i="6"/>
  <c r="O104" i="9"/>
  <c r="J58" i="6"/>
  <c r="O62" i="9"/>
  <c r="J126" i="6"/>
  <c r="O130" i="9"/>
  <c r="J144" i="6"/>
  <c r="O148" i="9"/>
  <c r="J32" i="6"/>
  <c r="O36" i="9"/>
  <c r="C137" i="15"/>
  <c r="IU174" i="8"/>
  <c r="C57" i="14"/>
  <c r="J138" i="6"/>
  <c r="O142" i="9"/>
  <c r="J185" i="6"/>
  <c r="O189" i="9"/>
  <c r="J157" i="6"/>
  <c r="O161" i="9"/>
  <c r="IV14" i="8"/>
  <c r="D6" i="14"/>
  <c r="D11" i="15"/>
  <c r="D10" i="15"/>
  <c r="C144" i="15"/>
  <c r="C64" i="14"/>
  <c r="IU181" i="8"/>
  <c r="J70" i="6"/>
  <c r="O74" i="9"/>
  <c r="J159" i="6"/>
  <c r="O163" i="9"/>
  <c r="J131" i="6"/>
  <c r="O135" i="9"/>
  <c r="J110" i="6"/>
  <c r="O114" i="9"/>
  <c r="J148" i="6"/>
  <c r="O152" i="9"/>
  <c r="IU41" i="8"/>
  <c r="G33" i="6"/>
  <c r="M37" i="9"/>
  <c r="C29" i="15"/>
  <c r="IU37" i="8"/>
  <c r="J39" i="6"/>
  <c r="O43" i="9"/>
  <c r="IV29" i="8"/>
  <c r="D48" i="15"/>
  <c r="IV58" i="8"/>
  <c r="D24" i="15"/>
  <c r="IV31" i="8"/>
  <c r="D144" i="15"/>
  <c r="IV46" i="8"/>
  <c r="D143" i="15"/>
  <c r="D63" i="14"/>
  <c r="IV180" i="8"/>
  <c r="IU116" i="8"/>
  <c r="J80" i="6"/>
  <c r="O84" i="9"/>
  <c r="C120" i="15"/>
  <c r="J152" i="6"/>
  <c r="O156" i="9"/>
  <c r="J121" i="6"/>
  <c r="O125" i="9"/>
  <c r="J49" i="6"/>
  <c r="O53" i="9"/>
  <c r="J153" i="6"/>
  <c r="O157" i="9"/>
  <c r="IU19" i="8"/>
  <c r="G15" i="6"/>
  <c r="M19" i="9"/>
  <c r="C7" i="14"/>
  <c r="J75" i="6"/>
  <c r="O79" i="9"/>
  <c r="IU30" i="8"/>
  <c r="C11" i="14"/>
  <c r="IU136" i="8"/>
  <c r="C110" i="15"/>
  <c r="IU8" i="8"/>
  <c r="C4" i="15"/>
  <c r="J45" i="6"/>
  <c r="O49" i="9"/>
  <c r="J183" i="6"/>
  <c r="O187" i="9"/>
  <c r="J104" i="6"/>
  <c r="O108" i="9"/>
  <c r="J116" i="6"/>
  <c r="O120" i="9"/>
  <c r="C65" i="15"/>
  <c r="IU78" i="8"/>
  <c r="J179" i="6"/>
  <c r="O183" i="9"/>
  <c r="J94" i="6"/>
  <c r="O98" i="9"/>
  <c r="IU109" i="8"/>
  <c r="D69" i="14"/>
  <c r="D149" i="15"/>
  <c r="IV186" i="8"/>
  <c r="D98" i="15"/>
  <c r="IV121" i="8"/>
  <c r="IV40" i="8"/>
  <c r="D13" i="14"/>
  <c r="D54" i="15"/>
  <c r="D17" i="14"/>
  <c r="D68" i="14"/>
  <c r="D148" i="15"/>
  <c r="IV185" i="8"/>
  <c r="J187" i="6"/>
  <c r="O191" i="9"/>
  <c r="C87" i="15"/>
  <c r="IU106" i="8"/>
  <c r="J134" i="6"/>
  <c r="O138" i="9"/>
  <c r="IU85" i="8"/>
  <c r="C70" i="15"/>
  <c r="J164" i="6"/>
  <c r="O168" i="9"/>
  <c r="J139" i="6"/>
  <c r="O143" i="9"/>
  <c r="J181" i="6"/>
  <c r="O185" i="9"/>
  <c r="C136" i="15"/>
  <c r="IU173" i="8"/>
  <c r="J122" i="6"/>
  <c r="O126" i="9"/>
  <c r="G30" i="6"/>
  <c r="M34" i="9"/>
  <c r="IU34" i="8"/>
  <c r="C26" i="15"/>
  <c r="J158" i="6"/>
  <c r="O162" i="9"/>
  <c r="J99" i="6"/>
  <c r="O103" i="9"/>
  <c r="C63" i="15"/>
  <c r="C90" i="15"/>
  <c r="IU110" i="8"/>
  <c r="J115" i="6"/>
  <c r="O119" i="9"/>
  <c r="D52" i="15"/>
  <c r="IV62" i="8"/>
  <c r="D53" i="14"/>
  <c r="D59" i="14"/>
  <c r="D139" i="15"/>
  <c r="IV176" i="8"/>
  <c r="J130" i="6"/>
  <c r="O134" i="9"/>
  <c r="J64" i="6"/>
  <c r="O68" i="9"/>
  <c r="J78" i="6"/>
  <c r="O82" i="9"/>
  <c r="J5" i="6"/>
  <c r="O9" i="9"/>
  <c r="J89" i="6"/>
  <c r="O93" i="9"/>
  <c r="IV96" i="8"/>
  <c r="D78" i="15"/>
  <c r="IV64" i="8"/>
  <c r="D93" i="15"/>
  <c r="IV113" i="8"/>
  <c r="D141" i="15"/>
  <c r="IV178" i="8"/>
  <c r="IV171" i="8"/>
  <c r="D54" i="14"/>
  <c r="D134" i="15"/>
  <c r="J145" i="6"/>
  <c r="O149" i="9"/>
  <c r="C46" i="14"/>
  <c r="IU154" i="8"/>
  <c r="J76" i="6"/>
  <c r="O80" i="9"/>
  <c r="IU57" i="8"/>
  <c r="J136" i="6"/>
  <c r="O140" i="9"/>
  <c r="C31" i="14"/>
  <c r="J54" i="6"/>
  <c r="O58" i="9"/>
  <c r="C30" i="14"/>
  <c r="J125" i="6"/>
  <c r="O129" i="9"/>
  <c r="J9" i="6"/>
  <c r="O13" i="9"/>
  <c r="G126" i="6"/>
  <c r="M130" i="9"/>
  <c r="C105" i="15"/>
  <c r="IU130" i="8"/>
  <c r="J170" i="6"/>
  <c r="O174" i="9"/>
  <c r="J16" i="6"/>
  <c r="O20" i="9"/>
  <c r="IU189" i="8"/>
  <c r="C72" i="14"/>
  <c r="G185" i="6"/>
  <c r="M189" i="9"/>
  <c r="C152" i="15"/>
  <c r="J140" i="6"/>
  <c r="O144" i="9"/>
  <c r="J177" i="6"/>
  <c r="O181" i="9"/>
  <c r="G131" i="6"/>
  <c r="M135" i="9"/>
  <c r="C39" i="14"/>
  <c r="IU152" i="8"/>
  <c r="C121" i="15"/>
  <c r="J37" i="6"/>
  <c r="O41" i="9"/>
  <c r="J22" i="6"/>
  <c r="O26" i="9"/>
  <c r="J33" i="6"/>
  <c r="O37" i="9"/>
  <c r="IV43" i="8"/>
  <c r="D14" i="14"/>
  <c r="D61" i="15"/>
  <c r="IV135" i="8"/>
  <c r="D39" i="14"/>
  <c r="J182" i="6"/>
  <c r="O186" i="9"/>
  <c r="J113" i="6"/>
  <c r="O117" i="9"/>
  <c r="J112" i="6"/>
  <c r="O116" i="9"/>
  <c r="J20" i="6"/>
  <c r="O24" i="9"/>
  <c r="J147" i="6"/>
  <c r="O151" i="9"/>
  <c r="G152" i="6"/>
  <c r="M156" i="9"/>
  <c r="C123" i="15"/>
  <c r="IU156" i="8"/>
  <c r="J91" i="6"/>
  <c r="O95" i="9"/>
  <c r="J15" i="6"/>
  <c r="O19" i="9"/>
  <c r="J17" i="6"/>
  <c r="O21" i="9"/>
  <c r="J26" i="6"/>
  <c r="O30" i="9"/>
  <c r="J21" i="6"/>
  <c r="O25" i="9"/>
  <c r="J132" i="6"/>
  <c r="O136" i="9"/>
  <c r="J29" i="6"/>
  <c r="O33" i="9"/>
  <c r="J4" i="6"/>
  <c r="O8" i="9"/>
  <c r="C150" i="15"/>
  <c r="J19" i="6"/>
  <c r="O23" i="9"/>
  <c r="J74" i="6"/>
  <c r="O78" i="9"/>
  <c r="J178" i="6"/>
  <c r="O182" i="9"/>
  <c r="J105" i="6"/>
  <c r="O109" i="9"/>
  <c r="IV88" i="8"/>
  <c r="C74" i="14"/>
  <c r="J102" i="6"/>
  <c r="O106" i="9"/>
  <c r="J166" i="6"/>
  <c r="O170" i="9"/>
  <c r="J81" i="6"/>
  <c r="O85" i="9"/>
  <c r="J128" i="6"/>
  <c r="O132" i="9"/>
  <c r="C148" i="15"/>
  <c r="J169" i="6"/>
  <c r="O173" i="9"/>
  <c r="J173" i="6"/>
  <c r="O177" i="9"/>
  <c r="J30" i="6"/>
  <c r="O34" i="9"/>
  <c r="J107" i="6"/>
  <c r="O111" i="9"/>
  <c r="J72" i="6"/>
  <c r="O76" i="9"/>
  <c r="J63" i="6"/>
  <c r="O67" i="9"/>
  <c r="J106" i="6"/>
  <c r="O110" i="9"/>
  <c r="C97" i="15"/>
  <c r="J180" i="6"/>
  <c r="O184" i="9"/>
  <c r="J38" i="6"/>
  <c r="O42" i="9"/>
  <c r="J135" i="6"/>
  <c r="O139" i="9"/>
  <c r="J117" i="6"/>
  <c r="O121" i="9"/>
  <c r="J83" i="6"/>
  <c r="O87" i="9"/>
  <c r="IU31" i="8"/>
  <c r="D92" i="15"/>
  <c r="IV79" i="8"/>
  <c r="D84" i="15"/>
  <c r="J6" i="6"/>
  <c r="O10" i="9"/>
  <c r="J60" i="6"/>
  <c r="O64" i="9"/>
  <c r="J172" i="6"/>
  <c r="O176" i="9"/>
  <c r="J111" i="6"/>
  <c r="O115" i="9"/>
  <c r="IU97" i="8"/>
  <c r="G93" i="6"/>
  <c r="M97" i="9"/>
  <c r="IU16" i="8"/>
  <c r="C13" i="15"/>
  <c r="J87" i="6"/>
  <c r="O91" i="9"/>
  <c r="J101" i="6"/>
  <c r="O105" i="9"/>
  <c r="J151" i="6"/>
  <c r="O155" i="9"/>
  <c r="J86" i="6"/>
  <c r="O90" i="9"/>
  <c r="C132" i="15"/>
  <c r="IU169" i="8"/>
  <c r="J95" i="6"/>
  <c r="O99" i="9"/>
  <c r="J85" i="6"/>
  <c r="O89" i="9"/>
  <c r="J98" i="6"/>
  <c r="O102" i="9"/>
  <c r="L7" i="8"/>
  <c r="C4" i="14"/>
  <c r="J142" i="6"/>
  <c r="O146" i="9"/>
  <c r="J10" i="6"/>
  <c r="O14" i="9"/>
  <c r="IV93" i="8"/>
  <c r="D44" i="14"/>
  <c r="C27" i="15"/>
  <c r="IU35" i="8"/>
  <c r="J124" i="6"/>
  <c r="O128" i="9"/>
  <c r="C151" i="15"/>
  <c r="IU113" i="8"/>
  <c r="G109" i="6"/>
  <c r="M113" i="9"/>
  <c r="C93" i="15"/>
  <c r="D55" i="14"/>
  <c r="IV172" i="8"/>
  <c r="IV41" i="8"/>
  <c r="D32" i="15"/>
  <c r="IV50" i="8"/>
  <c r="J176" i="6"/>
  <c r="O180" i="9"/>
  <c r="J73" i="6"/>
  <c r="O77" i="9"/>
  <c r="J36" i="6"/>
  <c r="O40" i="9"/>
  <c r="J55" i="6"/>
  <c r="O59" i="9"/>
  <c r="J133" i="6"/>
  <c r="O137" i="9"/>
  <c r="J123" i="6"/>
  <c r="O127" i="9"/>
  <c r="IU56" i="8"/>
  <c r="J171" i="6"/>
  <c r="O175" i="9"/>
  <c r="C55" i="14"/>
  <c r="G168" i="6"/>
  <c r="M172" i="9"/>
  <c r="C135" i="15"/>
  <c r="IU172" i="8"/>
  <c r="J18" i="6"/>
  <c r="O22" i="9"/>
  <c r="G24" i="6"/>
  <c r="M28" i="9"/>
  <c r="J61" i="6"/>
  <c r="O65" i="9"/>
  <c r="J42" i="6"/>
  <c r="O46" i="9"/>
  <c r="J96" i="6"/>
  <c r="O100" i="9"/>
  <c r="J62" i="6"/>
  <c r="O66" i="9"/>
  <c r="IU38" i="8"/>
  <c r="C30" i="15"/>
  <c r="J163" i="6"/>
  <c r="O167" i="9"/>
  <c r="C108" i="15"/>
  <c r="IU133" i="8"/>
  <c r="J57" i="6"/>
  <c r="O61" i="9"/>
  <c r="IV130" i="8"/>
  <c r="D105" i="15"/>
  <c r="IV156" i="8"/>
  <c r="D123" i="15"/>
  <c r="IV66" i="8"/>
  <c r="D56" i="15"/>
  <c r="C78" i="15"/>
  <c r="G92" i="6"/>
  <c r="M96" i="9"/>
  <c r="IU96" i="8"/>
  <c r="J88" i="6"/>
  <c r="O92" i="9"/>
  <c r="J155" i="6"/>
  <c r="O159" i="9"/>
  <c r="J44" i="6"/>
  <c r="O48" i="9"/>
  <c r="J50" i="6"/>
  <c r="O54" i="9"/>
  <c r="J161" i="6"/>
  <c r="O165" i="9"/>
  <c r="IU47" i="8"/>
  <c r="G43" i="6"/>
  <c r="M47" i="9"/>
  <c r="J118" i="6"/>
  <c r="O122" i="9"/>
  <c r="J174" i="6"/>
  <c r="O178" i="9"/>
  <c r="J146" i="6"/>
  <c r="O150" i="9"/>
  <c r="IU147" i="8"/>
  <c r="C44" i="14"/>
  <c r="J46" i="6"/>
  <c r="O50" i="9"/>
  <c r="J69" i="6"/>
  <c r="O73" i="9"/>
  <c r="J47" i="6"/>
  <c r="O51" i="9"/>
  <c r="IU112" i="8"/>
  <c r="C92" i="15"/>
  <c r="J127" i="6"/>
  <c r="O131" i="9"/>
  <c r="J71" i="6"/>
  <c r="O75" i="9"/>
  <c r="J41" i="6"/>
  <c r="O45" i="9"/>
  <c r="D150" i="15"/>
  <c r="D70" i="14"/>
  <c r="IV155" i="8"/>
  <c r="D47" i="14"/>
  <c r="IV77" i="8"/>
  <c r="D64" i="15"/>
  <c r="IU121" i="8"/>
  <c r="C98" i="15"/>
  <c r="J79" i="6"/>
  <c r="O83" i="9"/>
  <c r="J27" i="6"/>
  <c r="O31" i="9"/>
  <c r="J68" i="6"/>
  <c r="O72" i="9"/>
  <c r="IV69" i="8"/>
  <c r="D59" i="15"/>
  <c r="IV104" i="8"/>
  <c r="D30" i="14"/>
  <c r="D25" i="15"/>
  <c r="IV32" i="8"/>
  <c r="D31" i="15"/>
  <c r="IV39" i="8"/>
  <c r="J77" i="6"/>
  <c r="O81" i="9"/>
  <c r="C18" i="14"/>
  <c r="G60" i="6"/>
  <c r="M64" i="9"/>
  <c r="IU176" i="8"/>
  <c r="J93" i="6"/>
  <c r="O97" i="9"/>
  <c r="J66" i="6"/>
  <c r="O70" i="9"/>
  <c r="J12" i="6"/>
  <c r="O16" i="9"/>
  <c r="J186" i="6"/>
  <c r="O190" i="9"/>
  <c r="IU90" i="8"/>
  <c r="J165" i="6"/>
  <c r="O169" i="9"/>
  <c r="J175" i="6"/>
  <c r="O179" i="9"/>
  <c r="J3" i="6"/>
  <c r="O7" i="9"/>
  <c r="N7" i="9"/>
  <c r="IV125" i="8"/>
  <c r="D102" i="15"/>
  <c r="D26" i="15"/>
  <c r="IV34" i="8"/>
  <c r="J7" i="6"/>
  <c r="O11" i="9"/>
  <c r="J25" i="6"/>
  <c r="O29" i="9"/>
  <c r="J40" i="6"/>
  <c r="O44" i="9"/>
  <c r="J31" i="6"/>
  <c r="O35" i="9"/>
  <c r="IU166" i="8"/>
  <c r="J114" i="6"/>
  <c r="O118" i="9"/>
  <c r="J184" i="6"/>
  <c r="O188" i="9"/>
  <c r="J51" i="6"/>
  <c r="O55" i="9"/>
  <c r="J109" i="6"/>
  <c r="O113" i="9"/>
  <c r="G101" i="6"/>
  <c r="M105" i="9"/>
  <c r="D27" i="15"/>
  <c r="D94" i="15"/>
  <c r="G25" i="6"/>
  <c r="M29" i="9"/>
  <c r="C79" i="15"/>
  <c r="D61" i="14"/>
  <c r="D18" i="14"/>
  <c r="D133" i="15"/>
  <c r="D53" i="15"/>
  <c r="C89" i="15"/>
  <c r="D64" i="14"/>
  <c r="D125" i="15"/>
  <c r="C32" i="15"/>
  <c r="G117" i="6"/>
  <c r="M121" i="9"/>
  <c r="D7" i="14"/>
  <c r="D40" i="14"/>
  <c r="C107" i="15"/>
  <c r="C10" i="14"/>
  <c r="C46" i="15"/>
  <c r="D41" i="15"/>
  <c r="D135" i="15"/>
  <c r="G31" i="6"/>
  <c r="M35" i="9"/>
  <c r="C33" i="15"/>
  <c r="C56" i="14"/>
  <c r="G105" i="6"/>
  <c r="M109" i="9"/>
  <c r="G37" i="6"/>
  <c r="M41" i="9"/>
  <c r="G177" i="6"/>
  <c r="M181" i="9"/>
  <c r="D86" i="15"/>
  <c r="C37" i="14"/>
  <c r="C129" i="15"/>
  <c r="D29" i="15"/>
  <c r="C96" i="15"/>
  <c r="D48" i="14"/>
  <c r="D66" i="15"/>
  <c r="G70" i="6"/>
  <c r="M74" i="9"/>
  <c r="D38" i="15"/>
  <c r="D23" i="15"/>
  <c r="G125" i="6"/>
  <c r="M129" i="9"/>
  <c r="D77" i="15"/>
  <c r="D11" i="14"/>
  <c r="C134" i="15"/>
  <c r="D128" i="15"/>
  <c r="C62" i="15"/>
  <c r="D72" i="14"/>
  <c r="E72" i="14"/>
  <c r="F72" i="14"/>
  <c r="G89" i="6"/>
  <c r="M93" i="9"/>
  <c r="G46" i="6"/>
  <c r="M50" i="9"/>
  <c r="C27" i="14"/>
  <c r="G100" i="6"/>
  <c r="M104" i="9"/>
  <c r="C118" i="15"/>
  <c r="C71" i="14"/>
  <c r="C21" i="14"/>
  <c r="D69" i="15"/>
  <c r="C28" i="15"/>
  <c r="C47" i="15"/>
  <c r="D97" i="15"/>
  <c r="E97" i="15"/>
  <c r="F97" i="15"/>
  <c r="G81" i="6"/>
  <c r="M85" i="9"/>
  <c r="D19" i="15"/>
  <c r="D131" i="15"/>
  <c r="G90" i="6"/>
  <c r="M94" i="9"/>
  <c r="D7" i="15"/>
  <c r="C7" i="15"/>
  <c r="G165" i="6"/>
  <c r="M169" i="9"/>
  <c r="C113" i="15"/>
  <c r="C69" i="15"/>
  <c r="G19" i="6"/>
  <c r="M23" i="9"/>
  <c r="D152" i="15"/>
  <c r="E152" i="15"/>
  <c r="F152" i="15"/>
  <c r="D79" i="15"/>
  <c r="E79" i="15"/>
  <c r="F79" i="15"/>
  <c r="C75" i="15"/>
  <c r="G44" i="6"/>
  <c r="M48" i="9"/>
  <c r="C16" i="14"/>
  <c r="C18" i="15"/>
  <c r="C45" i="15"/>
  <c r="E45" i="15"/>
  <c r="F45" i="15"/>
  <c r="G40" i="6"/>
  <c r="M44" i="9"/>
  <c r="C52" i="15"/>
  <c r="E52" i="15"/>
  <c r="F52" i="15"/>
  <c r="D154" i="15"/>
  <c r="C6" i="14"/>
  <c r="E6" i="14"/>
  <c r="F6" i="14"/>
  <c r="C29" i="14"/>
  <c r="D91" i="15"/>
  <c r="C62" i="14"/>
  <c r="E62" i="14"/>
  <c r="F62" i="14"/>
  <c r="G134" i="6"/>
  <c r="M138" i="9"/>
  <c r="G110" i="6"/>
  <c r="M114" i="9"/>
  <c r="D18" i="15"/>
  <c r="G26" i="6"/>
  <c r="M30" i="9"/>
  <c r="D71" i="15"/>
  <c r="E71" i="15"/>
  <c r="F71" i="15"/>
  <c r="G55" i="6"/>
  <c r="M59" i="9"/>
  <c r="D4" i="14"/>
  <c r="D70" i="15"/>
  <c r="E70" i="15"/>
  <c r="F70" i="15"/>
  <c r="G52" i="6"/>
  <c r="M56" i="9"/>
  <c r="D130" i="15"/>
  <c r="G103" i="6"/>
  <c r="M107" i="9"/>
  <c r="C140" i="15"/>
  <c r="G166" i="6"/>
  <c r="M170" i="9"/>
  <c r="G18" i="6"/>
  <c r="M22" i="9"/>
  <c r="C63" i="14"/>
  <c r="G154" i="6"/>
  <c r="M158" i="9"/>
  <c r="C122" i="15"/>
  <c r="D46" i="15"/>
  <c r="G116" i="6"/>
  <c r="M120" i="9"/>
  <c r="G150" i="6"/>
  <c r="M154" i="9"/>
  <c r="D16" i="14"/>
  <c r="C77" i="15"/>
  <c r="G96" i="6"/>
  <c r="M100" i="9"/>
  <c r="D43" i="14"/>
  <c r="C106" i="15"/>
  <c r="C51" i="15"/>
  <c r="E51" i="15"/>
  <c r="F51" i="15"/>
  <c r="G95" i="6"/>
  <c r="M99" i="9"/>
  <c r="C22" i="15"/>
  <c r="G28" i="6"/>
  <c r="M32" i="9"/>
  <c r="G7" i="6"/>
  <c r="M11" i="9"/>
  <c r="D27" i="14"/>
  <c r="C20" i="14"/>
  <c r="D35" i="15"/>
  <c r="C68" i="15"/>
  <c r="C36" i="14"/>
  <c r="C40" i="14"/>
  <c r="E40" i="14"/>
  <c r="F40" i="14"/>
  <c r="D106" i="15"/>
  <c r="C102" i="15"/>
  <c r="E102" i="15"/>
  <c r="F102" i="15"/>
  <c r="D90" i="15"/>
  <c r="E90" i="15"/>
  <c r="F90" i="15"/>
  <c r="D109" i="15"/>
  <c r="C94" i="15"/>
  <c r="E94" i="15"/>
  <c r="F94" i="15"/>
  <c r="C116" i="15"/>
  <c r="C60" i="14"/>
  <c r="C19" i="15"/>
  <c r="D74" i="14"/>
  <c r="E74" i="14"/>
  <c r="F74" i="14"/>
  <c r="C21" i="15"/>
  <c r="G140" i="6"/>
  <c r="M144" i="9"/>
  <c r="G9" i="6"/>
  <c r="M13" i="9"/>
  <c r="C66" i="15"/>
  <c r="E66" i="15"/>
  <c r="F66" i="15"/>
  <c r="G130" i="6"/>
  <c r="M134" i="9"/>
  <c r="G88" i="6"/>
  <c r="M92" i="9"/>
  <c r="D28" i="14"/>
  <c r="D111" i="15"/>
  <c r="D116" i="15"/>
  <c r="D36" i="14"/>
  <c r="E36" i="14"/>
  <c r="F36" i="14"/>
  <c r="C76" i="15"/>
  <c r="G10" i="6"/>
  <c r="M14" i="9"/>
  <c r="C101" i="15"/>
  <c r="E101" i="15"/>
  <c r="F101" i="15"/>
  <c r="C48" i="14"/>
  <c r="E48" i="14"/>
  <c r="F48" i="14"/>
  <c r="D76" i="15"/>
  <c r="C35" i="14"/>
  <c r="G51" i="6"/>
  <c r="M55" i="9"/>
  <c r="C34" i="15"/>
  <c r="C5" i="14"/>
  <c r="E5" i="14"/>
  <c r="F5" i="14"/>
  <c r="G175" i="6"/>
  <c r="M179" i="9"/>
  <c r="G179" i="6"/>
  <c r="M183" i="9"/>
  <c r="G45" i="6"/>
  <c r="M49" i="9"/>
  <c r="G121" i="6"/>
  <c r="M125" i="9"/>
  <c r="G80" i="6"/>
  <c r="M84" i="9"/>
  <c r="D31" i="14"/>
  <c r="E31" i="14"/>
  <c r="F31" i="14"/>
  <c r="C42" i="14"/>
  <c r="G58" i="6"/>
  <c r="M62" i="9"/>
  <c r="C43" i="14"/>
  <c r="D8" i="14"/>
  <c r="E8" i="14"/>
  <c r="F8" i="14"/>
  <c r="D12" i="15"/>
  <c r="C19" i="14"/>
  <c r="C133" i="15"/>
  <c r="E133" i="15"/>
  <c r="F133" i="15"/>
  <c r="D29" i="14"/>
  <c r="E29" i="14"/>
  <c r="F29" i="14"/>
  <c r="D67" i="14"/>
  <c r="D153" i="15"/>
  <c r="D33" i="15"/>
  <c r="E33" i="15"/>
  <c r="F33" i="15"/>
  <c r="C20" i="15"/>
  <c r="D8" i="15"/>
  <c r="C8" i="15"/>
  <c r="G76" i="6"/>
  <c r="M80" i="9"/>
  <c r="D88" i="15"/>
  <c r="C13" i="14"/>
  <c r="E13" i="14"/>
  <c r="F13" i="14"/>
  <c r="C143" i="15"/>
  <c r="E143" i="15"/>
  <c r="F143" i="15"/>
  <c r="G82" i="6"/>
  <c r="M86" i="9"/>
  <c r="D81" i="15"/>
  <c r="D115" i="15"/>
  <c r="M7" i="8"/>
  <c r="IV7" i="8"/>
  <c r="C11" i="15"/>
  <c r="E11" i="15"/>
  <c r="F11" i="15"/>
  <c r="C10" i="15"/>
  <c r="E10" i="15"/>
  <c r="F10" i="15"/>
  <c r="G120" i="6"/>
  <c r="M124" i="9"/>
  <c r="C125" i="15"/>
  <c r="E125" i="15"/>
  <c r="F125" i="15"/>
  <c r="D40" i="15"/>
  <c r="C112" i="15"/>
  <c r="C25" i="15"/>
  <c r="E25" i="15"/>
  <c r="F25" i="15"/>
  <c r="D46" i="14"/>
  <c r="E46" i="14"/>
  <c r="F46" i="14"/>
  <c r="D132" i="15"/>
  <c r="E132" i="15"/>
  <c r="F132" i="15"/>
  <c r="C35" i="15"/>
  <c r="C142" i="15"/>
  <c r="D34" i="15"/>
  <c r="E34" i="15"/>
  <c r="F34" i="15"/>
  <c r="G122" i="6"/>
  <c r="M126" i="9"/>
  <c r="D58" i="15"/>
  <c r="G104" i="6"/>
  <c r="M108" i="9"/>
  <c r="C40" i="15"/>
  <c r="D55" i="15"/>
  <c r="G141" i="6"/>
  <c r="M145" i="9"/>
  <c r="D67" i="15"/>
  <c r="D49" i="14"/>
  <c r="G38" i="6"/>
  <c r="M42" i="9"/>
  <c r="G106" i="6"/>
  <c r="M110" i="9"/>
  <c r="C57" i="15"/>
  <c r="C53" i="14"/>
  <c r="E53" i="14"/>
  <c r="F53" i="14"/>
  <c r="G102" i="6"/>
  <c r="M106" i="9"/>
  <c r="D147" i="15"/>
  <c r="D73" i="14"/>
  <c r="G91" i="6"/>
  <c r="M95" i="9"/>
  <c r="C9" i="14"/>
  <c r="C115" i="15"/>
  <c r="G176" i="6"/>
  <c r="M180" i="9"/>
  <c r="D80" i="15"/>
  <c r="D87" i="15"/>
  <c r="E87" i="15"/>
  <c r="F87" i="15"/>
  <c r="L118" i="8"/>
  <c r="IU118" i="8"/>
  <c r="M127" i="8"/>
  <c r="IV127" i="8"/>
  <c r="L161" i="8"/>
  <c r="IU161" i="8"/>
  <c r="L148" i="8"/>
  <c r="IU148" i="8"/>
  <c r="L160" i="8"/>
  <c r="IU160" i="8"/>
  <c r="L63" i="8"/>
  <c r="IU63" i="8"/>
  <c r="M54" i="8"/>
  <c r="IV54" i="8"/>
  <c r="M67" i="8"/>
  <c r="IV67" i="8"/>
  <c r="M89" i="8"/>
  <c r="IV89" i="8"/>
  <c r="L39" i="8"/>
  <c r="IU39" i="8"/>
  <c r="L68" i="8"/>
  <c r="IU68" i="8"/>
  <c r="M8" i="8"/>
  <c r="IV8" i="8"/>
  <c r="L45" i="8"/>
  <c r="IU45" i="8"/>
  <c r="L73" i="8"/>
  <c r="IU73" i="8"/>
  <c r="L122" i="8"/>
  <c r="IU122" i="8"/>
  <c r="L159" i="8"/>
  <c r="IU159" i="8"/>
  <c r="M36" i="8"/>
  <c r="IV36" i="8"/>
  <c r="M57" i="8"/>
  <c r="IV57" i="8"/>
  <c r="M141" i="8"/>
  <c r="IV141" i="8"/>
  <c r="L66" i="8"/>
  <c r="IU66" i="8"/>
  <c r="L65" i="8"/>
  <c r="IU65" i="8"/>
  <c r="L137" i="8"/>
  <c r="IU137" i="8"/>
  <c r="M123" i="8"/>
  <c r="IV123" i="8"/>
  <c r="M133" i="8"/>
  <c r="IV133" i="8"/>
  <c r="M87" i="8"/>
  <c r="IV87" i="8"/>
  <c r="L53" i="8"/>
  <c r="IU53" i="8"/>
  <c r="L186" i="8"/>
  <c r="IU186" i="8"/>
  <c r="M12" i="8"/>
  <c r="IV12" i="8"/>
  <c r="M151" i="8"/>
  <c r="IV151" i="8"/>
  <c r="L43" i="8"/>
  <c r="IU43" i="8"/>
  <c r="L163" i="8"/>
  <c r="IU163" i="8"/>
  <c r="M18" i="8"/>
  <c r="IV18" i="8"/>
  <c r="L20" i="8"/>
  <c r="IU20" i="8"/>
  <c r="L58" i="8"/>
  <c r="IU58" i="8"/>
  <c r="L10" i="8"/>
  <c r="IU10" i="8"/>
  <c r="M83" i="8"/>
  <c r="IV83" i="8"/>
  <c r="M161" i="8"/>
  <c r="IV161" i="8"/>
  <c r="L87" i="8"/>
  <c r="IU87" i="8"/>
  <c r="M139" i="8"/>
  <c r="IV139" i="8"/>
  <c r="M188" i="8"/>
  <c r="IV188" i="8"/>
  <c r="L88" i="8"/>
  <c r="IU88" i="8"/>
  <c r="L69" i="8"/>
  <c r="IU69" i="8"/>
  <c r="M132" i="8"/>
  <c r="IV132" i="8"/>
  <c r="M26" i="8"/>
  <c r="IV26" i="8"/>
  <c r="M152" i="8"/>
  <c r="IV152" i="8"/>
  <c r="L71" i="8"/>
  <c r="IU71" i="8"/>
  <c r="L60" i="8"/>
  <c r="IU60" i="8"/>
  <c r="M10" i="8"/>
  <c r="IV10" i="8"/>
  <c r="D85" i="15"/>
  <c r="M103" i="8"/>
  <c r="IV103" i="8"/>
  <c r="L12" i="8"/>
  <c r="IU12" i="8"/>
  <c r="M165" i="8"/>
  <c r="IV165" i="8"/>
  <c r="L102" i="8"/>
  <c r="IU102" i="8"/>
  <c r="L155" i="8"/>
  <c r="IU155" i="8"/>
  <c r="L115" i="8"/>
  <c r="IU115" i="8"/>
  <c r="M174" i="8"/>
  <c r="IV174" i="8"/>
  <c r="M153" i="8"/>
  <c r="IV153" i="8"/>
  <c r="L72" i="8"/>
  <c r="IU72" i="8"/>
  <c r="M27" i="8"/>
  <c r="IV27" i="8"/>
  <c r="M51" i="8"/>
  <c r="IV51" i="8"/>
  <c r="L103" i="8"/>
  <c r="IU103" i="8"/>
  <c r="L143" i="8"/>
  <c r="IU143" i="8"/>
  <c r="M117" i="8"/>
  <c r="IV117" i="8"/>
  <c r="M45" i="8"/>
  <c r="IV45" i="8"/>
  <c r="L98" i="8"/>
  <c r="IU98" i="8"/>
  <c r="L17" i="8"/>
  <c r="IU17" i="8"/>
  <c r="L157" i="8"/>
  <c r="IU157" i="8"/>
  <c r="L52" i="8"/>
  <c r="IU52" i="8"/>
  <c r="M177" i="8"/>
  <c r="IV177" i="8"/>
  <c r="G21" i="6"/>
  <c r="M25" i="9"/>
  <c r="M25" i="8"/>
  <c r="IV25" i="8"/>
  <c r="L128" i="8"/>
  <c r="IU128" i="8"/>
  <c r="M116" i="8"/>
  <c r="IV116" i="8"/>
  <c r="L15" i="8"/>
  <c r="IU15" i="8"/>
  <c r="L190" i="8"/>
  <c r="IU190" i="8"/>
  <c r="M17" i="8"/>
  <c r="IV17" i="8"/>
  <c r="M101" i="8"/>
  <c r="IV101" i="8"/>
  <c r="M175" i="8"/>
  <c r="IV175" i="8"/>
  <c r="M24" i="8"/>
  <c r="IV24" i="8"/>
  <c r="M78" i="8"/>
  <c r="IV78" i="8"/>
  <c r="L184" i="8"/>
  <c r="IU184" i="8"/>
  <c r="L111" i="8"/>
  <c r="IU111" i="8"/>
  <c r="L132" i="8"/>
  <c r="IU132" i="8"/>
  <c r="M82" i="8"/>
  <c r="IV82" i="8"/>
  <c r="M173" i="8"/>
  <c r="IV173" i="8"/>
  <c r="M149" i="8"/>
  <c r="IV149" i="8"/>
  <c r="L182" i="8"/>
  <c r="IU182" i="8"/>
  <c r="L33" i="8"/>
  <c r="IU33" i="8"/>
  <c r="L21" i="8"/>
  <c r="IU21" i="8"/>
  <c r="L77" i="8"/>
  <c r="IU77" i="8"/>
  <c r="M122" i="8"/>
  <c r="IV122" i="8"/>
  <c r="M20" i="8"/>
  <c r="IV20" i="8"/>
  <c r="M118" i="8"/>
  <c r="IV118" i="8"/>
  <c r="M47" i="8"/>
  <c r="IV47" i="8"/>
  <c r="M91" i="8"/>
  <c r="IV91" i="8"/>
  <c r="M72" i="8"/>
  <c r="IV72" i="8"/>
  <c r="M16" i="8"/>
  <c r="IV16" i="8"/>
  <c r="L89" i="8"/>
  <c r="IU89" i="8"/>
  <c r="L105" i="8"/>
  <c r="IU105" i="8"/>
  <c r="M102" i="8"/>
  <c r="IV102" i="8"/>
  <c r="M160" i="8"/>
  <c r="IV160" i="8"/>
  <c r="M164" i="8"/>
  <c r="IV164" i="8"/>
  <c r="L119" i="8"/>
  <c r="IU119" i="8"/>
  <c r="L162" i="8"/>
  <c r="IU162" i="8"/>
  <c r="L168" i="8"/>
  <c r="IU168" i="8"/>
  <c r="M70" i="8"/>
  <c r="IV70" i="8"/>
  <c r="M71" i="8"/>
  <c r="IV71" i="8"/>
  <c r="L183" i="8"/>
  <c r="IU183" i="8"/>
  <c r="L187" i="8"/>
  <c r="IU187" i="8"/>
  <c r="L151" i="8"/>
  <c r="IU151" i="8"/>
  <c r="M60" i="8"/>
  <c r="IV60" i="8"/>
  <c r="M115" i="8"/>
  <c r="IV115" i="8"/>
  <c r="M75" i="8"/>
  <c r="IV75" i="8"/>
  <c r="L29" i="8"/>
  <c r="IU29" i="8"/>
  <c r="M147" i="8"/>
  <c r="IV147" i="8"/>
  <c r="M52" i="8"/>
  <c r="IV52" i="8"/>
  <c r="L9" i="8"/>
  <c r="IU9" i="8"/>
  <c r="M183" i="8"/>
  <c r="IV183" i="8"/>
  <c r="M55" i="8"/>
  <c r="IV55" i="8"/>
  <c r="L131" i="8"/>
  <c r="IU131" i="8"/>
  <c r="L54" i="8"/>
  <c r="IU54" i="8"/>
  <c r="M30" i="8"/>
  <c r="IV30" i="8"/>
  <c r="L100" i="8"/>
  <c r="IU100" i="8"/>
  <c r="L149" i="8"/>
  <c r="IU149" i="8"/>
  <c r="M100" i="8"/>
  <c r="IV100" i="8"/>
  <c r="M124" i="8"/>
  <c r="IV124" i="8"/>
  <c r="L82" i="8"/>
  <c r="IU82" i="8"/>
  <c r="M179" i="8"/>
  <c r="IV179" i="8"/>
  <c r="L51" i="8"/>
  <c r="IU51" i="8"/>
  <c r="L178" i="8"/>
  <c r="IU178" i="8"/>
  <c r="L48" i="8"/>
  <c r="IU48" i="8"/>
  <c r="M129" i="8"/>
  <c r="IV129" i="8"/>
  <c r="L167" i="8"/>
  <c r="IU167" i="8"/>
  <c r="L46" i="8"/>
  <c r="IU46" i="8"/>
  <c r="M109" i="8"/>
  <c r="IV109" i="8"/>
  <c r="M140" i="8"/>
  <c r="IV140" i="8"/>
  <c r="L146" i="8"/>
  <c r="IU146" i="8"/>
  <c r="L91" i="8"/>
  <c r="IU91" i="8"/>
  <c r="L81" i="8"/>
  <c r="IU81" i="8"/>
  <c r="M38" i="8"/>
  <c r="IV38" i="8"/>
  <c r="M167" i="8"/>
  <c r="IV167" i="8"/>
  <c r="M112" i="8"/>
  <c r="IV112" i="8"/>
  <c r="M74" i="8"/>
  <c r="IV74" i="8"/>
  <c r="M136" i="8"/>
  <c r="IV136" i="8"/>
  <c r="L185" i="8"/>
  <c r="IU185" i="8"/>
  <c r="L191" i="8"/>
  <c r="IU191" i="8"/>
  <c r="M150" i="8"/>
  <c r="IV150" i="8"/>
  <c r="M128" i="8"/>
  <c r="IV128" i="8"/>
  <c r="L108" i="8"/>
  <c r="IU108" i="8"/>
  <c r="L79" i="8"/>
  <c r="IU79" i="8"/>
  <c r="M21" i="8"/>
  <c r="IV21" i="8"/>
  <c r="M33" i="8"/>
  <c r="IV33" i="8"/>
  <c r="M162" i="8"/>
  <c r="IV162" i="8"/>
  <c r="D140" i="15"/>
  <c r="E18" i="14"/>
  <c r="F18" i="14"/>
  <c r="E93" i="15"/>
  <c r="F93" i="15"/>
  <c r="C23" i="14"/>
  <c r="C42" i="15"/>
  <c r="G174" i="6"/>
  <c r="M178" i="9"/>
  <c r="C38" i="15"/>
  <c r="E38" i="15"/>
  <c r="F38" i="15"/>
  <c r="C103" i="15"/>
  <c r="C54" i="14"/>
  <c r="E54" i="14"/>
  <c r="F54" i="14"/>
  <c r="G138" i="6"/>
  <c r="M142" i="9"/>
  <c r="D124" i="15"/>
  <c r="D146" i="15"/>
  <c r="C138" i="15"/>
  <c r="C5" i="15"/>
  <c r="D117" i="15"/>
  <c r="D5" i="15"/>
  <c r="G57" i="6"/>
  <c r="M61" i="9"/>
  <c r="C58" i="14"/>
  <c r="G36" i="6"/>
  <c r="M40" i="9"/>
  <c r="D103" i="15"/>
  <c r="D22" i="15"/>
  <c r="D121" i="15"/>
  <c r="E121" i="15"/>
  <c r="F121" i="15"/>
  <c r="E46" i="15"/>
  <c r="F46" i="15"/>
  <c r="D57" i="14"/>
  <c r="E57" i="14"/>
  <c r="F57" i="14"/>
  <c r="D107" i="15"/>
  <c r="E107" i="15"/>
  <c r="F107" i="15"/>
  <c r="D51" i="14"/>
  <c r="E51" i="14"/>
  <c r="F51" i="14"/>
  <c r="G114" i="6"/>
  <c r="M118" i="9"/>
  <c r="C38" i="14"/>
  <c r="D120" i="15"/>
  <c r="E120" i="15"/>
  <c r="F120" i="15"/>
  <c r="G35" i="6"/>
  <c r="M39" i="9"/>
  <c r="G50" i="6"/>
  <c r="M54" i="9"/>
  <c r="G189" i="6"/>
  <c r="I189" i="6"/>
  <c r="E148" i="15"/>
  <c r="F148" i="15"/>
  <c r="C45" i="14"/>
  <c r="D142" i="15"/>
  <c r="G167" i="6"/>
  <c r="M171" i="9"/>
  <c r="G8" i="6"/>
  <c r="M12" i="9"/>
  <c r="C24" i="14"/>
  <c r="G68" i="6"/>
  <c r="M72" i="9"/>
  <c r="G137" i="6"/>
  <c r="M141" i="9"/>
  <c r="C114" i="15"/>
  <c r="E114" i="15"/>
  <c r="F114" i="15"/>
  <c r="C126" i="15"/>
  <c r="D9" i="14"/>
  <c r="C67" i="14"/>
  <c r="G173" i="6"/>
  <c r="M177" i="9"/>
  <c r="D23" i="14"/>
  <c r="D95" i="15"/>
  <c r="C59" i="15"/>
  <c r="E59" i="15"/>
  <c r="F59" i="15"/>
  <c r="C60" i="15"/>
  <c r="G184" i="6"/>
  <c r="M188" i="9"/>
  <c r="G49" i="6"/>
  <c r="M53" i="9"/>
  <c r="G159" i="6"/>
  <c r="M163" i="9"/>
  <c r="G53" i="6"/>
  <c r="M57" i="9"/>
  <c r="D14" i="15"/>
  <c r="D6" i="15"/>
  <c r="C16" i="15"/>
  <c r="G41" i="6"/>
  <c r="M45" i="9"/>
  <c r="C111" i="15"/>
  <c r="C32" i="14"/>
  <c r="E92" i="15"/>
  <c r="F92" i="15"/>
  <c r="G119" i="6"/>
  <c r="M123" i="9"/>
  <c r="C49" i="15"/>
  <c r="C73" i="14"/>
  <c r="D58" i="14"/>
  <c r="G107" i="6"/>
  <c r="M111" i="9"/>
  <c r="D136" i="15"/>
  <c r="E136" i="15"/>
  <c r="F136" i="15"/>
  <c r="D118" i="15"/>
  <c r="E118" i="15"/>
  <c r="F118" i="15"/>
  <c r="C12" i="14"/>
  <c r="G20" i="6"/>
  <c r="M24" i="9"/>
  <c r="C48" i="15"/>
  <c r="E48" i="15"/>
  <c r="F48" i="15"/>
  <c r="G78" i="6"/>
  <c r="M82" i="9"/>
  <c r="C34" i="14"/>
  <c r="C64" i="15"/>
  <c r="E64" i="15"/>
  <c r="F64" i="15"/>
  <c r="C9" i="15"/>
  <c r="D68" i="15"/>
  <c r="C72" i="15"/>
  <c r="G135" i="6"/>
  <c r="M139" i="9"/>
  <c r="D112" i="15"/>
  <c r="D71" i="14"/>
  <c r="E71" i="14"/>
  <c r="F71" i="14"/>
  <c r="G23" i="6"/>
  <c r="M27" i="9"/>
  <c r="G65" i="6"/>
  <c r="M69" i="9"/>
  <c r="G149" i="6"/>
  <c r="M153" i="9"/>
  <c r="G56" i="6"/>
  <c r="M60" i="9"/>
  <c r="C12" i="15"/>
  <c r="D43" i="15"/>
  <c r="E43" i="15"/>
  <c r="F43" i="15"/>
  <c r="G99" i="6"/>
  <c r="M103" i="9"/>
  <c r="G139" i="6"/>
  <c r="M143" i="9"/>
  <c r="D37" i="15"/>
  <c r="C80" i="15"/>
  <c r="D35" i="14"/>
  <c r="D108" i="15"/>
  <c r="E108" i="15"/>
  <c r="F108" i="15"/>
  <c r="C14" i="14"/>
  <c r="E14" i="14"/>
  <c r="F14" i="14"/>
  <c r="C50" i="14"/>
  <c r="C54" i="15"/>
  <c r="E54" i="15"/>
  <c r="F54" i="15"/>
  <c r="C145" i="15"/>
  <c r="E145" i="15"/>
  <c r="F145" i="15"/>
  <c r="C17" i="15"/>
  <c r="E17" i="15"/>
  <c r="F17" i="15"/>
  <c r="C149" i="15"/>
  <c r="E149" i="15"/>
  <c r="F149" i="15"/>
  <c r="G170" i="6"/>
  <c r="M174" i="9"/>
  <c r="G64" i="6"/>
  <c r="M68" i="9"/>
  <c r="C37" i="15"/>
  <c r="E37" i="15"/>
  <c r="F37" i="15"/>
  <c r="G69" i="6"/>
  <c r="M73" i="9"/>
  <c r="G118" i="6"/>
  <c r="M122" i="9"/>
  <c r="D47" i="15"/>
  <c r="E47" i="15"/>
  <c r="F47" i="15"/>
  <c r="D113" i="15"/>
  <c r="C56" i="15"/>
  <c r="E56" i="15"/>
  <c r="F56" i="15"/>
  <c r="G14" i="6"/>
  <c r="M18" i="9"/>
  <c r="G61" i="6"/>
  <c r="M65" i="9"/>
  <c r="G123" i="6"/>
  <c r="M127" i="9"/>
  <c r="G133" i="6"/>
  <c r="M137" i="9"/>
  <c r="G97" i="6"/>
  <c r="M101" i="9"/>
  <c r="C15" i="14"/>
  <c r="E15" i="14"/>
  <c r="F15" i="14"/>
  <c r="D100" i="15"/>
  <c r="C84" i="15"/>
  <c r="E84" i="15"/>
  <c r="F84" i="15"/>
  <c r="G151" i="6"/>
  <c r="M155" i="9"/>
  <c r="G83" i="6"/>
  <c r="M87" i="9"/>
  <c r="C73" i="15"/>
  <c r="D38" i="14"/>
  <c r="D20" i="15"/>
  <c r="G129" i="6"/>
  <c r="M133" i="9"/>
  <c r="D16" i="15"/>
  <c r="G11" i="6"/>
  <c r="M15" i="9"/>
  <c r="G186" i="6"/>
  <c r="M190" i="9"/>
  <c r="D122" i="15"/>
  <c r="E122" i="15"/>
  <c r="F122" i="15"/>
  <c r="D42" i="15"/>
  <c r="C85" i="15"/>
  <c r="D36" i="15"/>
  <c r="C28" i="14"/>
  <c r="C14" i="15"/>
  <c r="G153" i="6"/>
  <c r="M157" i="9"/>
  <c r="G39" i="6"/>
  <c r="M43" i="9"/>
  <c r="C128" i="15"/>
  <c r="E128" i="15"/>
  <c r="F128" i="15"/>
  <c r="G144" i="6"/>
  <c r="M148" i="9"/>
  <c r="G59" i="6"/>
  <c r="M63" i="9"/>
  <c r="D65" i="15"/>
  <c r="E65" i="15"/>
  <c r="F65" i="15"/>
  <c r="C147" i="15"/>
  <c r="G63" i="6"/>
  <c r="M67" i="9"/>
  <c r="C91" i="15"/>
  <c r="G169" i="6"/>
  <c r="M173" i="9"/>
  <c r="G128" i="6"/>
  <c r="M132" i="9"/>
  <c r="D56" i="14"/>
  <c r="E56" i="14"/>
  <c r="F56" i="14"/>
  <c r="D45" i="14"/>
  <c r="C65" i="14"/>
  <c r="E65" i="14"/>
  <c r="F65" i="14"/>
  <c r="G4" i="6"/>
  <c r="M8" i="9"/>
  <c r="G113" i="6"/>
  <c r="M117" i="9"/>
  <c r="C69" i="14"/>
  <c r="E69" i="14"/>
  <c r="F69" i="14"/>
  <c r="G54" i="6"/>
  <c r="M58" i="9"/>
  <c r="D44" i="15"/>
  <c r="E44" i="15"/>
  <c r="F44" i="15"/>
  <c r="D57" i="15"/>
  <c r="C61" i="15"/>
  <c r="E61" i="15"/>
  <c r="F61" i="15"/>
  <c r="C100" i="15"/>
  <c r="C99" i="15"/>
  <c r="G161" i="6"/>
  <c r="M165" i="9"/>
  <c r="G155" i="6"/>
  <c r="M159" i="9"/>
  <c r="G62" i="6"/>
  <c r="M66" i="9"/>
  <c r="C55" i="15"/>
  <c r="E55" i="15"/>
  <c r="F55" i="15"/>
  <c r="G171" i="6"/>
  <c r="M175" i="9"/>
  <c r="G73" i="6"/>
  <c r="M77" i="9"/>
  <c r="G48" i="6"/>
  <c r="M52" i="9"/>
  <c r="D60" i="14"/>
  <c r="D99" i="15"/>
  <c r="C104" i="15"/>
  <c r="G6" i="6"/>
  <c r="M10" i="9"/>
  <c r="C47" i="14"/>
  <c r="E47" i="14"/>
  <c r="F47" i="14"/>
  <c r="C6" i="15"/>
  <c r="D126" i="15"/>
  <c r="D151" i="15"/>
  <c r="E151" i="15"/>
  <c r="F151" i="15"/>
  <c r="D21" i="15"/>
  <c r="C50" i="15"/>
  <c r="D72" i="15"/>
  <c r="C33" i="14"/>
  <c r="C153" i="15"/>
  <c r="D137" i="15"/>
  <c r="E137" i="15"/>
  <c r="F137" i="15"/>
  <c r="G79" i="6"/>
  <c r="M83" i="9"/>
  <c r="D96" i="15"/>
  <c r="E96" i="15"/>
  <c r="F96" i="15"/>
  <c r="G94" i="6"/>
  <c r="M98" i="9"/>
  <c r="C81" i="15"/>
  <c r="G13" i="6"/>
  <c r="M17" i="9"/>
  <c r="C124" i="15"/>
  <c r="G148" i="6"/>
  <c r="M152" i="9"/>
  <c r="G157" i="6"/>
  <c r="M161" i="9"/>
  <c r="G32" i="6"/>
  <c r="M36" i="9"/>
  <c r="C117" i="15"/>
  <c r="G156" i="6"/>
  <c r="M160" i="9"/>
  <c r="C17" i="14"/>
  <c r="E17" i="14"/>
  <c r="F17" i="14"/>
  <c r="C53" i="15"/>
  <c r="E53" i="15"/>
  <c r="F53" i="15"/>
  <c r="D83" i="15"/>
  <c r="E83" i="15"/>
  <c r="F83" i="15"/>
  <c r="D138" i="15"/>
  <c r="G180" i="6"/>
  <c r="M184" i="9"/>
  <c r="D119" i="15"/>
  <c r="E119" i="15"/>
  <c r="F119" i="15"/>
  <c r="G178" i="6"/>
  <c r="M182" i="9"/>
  <c r="G74" i="6"/>
  <c r="M78" i="9"/>
  <c r="G182" i="6"/>
  <c r="M186" i="9"/>
  <c r="D9" i="15"/>
  <c r="G22" i="6"/>
  <c r="M26" i="9"/>
  <c r="D15" i="15"/>
  <c r="E15" i="15"/>
  <c r="F15" i="15"/>
  <c r="G16" i="6"/>
  <c r="M20" i="9"/>
  <c r="G145" i="6"/>
  <c r="M149" i="9"/>
  <c r="D19" i="14"/>
  <c r="D25" i="14"/>
  <c r="C31" i="15"/>
  <c r="E31" i="15"/>
  <c r="F31" i="15"/>
  <c r="C58" i="15"/>
  <c r="D4" i="15"/>
  <c r="E4" i="15"/>
  <c r="F4" i="15"/>
  <c r="C36" i="15"/>
  <c r="G47" i="6"/>
  <c r="M51" i="9"/>
  <c r="C49" i="14"/>
  <c r="D28" i="15"/>
  <c r="D34" i="14"/>
  <c r="D33" i="14"/>
  <c r="C130" i="15"/>
  <c r="G85" i="6"/>
  <c r="M89" i="9"/>
  <c r="G86" i="6"/>
  <c r="M90" i="9"/>
  <c r="G87" i="6"/>
  <c r="M91" i="9"/>
  <c r="G111" i="6"/>
  <c r="M115" i="9"/>
  <c r="C139" i="15"/>
  <c r="E139" i="15"/>
  <c r="F139" i="15"/>
  <c r="C23" i="15"/>
  <c r="E23" i="15"/>
  <c r="F23" i="15"/>
  <c r="D75" i="15"/>
  <c r="G12" i="6"/>
  <c r="M16" i="9"/>
  <c r="G77" i="6"/>
  <c r="M81" i="9"/>
  <c r="D30" i="15"/>
  <c r="E30" i="15"/>
  <c r="F30" i="15"/>
  <c r="D50" i="14"/>
  <c r="D22" i="14"/>
  <c r="C24" i="15"/>
  <c r="E24" i="15"/>
  <c r="F24" i="15"/>
  <c r="C127" i="15"/>
  <c r="G181" i="6"/>
  <c r="M185" i="9"/>
  <c r="C131" i="15"/>
  <c r="E131" i="15"/>
  <c r="F131" i="15"/>
  <c r="G187" i="6"/>
  <c r="M191" i="9"/>
  <c r="D20" i="14"/>
  <c r="D24" i="14"/>
  <c r="C146" i="15"/>
  <c r="G75" i="6"/>
  <c r="M79" i="9"/>
  <c r="E89" i="15"/>
  <c r="F89" i="15"/>
  <c r="G136" i="6"/>
  <c r="M140" i="9"/>
  <c r="D12" i="14"/>
  <c r="C86" i="15"/>
  <c r="E86" i="15"/>
  <c r="F86" i="15"/>
  <c r="G172" i="6"/>
  <c r="M176" i="9"/>
  <c r="G108" i="6"/>
  <c r="M112" i="9"/>
  <c r="G143" i="6"/>
  <c r="M147" i="9"/>
  <c r="G67" i="6"/>
  <c r="M71" i="9"/>
  <c r="C67" i="15"/>
  <c r="E67" i="15"/>
  <c r="F67" i="15"/>
  <c r="G27" i="6"/>
  <c r="M31" i="9"/>
  <c r="D21" i="14"/>
  <c r="D129" i="15"/>
  <c r="E129" i="15"/>
  <c r="F129" i="15"/>
  <c r="D110" i="15"/>
  <c r="E110" i="15"/>
  <c r="F110" i="15"/>
  <c r="G115" i="6"/>
  <c r="M119" i="9"/>
  <c r="C68" i="14"/>
  <c r="E68" i="14"/>
  <c r="F68" i="14"/>
  <c r="D73" i="15"/>
  <c r="D60" i="15"/>
  <c r="D104" i="15"/>
  <c r="G183" i="6"/>
  <c r="M187" i="9"/>
  <c r="C22" i="14"/>
  <c r="G29" i="6"/>
  <c r="M33" i="9"/>
  <c r="G132" i="6"/>
  <c r="M136" i="9"/>
  <c r="G17" i="6"/>
  <c r="M21" i="9"/>
  <c r="G112" i="6"/>
  <c r="M116" i="9"/>
  <c r="G163" i="6"/>
  <c r="M167" i="9"/>
  <c r="G160" i="6"/>
  <c r="M164" i="9"/>
  <c r="D50" i="15"/>
  <c r="D32" i="14"/>
  <c r="D62" i="15"/>
  <c r="E62" i="15"/>
  <c r="F62" i="15"/>
  <c r="G142" i="6"/>
  <c r="M146" i="9"/>
  <c r="C26" i="14"/>
  <c r="E26" i="14"/>
  <c r="F26" i="14"/>
  <c r="G162" i="6"/>
  <c r="M166" i="9"/>
  <c r="G124" i="6"/>
  <c r="M128" i="9"/>
  <c r="D41" i="14"/>
  <c r="E41" i="14"/>
  <c r="F41" i="14"/>
  <c r="D13" i="15"/>
  <c r="E13" i="15"/>
  <c r="F13" i="15"/>
  <c r="G98" i="6"/>
  <c r="M102" i="9"/>
  <c r="C25" i="14"/>
  <c r="C74" i="15"/>
  <c r="E74" i="15"/>
  <c r="F74" i="15"/>
  <c r="C59" i="14"/>
  <c r="E59" i="14"/>
  <c r="F59" i="14"/>
  <c r="G84" i="6"/>
  <c r="M88" i="9"/>
  <c r="D127" i="15"/>
  <c r="G66" i="6"/>
  <c r="M70" i="9"/>
  <c r="D52" i="14"/>
  <c r="E52" i="14"/>
  <c r="F52" i="14"/>
  <c r="G158" i="6"/>
  <c r="M162" i="9"/>
  <c r="G164" i="6"/>
  <c r="M168" i="9"/>
  <c r="C154" i="15"/>
  <c r="D63" i="15"/>
  <c r="E63" i="15"/>
  <c r="F63" i="15"/>
  <c r="C66" i="14"/>
  <c r="E66" i="14"/>
  <c r="F66" i="14"/>
  <c r="C88" i="15"/>
  <c r="C70" i="14"/>
  <c r="E70" i="14"/>
  <c r="F70" i="14"/>
  <c r="G72" i="6"/>
  <c r="M76" i="9"/>
  <c r="G147" i="6"/>
  <c r="M151" i="9"/>
  <c r="C95" i="15"/>
  <c r="G71" i="6"/>
  <c r="M75" i="9"/>
  <c r="G146" i="6"/>
  <c r="M150" i="9"/>
  <c r="D49" i="15"/>
  <c r="IV142" i="8"/>
  <c r="D42" i="14"/>
  <c r="E42" i="14"/>
  <c r="F42" i="14"/>
  <c r="E37" i="14"/>
  <c r="F37" i="14"/>
  <c r="E10" i="14"/>
  <c r="F10" i="14"/>
  <c r="E11" i="14"/>
  <c r="F11" i="14"/>
  <c r="E98" i="15"/>
  <c r="F98" i="15"/>
  <c r="E29" i="15"/>
  <c r="F29" i="15"/>
  <c r="E26" i="15"/>
  <c r="F26" i="15"/>
  <c r="E78" i="15"/>
  <c r="F78" i="15"/>
  <c r="E55" i="14"/>
  <c r="F55" i="14"/>
  <c r="E144" i="15"/>
  <c r="F144" i="15"/>
  <c r="E44" i="14"/>
  <c r="F44" i="14"/>
  <c r="I101" i="6"/>
  <c r="I34" i="6"/>
  <c r="I24" i="6"/>
  <c r="E135" i="15"/>
  <c r="F135" i="15"/>
  <c r="I109" i="6"/>
  <c r="E27" i="15"/>
  <c r="F27" i="15"/>
  <c r="IU7" i="8"/>
  <c r="B13" i="8"/>
  <c r="I93" i="6"/>
  <c r="I116" i="6"/>
  <c r="E39" i="14"/>
  <c r="F39" i="14"/>
  <c r="E105" i="15"/>
  <c r="F105" i="15"/>
  <c r="I105" i="6"/>
  <c r="I33" i="6"/>
  <c r="I177" i="6"/>
  <c r="E141" i="15"/>
  <c r="F141" i="15"/>
  <c r="I96" i="6"/>
  <c r="I42" i="6"/>
  <c r="I168" i="6"/>
  <c r="I25" i="6"/>
  <c r="E123" i="15"/>
  <c r="F123" i="15"/>
  <c r="I131" i="6"/>
  <c r="I126" i="6"/>
  <c r="E30" i="14"/>
  <c r="F30" i="14"/>
  <c r="I103" i="6"/>
  <c r="I30" i="6"/>
  <c r="E32" i="15"/>
  <c r="F32" i="15"/>
  <c r="E64" i="14"/>
  <c r="F64" i="14"/>
  <c r="I140" i="6"/>
  <c r="I127" i="6"/>
  <c r="I46" i="6"/>
  <c r="E61" i="14"/>
  <c r="F61" i="14"/>
  <c r="E39" i="15"/>
  <c r="F39" i="15"/>
  <c r="E63" i="14"/>
  <c r="F63" i="14"/>
  <c r="B13" i="9"/>
  <c r="A13" i="9"/>
  <c r="I95" i="6"/>
  <c r="I117" i="6"/>
  <c r="I60" i="6"/>
  <c r="I52" i="6"/>
  <c r="I31" i="6"/>
  <c r="E4" i="14"/>
  <c r="F4" i="14"/>
  <c r="E150" i="15"/>
  <c r="F150" i="15"/>
  <c r="I152" i="6"/>
  <c r="I100" i="6"/>
  <c r="I19" i="6"/>
  <c r="E7" i="14"/>
  <c r="F7" i="14"/>
  <c r="I37" i="6"/>
  <c r="I125" i="6"/>
  <c r="E82" i="15"/>
  <c r="F82" i="15"/>
  <c r="E134" i="15"/>
  <c r="F134" i="15"/>
  <c r="I43" i="6"/>
  <c r="I92" i="6"/>
  <c r="I3" i="6"/>
  <c r="M7" i="9"/>
  <c r="I45" i="6"/>
  <c r="I49" i="6"/>
  <c r="I185" i="6"/>
  <c r="I81" i="6"/>
  <c r="I15" i="6"/>
  <c r="I5" i="6"/>
  <c r="E109" i="15"/>
  <c r="F109" i="15"/>
  <c r="E41" i="15"/>
  <c r="F41" i="15"/>
  <c r="I88" i="6"/>
  <c r="E18" i="15"/>
  <c r="F18" i="15"/>
  <c r="CR18" i="5" a="1"/>
  <c r="CV14" i="5" a="1"/>
  <c r="CR20" i="5" a="1"/>
  <c r="CV11" i="5" a="1"/>
  <c r="CR7" i="5" a="1"/>
  <c r="CR22" i="5" a="1"/>
  <c r="CS9" i="5" a="1"/>
  <c r="CS18" i="5" a="1"/>
  <c r="CR17" i="5" a="1"/>
  <c r="CV10" i="5" a="1"/>
  <c r="CS17" i="5" a="1"/>
  <c r="CR10" i="5" a="1"/>
  <c r="CS19" i="5" a="1"/>
  <c r="CV5" i="5" a="1"/>
  <c r="CS14" i="5" a="1"/>
  <c r="CV17" i="5" a="1"/>
  <c r="CV22" i="5" a="1"/>
  <c r="CS10" i="5" a="1"/>
  <c r="CS7" i="5" a="1"/>
  <c r="CV15" i="5" a="1"/>
  <c r="CS4" i="5" a="1"/>
  <c r="CR6" i="5" a="1"/>
  <c r="CV7" i="5" a="1"/>
  <c r="CV16" i="5" a="1"/>
  <c r="CR14" i="5" a="1"/>
  <c r="CR16" i="5" a="1"/>
  <c r="CV4" i="5" a="1"/>
  <c r="CV18" i="5" a="1"/>
  <c r="CV12" i="5" a="1"/>
  <c r="CR3" i="5" a="1"/>
  <c r="CS12" i="5" a="1"/>
  <c r="CV8" i="5" a="1"/>
  <c r="CS3" i="5" a="1"/>
  <c r="CR9" i="5" a="1"/>
  <c r="CR19" i="5" a="1"/>
  <c r="CS6" i="5" a="1"/>
  <c r="CS22" i="5" a="1"/>
  <c r="CS16" i="5" a="1"/>
  <c r="CR4" i="5" a="1"/>
  <c r="CR11" i="5" a="1"/>
  <c r="CS15" i="5" a="1"/>
  <c r="CS20" i="5" a="1"/>
  <c r="CR8" i="5" a="1"/>
  <c r="CS13" i="5" a="1"/>
  <c r="CV20" i="5" a="1"/>
  <c r="CS11" i="5" a="1"/>
  <c r="CS8" i="5" a="1"/>
  <c r="CR5" i="5" a="1"/>
  <c r="CS5" i="5" a="1"/>
  <c r="CV19" i="5" a="1"/>
  <c r="CV9" i="5" a="1"/>
  <c r="CR13" i="5" a="1"/>
  <c r="CR21" i="5" a="1"/>
  <c r="CV21" i="5" a="1"/>
  <c r="CV6" i="5" a="1"/>
  <c r="CV13" i="5" a="1"/>
  <c r="CR12" i="5" a="1"/>
  <c r="CS21" i="5" a="1"/>
  <c r="CR15" i="5" a="1"/>
  <c r="CV3" i="5" a="1"/>
  <c r="E27" i="14"/>
  <c r="F27" i="14"/>
  <c r="E21" i="14"/>
  <c r="F21" i="14"/>
  <c r="I90" i="6"/>
  <c r="I70" i="6"/>
  <c r="E154" i="15"/>
  <c r="F154" i="15"/>
  <c r="E113" i="15"/>
  <c r="F113" i="15"/>
  <c r="E77" i="15"/>
  <c r="F77" i="15"/>
  <c r="E43" i="14"/>
  <c r="F43" i="14"/>
  <c r="E69" i="15"/>
  <c r="F69" i="15"/>
  <c r="I57" i="6"/>
  <c r="E57" i="15"/>
  <c r="F57" i="15"/>
  <c r="E12" i="15"/>
  <c r="F12" i="15"/>
  <c r="E67" i="14"/>
  <c r="F67" i="14"/>
  <c r="I102" i="6"/>
  <c r="I38" i="6"/>
  <c r="E106" i="15"/>
  <c r="F106" i="15"/>
  <c r="I28" i="6"/>
  <c r="I134" i="6"/>
  <c r="I80" i="6"/>
  <c r="E28" i="15"/>
  <c r="F28" i="15"/>
  <c r="E35" i="14"/>
  <c r="F35" i="14"/>
  <c r="E111" i="15"/>
  <c r="F111" i="15"/>
  <c r="I89" i="6"/>
  <c r="I175" i="6"/>
  <c r="I166" i="6"/>
  <c r="I76" i="6"/>
  <c r="I122" i="6"/>
  <c r="I82" i="6"/>
  <c r="I10" i="6"/>
  <c r="E75" i="15"/>
  <c r="F75" i="15"/>
  <c r="E35" i="15"/>
  <c r="F35" i="15"/>
  <c r="E60" i="14"/>
  <c r="F60" i="14"/>
  <c r="E73" i="14"/>
  <c r="F73" i="14"/>
  <c r="E142" i="15"/>
  <c r="F142" i="15"/>
  <c r="E7" i="15"/>
  <c r="F7" i="15"/>
  <c r="I176" i="6"/>
  <c r="I120" i="6"/>
  <c r="E19" i="15"/>
  <c r="F19" i="15"/>
  <c r="I44" i="6"/>
  <c r="I40" i="6"/>
  <c r="E140" i="15"/>
  <c r="F140" i="15"/>
  <c r="I78" i="6"/>
  <c r="I150" i="6"/>
  <c r="E23" i="14"/>
  <c r="F23" i="14"/>
  <c r="I104" i="6"/>
  <c r="I21" i="6"/>
  <c r="E91" i="15"/>
  <c r="F91" i="15"/>
  <c r="E40" i="15"/>
  <c r="F40" i="15"/>
  <c r="E112" i="15"/>
  <c r="F112" i="15"/>
  <c r="E16" i="14"/>
  <c r="F16" i="14"/>
  <c r="E81" i="15"/>
  <c r="F81" i="15"/>
  <c r="I55" i="6"/>
  <c r="E88" i="15"/>
  <c r="F88" i="15"/>
  <c r="I165" i="6"/>
  <c r="E115" i="15"/>
  <c r="F115" i="15"/>
  <c r="E8" i="15"/>
  <c r="F8" i="15"/>
  <c r="I56" i="6"/>
  <c r="I178" i="6"/>
  <c r="E9" i="14"/>
  <c r="F9" i="14"/>
  <c r="E116" i="15"/>
  <c r="F116" i="15"/>
  <c r="I36" i="6"/>
  <c r="I8" i="6"/>
  <c r="E76" i="15"/>
  <c r="F76" i="15"/>
  <c r="E22" i="15"/>
  <c r="F22" i="15"/>
  <c r="I110" i="6"/>
  <c r="I18" i="6"/>
  <c r="E130" i="15"/>
  <c r="F130" i="15"/>
  <c r="I130" i="6"/>
  <c r="I26" i="6"/>
  <c r="I58" i="6"/>
  <c r="E20" i="14"/>
  <c r="F20" i="14"/>
  <c r="E138" i="15"/>
  <c r="F138" i="15"/>
  <c r="E153" i="15"/>
  <c r="F153" i="15"/>
  <c r="E14" i="15"/>
  <c r="F14" i="15"/>
  <c r="E42" i="15"/>
  <c r="F42" i="15"/>
  <c r="I107" i="6"/>
  <c r="E28" i="14"/>
  <c r="F28" i="14"/>
  <c r="I91" i="6"/>
  <c r="E19" i="14"/>
  <c r="F19" i="14"/>
  <c r="I9" i="6"/>
  <c r="I121" i="6"/>
  <c r="I154" i="6"/>
  <c r="E49" i="14"/>
  <c r="F49" i="14"/>
  <c r="E85" i="15"/>
  <c r="F85" i="15"/>
  <c r="B12" i="8"/>
  <c r="E12" i="8"/>
  <c r="E80" i="15"/>
  <c r="F80" i="15"/>
  <c r="I106" i="6"/>
  <c r="I138" i="6"/>
  <c r="I179" i="6"/>
  <c r="I7" i="6"/>
  <c r="E49" i="15"/>
  <c r="F49" i="15"/>
  <c r="I170" i="6"/>
  <c r="I51" i="6"/>
  <c r="I172" i="6"/>
  <c r="I141" i="6"/>
  <c r="E21" i="15"/>
  <c r="F21" i="15"/>
  <c r="E147" i="15"/>
  <c r="F147" i="15"/>
  <c r="E58" i="14"/>
  <c r="F58" i="14"/>
  <c r="I174" i="6"/>
  <c r="I167" i="6"/>
  <c r="I47" i="6"/>
  <c r="I124" i="6"/>
  <c r="E58" i="15"/>
  <c r="F58" i="15"/>
  <c r="E9" i="15"/>
  <c r="F9" i="15"/>
  <c r="E20" i="15"/>
  <c r="F20" i="15"/>
  <c r="E68" i="15"/>
  <c r="F68" i="15"/>
  <c r="E22" i="14"/>
  <c r="F22" i="14"/>
  <c r="I139" i="6"/>
  <c r="I159" i="6"/>
  <c r="I64" i="6"/>
  <c r="I6" i="6"/>
  <c r="I151" i="6"/>
  <c r="E32" i="14"/>
  <c r="F32" i="14"/>
  <c r="I61" i="6"/>
  <c r="I173" i="6"/>
  <c r="I39" i="6"/>
  <c r="I54" i="6"/>
  <c r="I62" i="6"/>
  <c r="I186" i="6"/>
  <c r="E117" i="15"/>
  <c r="F117" i="15"/>
  <c r="E124" i="15"/>
  <c r="F124" i="15"/>
  <c r="E5" i="15"/>
  <c r="F5" i="15"/>
  <c r="I32" i="6"/>
  <c r="I111" i="6"/>
  <c r="I48" i="6"/>
  <c r="I79" i="6"/>
  <c r="I169" i="6"/>
  <c r="I145" i="6"/>
  <c r="E36" i="15"/>
  <c r="F36" i="15"/>
  <c r="I12" i="6"/>
  <c r="I13" i="6"/>
  <c r="E100" i="15"/>
  <c r="F100" i="15"/>
  <c r="E103" i="15"/>
  <c r="F103" i="15"/>
  <c r="I22" i="6"/>
  <c r="I75" i="6"/>
  <c r="E146" i="15"/>
  <c r="F146" i="15"/>
  <c r="I143" i="6"/>
  <c r="E60" i="15"/>
  <c r="F60" i="15"/>
  <c r="I187" i="6"/>
  <c r="I83" i="6"/>
  <c r="I85" i="6"/>
  <c r="E16" i="15"/>
  <c r="F16" i="15"/>
  <c r="I29" i="6"/>
  <c r="I163" i="6"/>
  <c r="I132" i="6"/>
  <c r="I108" i="6"/>
  <c r="CS3" i="5"/>
  <c r="CR3" i="5"/>
  <c r="CV3" i="5"/>
  <c r="E72" i="15"/>
  <c r="F72" i="15"/>
  <c r="E45" i="14"/>
  <c r="F45" i="14"/>
  <c r="I114" i="6"/>
  <c r="I41" i="6"/>
  <c r="I53" i="6"/>
  <c r="I77" i="6"/>
  <c r="I71" i="6"/>
  <c r="I35" i="6"/>
  <c r="I115" i="6"/>
  <c r="I27" i="6"/>
  <c r="I23" i="6"/>
  <c r="E12" i="14"/>
  <c r="F12" i="14"/>
  <c r="E34" i="14"/>
  <c r="F34" i="14"/>
  <c r="E95" i="15"/>
  <c r="F95" i="15"/>
  <c r="I123" i="6"/>
  <c r="I128" i="6"/>
  <c r="I66" i="6"/>
  <c r="I136" i="6"/>
  <c r="I129" i="6"/>
  <c r="I4" i="6"/>
  <c r="E24" i="14"/>
  <c r="F24" i="14"/>
  <c r="E33" i="14"/>
  <c r="F33" i="14"/>
  <c r="E126" i="15"/>
  <c r="F126" i="15"/>
  <c r="I184" i="6"/>
  <c r="I119" i="6"/>
  <c r="I74" i="6"/>
  <c r="I72" i="6"/>
  <c r="I68" i="6"/>
  <c r="I65" i="6"/>
  <c r="I50" i="6"/>
  <c r="I20" i="6"/>
  <c r="E38" i="14"/>
  <c r="F38" i="14"/>
  <c r="I160" i="6"/>
  <c r="E104" i="15"/>
  <c r="F104" i="15"/>
  <c r="I73" i="6"/>
  <c r="I137" i="6"/>
  <c r="I16" i="6"/>
  <c r="I112" i="6"/>
  <c r="I142" i="6"/>
  <c r="E50" i="15"/>
  <c r="F50" i="15"/>
  <c r="E127" i="15"/>
  <c r="F127" i="15"/>
  <c r="E25" i="14"/>
  <c r="F25" i="14"/>
  <c r="E6" i="15"/>
  <c r="F6" i="15"/>
  <c r="I14" i="6"/>
  <c r="I118" i="6"/>
  <c r="I155" i="6"/>
  <c r="I180" i="6"/>
  <c r="I153" i="6"/>
  <c r="I99" i="6"/>
  <c r="I11" i="6"/>
  <c r="I181" i="6"/>
  <c r="I182" i="6"/>
  <c r="I59" i="6"/>
  <c r="I97" i="6"/>
  <c r="I157" i="6"/>
  <c r="I149" i="6"/>
  <c r="I69" i="6"/>
  <c r="I17" i="6"/>
  <c r="I148" i="6"/>
  <c r="I86" i="6"/>
  <c r="I63" i="6"/>
  <c r="I144" i="6"/>
  <c r="I171" i="6"/>
  <c r="E99" i="15"/>
  <c r="F99" i="15"/>
  <c r="I161" i="6"/>
  <c r="I183" i="6"/>
  <c r="I135" i="6"/>
  <c r="I94" i="6"/>
  <c r="I113" i="6"/>
  <c r="I164" i="6"/>
  <c r="I133" i="6"/>
  <c r="I146" i="6"/>
  <c r="I156" i="6"/>
  <c r="E73" i="15"/>
  <c r="F73" i="15"/>
  <c r="E50" i="14"/>
  <c r="F50" i="14"/>
  <c r="I158" i="6"/>
  <c r="I67" i="6"/>
  <c r="I98" i="6"/>
  <c r="I87" i="6"/>
  <c r="I162" i="6"/>
  <c r="I147" i="6"/>
  <c r="I84" i="6"/>
  <c r="CV20" i="5"/>
  <c r="CV22" i="5"/>
  <c r="CV13" i="5"/>
  <c r="CV14" i="5"/>
  <c r="CV7" i="5"/>
  <c r="CV8" i="5"/>
  <c r="CV17" i="5"/>
  <c r="CV9" i="5"/>
  <c r="CV18" i="5"/>
  <c r="CV11" i="5"/>
  <c r="CV19" i="5"/>
  <c r="CV16" i="5"/>
  <c r="CV6" i="5"/>
  <c r="CV10" i="5"/>
  <c r="CV21" i="5"/>
  <c r="CV5" i="5"/>
  <c r="CV15" i="5"/>
  <c r="CV12" i="5"/>
  <c r="CV4" i="5"/>
  <c r="CS15" i="5"/>
  <c r="CS21" i="5"/>
  <c r="CS7" i="5"/>
  <c r="CS10" i="5"/>
  <c r="CS20" i="5"/>
  <c r="CS11" i="5"/>
  <c r="CS19" i="5"/>
  <c r="CS22" i="5"/>
  <c r="CS8" i="5"/>
  <c r="CS14" i="5"/>
  <c r="CS5" i="5"/>
  <c r="CS13" i="5"/>
  <c r="CS16" i="5"/>
  <c r="CS6" i="5"/>
  <c r="CS17" i="5"/>
  <c r="CS18" i="5"/>
  <c r="CS9" i="5"/>
  <c r="CS12" i="5"/>
  <c r="CS4" i="5"/>
  <c r="CR13" i="5"/>
  <c r="CR21" i="5"/>
  <c r="CR7" i="5"/>
  <c r="CR10" i="5"/>
  <c r="CR20" i="5"/>
  <c r="CR11" i="5"/>
  <c r="CR19" i="5"/>
  <c r="CR22" i="5"/>
  <c r="CR8" i="5"/>
  <c r="CR14" i="5"/>
  <c r="CR5" i="5"/>
  <c r="CR15" i="5"/>
  <c r="CR16" i="5"/>
  <c r="CR6" i="5"/>
  <c r="CR17" i="5"/>
  <c r="CR18" i="5"/>
  <c r="CR9" i="5"/>
  <c r="CR12" i="5"/>
  <c r="CR4" i="5"/>
  <c r="B10" i="9"/>
  <c r="B9" i="9"/>
  <c r="F13" i="8"/>
  <c r="C13" i="8"/>
  <c r="D13" i="8"/>
  <c r="E13" i="8"/>
  <c r="CW10" i="5" a="1"/>
  <c r="CW12" i="5" a="1"/>
  <c r="CW22" i="5" a="1"/>
  <c r="CW9" i="5" a="1"/>
  <c r="CW18" i="5" a="1"/>
  <c r="CW19" i="5" a="1"/>
  <c r="CW17" i="5" a="1"/>
  <c r="CW15" i="5" a="1"/>
  <c r="CW6" i="5" a="1"/>
  <c r="CW8" i="5" a="1"/>
  <c r="CW21" i="5" a="1"/>
  <c r="CW5" i="5" a="1"/>
  <c r="CW4" i="5" a="1"/>
  <c r="CW11" i="5" a="1"/>
  <c r="CW3" i="5" a="1"/>
  <c r="CW20" i="5" a="1"/>
  <c r="CW7" i="5" a="1"/>
  <c r="CW16" i="5" a="1"/>
  <c r="CW13" i="5" a="1"/>
  <c r="CW14" i="5" a="1"/>
  <c r="CW21" i="5"/>
  <c r="CW19" i="5"/>
  <c r="CX19" i="5"/>
  <c r="CW3" i="5"/>
  <c r="CX3" i="5"/>
  <c r="CW22" i="5"/>
  <c r="CX22" i="5"/>
  <c r="CW13" i="5"/>
  <c r="CX13" i="5"/>
  <c r="CW14" i="5"/>
  <c r="CX14" i="5"/>
  <c r="CW16" i="5"/>
  <c r="CX16" i="5"/>
  <c r="CW15" i="5"/>
  <c r="CX15" i="5"/>
  <c r="CW10" i="5"/>
  <c r="CX10" i="5"/>
  <c r="CW8" i="5"/>
  <c r="CX8" i="5"/>
  <c r="CW9" i="5"/>
  <c r="CX9" i="5"/>
  <c r="F12" i="8"/>
  <c r="C12" i="8"/>
  <c r="D12" i="8"/>
  <c r="CW4" i="5"/>
  <c r="CX4" i="5"/>
  <c r="CW7" i="5"/>
  <c r="CX7" i="5"/>
  <c r="CW11" i="5"/>
  <c r="CX11" i="5"/>
  <c r="CW12" i="5"/>
  <c r="CX12" i="5"/>
  <c r="CW6" i="5"/>
  <c r="CX6" i="5"/>
  <c r="CW18" i="5"/>
  <c r="CX18" i="5"/>
  <c r="CW20" i="5"/>
  <c r="CX20" i="5"/>
  <c r="CW5" i="5"/>
  <c r="CX5" i="5"/>
  <c r="CW17" i="5"/>
  <c r="CX17" i="5"/>
  <c r="CX21" i="5"/>
</calcChain>
</file>

<file path=xl/sharedStrings.xml><?xml version="1.0" encoding="utf-8"?>
<sst xmlns="http://schemas.openxmlformats.org/spreadsheetml/2006/main" count="4106" uniqueCount="1371">
  <si>
    <t>Position</t>
  </si>
  <si>
    <t>Inter-plate calibration</t>
  </si>
  <si>
    <t>GDC</t>
  </si>
  <si>
    <t>Symbol</t>
  </si>
  <si>
    <t>Well</t>
  </si>
  <si>
    <t>Test</t>
  </si>
  <si>
    <t>AVG</t>
  </si>
  <si>
    <t>STD</t>
  </si>
  <si>
    <t>exp4</t>
  </si>
  <si>
    <t>exp5</t>
  </si>
  <si>
    <t>exp6</t>
  </si>
  <si>
    <t>exp7</t>
  </si>
  <si>
    <t>exp8</t>
  </si>
  <si>
    <t>exp9</t>
  </si>
  <si>
    <t>exp10</t>
  </si>
  <si>
    <t>SD</t>
  </si>
  <si>
    <t>exp1</t>
  </si>
  <si>
    <t>exp2</t>
  </si>
  <si>
    <t>exp3</t>
  </si>
  <si>
    <t>&lt;25</t>
  </si>
  <si>
    <t>25-30</t>
  </si>
  <si>
    <t>30-35</t>
  </si>
  <si>
    <t>Absent Calls</t>
  </si>
  <si>
    <t>Control</t>
  </si>
  <si>
    <t>Housekeeping Gene Symbol</t>
  </si>
  <si>
    <t>Diff-AVG</t>
  </si>
  <si>
    <t>Diff-CV</t>
  </si>
  <si>
    <t>T-Test</t>
  </si>
  <si>
    <t>IPC plate average</t>
  </si>
  <si>
    <t>IPC overall average</t>
  </si>
  <si>
    <t>Calibration factor</t>
  </si>
  <si>
    <t>If no housekeeping gene is chosen, the normalization factor is zero (0).</t>
  </si>
  <si>
    <t>Test(normalization)</t>
  </si>
  <si>
    <t>Control(normalization)</t>
  </si>
  <si>
    <t>Fold Difference</t>
  </si>
  <si>
    <t>T-TEST</t>
  </si>
  <si>
    <t>Fold Up- or Down-Regulation</t>
  </si>
  <si>
    <t>Comments</t>
  </si>
  <si>
    <t>p value</t>
  </si>
  <si>
    <t>Scatter Plot</t>
  </si>
  <si>
    <t>2-ΔCt</t>
  </si>
  <si>
    <t>Threshold for Fold Difference</t>
  </si>
  <si>
    <t>Threshold for p Value of t-test</t>
  </si>
  <si>
    <t>Volcano Plot</t>
  </si>
  <si>
    <r>
      <rPr>
        <b/>
        <sz val="10"/>
        <rFont val="Arial"/>
        <family val="2"/>
      </rPr>
      <t>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(FC)_x000D_</t>
    </r>
    <phoneticPr fontId="0" type="noConversion"/>
  </si>
  <si>
    <t>p Value</t>
  </si>
  <si>
    <r>
      <t>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Range_x000D_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</si>
  <si>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</si>
  <si>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Percent 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</si>
  <si>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</si>
  <si>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</si>
  <si>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AVG ΔC</t>
    </r>
    <r>
      <rPr>
        <b/>
        <vertAlign val="subscript"/>
        <sz val="11"/>
        <color theme="0"/>
        <rFont val="Calibri"/>
        <family val="2"/>
      </rPr>
      <t>t</t>
    </r>
    <r>
      <rPr>
        <b/>
        <sz val="11"/>
        <color theme="0"/>
        <rFont val="Calibri"/>
        <family val="2"/>
      </rPr>
      <t xml:space="preserve">               (Ct(GOI) - Ave Ct (HKG))_x000D_</t>
    </r>
    <phoneticPr fontId="0" type="noConversion"/>
  </si>
  <si>
    <r>
      <t>2^-ΔC</t>
    </r>
    <r>
      <rPr>
        <b/>
        <vertAlign val="subscript"/>
        <sz val="11"/>
        <color theme="0"/>
        <rFont val="Calibri"/>
        <family val="2"/>
      </rPr>
      <t>t_x000D_</t>
    </r>
    <phoneticPr fontId="0" type="noConversion"/>
  </si>
  <si>
    <r>
      <t>2</t>
    </r>
    <r>
      <rPr>
        <b/>
        <vertAlign val="superscript"/>
        <sz val="10"/>
        <rFont val="Calibri"/>
        <family val="2"/>
      </rPr>
      <t>-ΔCt_x000D_</t>
    </r>
    <phoneticPr fontId="0" type="noConversion"/>
  </si>
  <si>
    <t>Blank</t>
  </si>
  <si>
    <t>O24|P24</t>
  </si>
  <si>
    <t>360|384</t>
  </si>
  <si>
    <t>O23|P23</t>
  </si>
  <si>
    <t>359|383</t>
  </si>
  <si>
    <t>PPC</t>
  </si>
  <si>
    <t>O22|P22</t>
  </si>
  <si>
    <t>358|382</t>
  </si>
  <si>
    <t>O21|P21</t>
  </si>
  <si>
    <t>357|381</t>
  </si>
  <si>
    <t>O20|P20</t>
  </si>
  <si>
    <t>356|380</t>
  </si>
  <si>
    <t>O19|P19</t>
  </si>
  <si>
    <t>355|379</t>
  </si>
  <si>
    <t>O18|P18</t>
  </si>
  <si>
    <t>354|378</t>
  </si>
  <si>
    <t>O17|P17</t>
  </si>
  <si>
    <t>353|377</t>
  </si>
  <si>
    <t>O16|P16</t>
  </si>
  <si>
    <t>352|376</t>
  </si>
  <si>
    <t>O15|P15</t>
  </si>
  <si>
    <t>351|375</t>
  </si>
  <si>
    <t>O14|P14</t>
  </si>
  <si>
    <t>350|374</t>
  </si>
  <si>
    <t>O13|P13</t>
  </si>
  <si>
    <t>349|373</t>
  </si>
  <si>
    <t>O12|P12</t>
  </si>
  <si>
    <t>348|372</t>
  </si>
  <si>
    <t>O11|P11</t>
  </si>
  <si>
    <t>347|371</t>
  </si>
  <si>
    <t>O10|P10</t>
  </si>
  <si>
    <t>346|370</t>
  </si>
  <si>
    <t>O09|P09</t>
  </si>
  <si>
    <t>345|369</t>
  </si>
  <si>
    <t>O08|P08</t>
  </si>
  <si>
    <t>344|368</t>
  </si>
  <si>
    <t>O07|P07</t>
  </si>
  <si>
    <t>343|367</t>
  </si>
  <si>
    <t>O06|P06</t>
  </si>
  <si>
    <t>342|366</t>
  </si>
  <si>
    <t>O05|P05</t>
  </si>
  <si>
    <t>341|365</t>
  </si>
  <si>
    <t>O04|P04</t>
  </si>
  <si>
    <t>340|364</t>
  </si>
  <si>
    <t>O03|P03</t>
  </si>
  <si>
    <t>339|363</t>
  </si>
  <si>
    <t>O02|P02</t>
  </si>
  <si>
    <t>338|362</t>
  </si>
  <si>
    <t>O01|P01</t>
  </si>
  <si>
    <t>337|361</t>
  </si>
  <si>
    <t>M24|N24</t>
  </si>
  <si>
    <t>312|336</t>
  </si>
  <si>
    <t>M23|N23</t>
  </si>
  <si>
    <t>311|335</t>
  </si>
  <si>
    <t>M22|N22</t>
  </si>
  <si>
    <t>310|334</t>
  </si>
  <si>
    <t>M21|N21</t>
  </si>
  <si>
    <t>309|333</t>
  </si>
  <si>
    <t>M20|N20</t>
  </si>
  <si>
    <t>308|332</t>
  </si>
  <si>
    <t>M19|N19</t>
  </si>
  <si>
    <t>307|331</t>
  </si>
  <si>
    <t>M18|N18</t>
  </si>
  <si>
    <t>306|330</t>
  </si>
  <si>
    <t>M17|N17</t>
  </si>
  <si>
    <t>305|329</t>
  </si>
  <si>
    <t>M16|N16</t>
  </si>
  <si>
    <t>304|328</t>
  </si>
  <si>
    <t>M15|N15</t>
  </si>
  <si>
    <t>303|327</t>
  </si>
  <si>
    <t>M14|N14</t>
  </si>
  <si>
    <t>302|326</t>
  </si>
  <si>
    <t>M13|N13</t>
  </si>
  <si>
    <t>301|325</t>
  </si>
  <si>
    <t>M12|N12</t>
  </si>
  <si>
    <t>300|324</t>
  </si>
  <si>
    <t>M11|N11</t>
  </si>
  <si>
    <t>299|323</t>
  </si>
  <si>
    <t>M10|N10</t>
  </si>
  <si>
    <t>298|322</t>
  </si>
  <si>
    <t>M09|N09</t>
  </si>
  <si>
    <t>297|321</t>
  </si>
  <si>
    <t>M08|N08</t>
  </si>
  <si>
    <t>296|320</t>
  </si>
  <si>
    <t>M07|N07</t>
  </si>
  <si>
    <t>295|319</t>
  </si>
  <si>
    <t>M06|N06</t>
  </si>
  <si>
    <t>294|318</t>
  </si>
  <si>
    <t>M05|N05</t>
  </si>
  <si>
    <t>293|317</t>
  </si>
  <si>
    <t>M04|N04</t>
  </si>
  <si>
    <t>292|316</t>
  </si>
  <si>
    <t>M03|N03</t>
  </si>
  <si>
    <t>291|315</t>
  </si>
  <si>
    <t>M02|N02</t>
  </si>
  <si>
    <t>290|314</t>
  </si>
  <si>
    <t>M01|N01</t>
  </si>
  <si>
    <t>289|313</t>
  </si>
  <si>
    <t>K24|L24</t>
  </si>
  <si>
    <t>264|288</t>
  </si>
  <si>
    <t>K23|L23</t>
  </si>
  <si>
    <t>263|287</t>
  </si>
  <si>
    <t>K22|L22</t>
  </si>
  <si>
    <t>262|286</t>
  </si>
  <si>
    <t>K21|L21</t>
  </si>
  <si>
    <t>261|285</t>
  </si>
  <si>
    <t>K20|L20</t>
  </si>
  <si>
    <t>260|284</t>
  </si>
  <si>
    <t>K19|L19</t>
  </si>
  <si>
    <t>259|283</t>
  </si>
  <si>
    <t>K18|L18</t>
  </si>
  <si>
    <t>258|282</t>
  </si>
  <si>
    <t>K17|L17</t>
  </si>
  <si>
    <t>257|281</t>
  </si>
  <si>
    <t>K16|L16</t>
  </si>
  <si>
    <t>256|280</t>
  </si>
  <si>
    <t>K15|L15</t>
  </si>
  <si>
    <t>255|279</t>
  </si>
  <si>
    <t>K14|L14</t>
  </si>
  <si>
    <t>254|278</t>
  </si>
  <si>
    <t>K13|L13</t>
  </si>
  <si>
    <t>253|277</t>
  </si>
  <si>
    <t>K12|L12</t>
  </si>
  <si>
    <t>252|276</t>
  </si>
  <si>
    <t>K11|L11</t>
  </si>
  <si>
    <t>251|275</t>
  </si>
  <si>
    <t>K10|L10</t>
  </si>
  <si>
    <t>250|274</t>
  </si>
  <si>
    <t>K09|L09</t>
  </si>
  <si>
    <t>249|273</t>
  </si>
  <si>
    <t>K08|L08</t>
  </si>
  <si>
    <t>248|272</t>
  </si>
  <si>
    <t>K07|L07</t>
  </si>
  <si>
    <t>247|271</t>
  </si>
  <si>
    <t>K06|L06</t>
  </si>
  <si>
    <t>246|270</t>
  </si>
  <si>
    <t>K05|L05</t>
  </si>
  <si>
    <t>245|269</t>
  </si>
  <si>
    <t>K04|L04</t>
  </si>
  <si>
    <t>244|268</t>
  </si>
  <si>
    <t>K03|L03</t>
  </si>
  <si>
    <t>243|267</t>
  </si>
  <si>
    <t>K02|L02</t>
  </si>
  <si>
    <t>242|266</t>
  </si>
  <si>
    <t>K01|L01</t>
  </si>
  <si>
    <t>241|265</t>
  </si>
  <si>
    <t>I24|J24</t>
  </si>
  <si>
    <t>216|240</t>
  </si>
  <si>
    <t>I23|J23</t>
  </si>
  <si>
    <t>215|239</t>
  </si>
  <si>
    <t>I22|J22</t>
  </si>
  <si>
    <t>214|238</t>
  </si>
  <si>
    <t>I21|J21</t>
  </si>
  <si>
    <t>213|237</t>
  </si>
  <si>
    <t>I20|J20</t>
  </si>
  <si>
    <t>212|236</t>
  </si>
  <si>
    <t>I19|J19</t>
  </si>
  <si>
    <t>211|235</t>
  </si>
  <si>
    <t>I18|J18</t>
  </si>
  <si>
    <t>210|234</t>
  </si>
  <si>
    <t>I17|J17</t>
  </si>
  <si>
    <t>209|233</t>
  </si>
  <si>
    <t>I16|J16</t>
  </si>
  <si>
    <t>208|232</t>
  </si>
  <si>
    <t>I15|J15</t>
  </si>
  <si>
    <t>207|231</t>
  </si>
  <si>
    <t>I14|J14</t>
  </si>
  <si>
    <t>206|230</t>
  </si>
  <si>
    <t>I13|J13</t>
  </si>
  <si>
    <t>205|229</t>
  </si>
  <si>
    <t>I12|J12</t>
  </si>
  <si>
    <t>204|228</t>
  </si>
  <si>
    <t>I11|J11</t>
  </si>
  <si>
    <t>203|227</t>
  </si>
  <si>
    <t>I10|J10</t>
  </si>
  <si>
    <t>202|226</t>
  </si>
  <si>
    <t>I09|J09</t>
  </si>
  <si>
    <t>201|225</t>
  </si>
  <si>
    <t>I08|J08</t>
  </si>
  <si>
    <t>200|224</t>
  </si>
  <si>
    <t>I07|J07</t>
  </si>
  <si>
    <t>199|223</t>
  </si>
  <si>
    <t>I06|J06</t>
  </si>
  <si>
    <t>198|222</t>
  </si>
  <si>
    <t>I05|J05</t>
  </si>
  <si>
    <t>197|221</t>
  </si>
  <si>
    <t>I04|J04</t>
  </si>
  <si>
    <t>196|220</t>
  </si>
  <si>
    <t>I03|J03</t>
  </si>
  <si>
    <t>195|219</t>
  </si>
  <si>
    <t>I02|J02</t>
  </si>
  <si>
    <t>194|218</t>
  </si>
  <si>
    <t>I01|J01</t>
  </si>
  <si>
    <t>193|217</t>
  </si>
  <si>
    <t>G24|H24</t>
  </si>
  <si>
    <t>168|192</t>
  </si>
  <si>
    <t>G23|H23</t>
  </si>
  <si>
    <t>167|191</t>
  </si>
  <si>
    <t>G22|H22</t>
  </si>
  <si>
    <t>166|190</t>
  </si>
  <si>
    <t>G21|H21</t>
  </si>
  <si>
    <t>165|189</t>
  </si>
  <si>
    <t>G20|H20</t>
  </si>
  <si>
    <t>164|188</t>
  </si>
  <si>
    <t>G19|H19</t>
  </si>
  <si>
    <t>163|187</t>
  </si>
  <si>
    <t>G18|H18</t>
  </si>
  <si>
    <t>162|186</t>
  </si>
  <si>
    <t>G17|H17</t>
  </si>
  <si>
    <t>161|185</t>
  </si>
  <si>
    <t>G16|H16</t>
  </si>
  <si>
    <t>160|184</t>
  </si>
  <si>
    <t>G15|H15</t>
  </si>
  <si>
    <t>159|183</t>
  </si>
  <si>
    <t>G14|H14</t>
  </si>
  <si>
    <t>158|182</t>
  </si>
  <si>
    <t>G13|H13</t>
  </si>
  <si>
    <t>157|181</t>
  </si>
  <si>
    <t>G12|H12</t>
  </si>
  <si>
    <t>156|180</t>
  </si>
  <si>
    <t>G11|H11</t>
  </si>
  <si>
    <t>155|179</t>
  </si>
  <si>
    <t>G10|H10</t>
  </si>
  <si>
    <t>154|178</t>
  </si>
  <si>
    <t>G09|H09</t>
  </si>
  <si>
    <t>153|177</t>
  </si>
  <si>
    <t>G08|H08</t>
  </si>
  <si>
    <t>152|176</t>
  </si>
  <si>
    <t>G07|H07</t>
  </si>
  <si>
    <t>151|175</t>
  </si>
  <si>
    <t>G06|H06</t>
  </si>
  <si>
    <t>150|174</t>
  </si>
  <si>
    <t>G05|H05</t>
  </si>
  <si>
    <t>149|173</t>
  </si>
  <si>
    <t>G04|H04</t>
  </si>
  <si>
    <t>148|172</t>
  </si>
  <si>
    <t>G03|H03</t>
  </si>
  <si>
    <t>147|171</t>
  </si>
  <si>
    <t>G02|H02</t>
  </si>
  <si>
    <t>146|170</t>
  </si>
  <si>
    <t>G01|H01</t>
  </si>
  <si>
    <t>145|169</t>
  </si>
  <si>
    <t>E24|F24</t>
  </si>
  <si>
    <t>120|144</t>
  </si>
  <si>
    <t>E23|F23</t>
  </si>
  <si>
    <t>119|143</t>
  </si>
  <si>
    <t>E22|F22</t>
  </si>
  <si>
    <t>118|142</t>
  </si>
  <si>
    <t>E21|F21</t>
  </si>
  <si>
    <t>117|141</t>
  </si>
  <si>
    <t>E20|F20</t>
  </si>
  <si>
    <t>116|140</t>
  </si>
  <si>
    <t>E19|F19</t>
  </si>
  <si>
    <t>115|139</t>
  </si>
  <si>
    <t>E18|F18</t>
  </si>
  <si>
    <t>114|138</t>
  </si>
  <si>
    <t>E17|F17</t>
  </si>
  <si>
    <t>113|137</t>
  </si>
  <si>
    <t>E16|F16</t>
  </si>
  <si>
    <t>112|136</t>
  </si>
  <si>
    <t>E15|F15</t>
  </si>
  <si>
    <t>111|135</t>
  </si>
  <si>
    <t>E14|F14</t>
  </si>
  <si>
    <t>110|134</t>
  </si>
  <si>
    <t>E13|F13</t>
  </si>
  <si>
    <t>109|133</t>
  </si>
  <si>
    <t>E12|F12</t>
  </si>
  <si>
    <t>108|132</t>
  </si>
  <si>
    <t>E11|F11</t>
  </si>
  <si>
    <t>107|131</t>
  </si>
  <si>
    <t>E10|F10</t>
  </si>
  <si>
    <t>106|130</t>
  </si>
  <si>
    <t>E09|F09</t>
  </si>
  <si>
    <t>105|129</t>
  </si>
  <si>
    <t>E08|F08</t>
  </si>
  <si>
    <t>104|128</t>
  </si>
  <si>
    <t>E07|F07</t>
  </si>
  <si>
    <t>103|127</t>
  </si>
  <si>
    <t>E06|F06</t>
  </si>
  <si>
    <t>102|126</t>
  </si>
  <si>
    <t>E05|F05</t>
  </si>
  <si>
    <t>101|125</t>
  </si>
  <si>
    <t>E04|F04</t>
  </si>
  <si>
    <t>100|124</t>
  </si>
  <si>
    <t>E03|F03</t>
  </si>
  <si>
    <t>99|123</t>
  </si>
  <si>
    <t>E02|F02</t>
  </si>
  <si>
    <t>98|122</t>
  </si>
  <si>
    <t>E01|F01</t>
  </si>
  <si>
    <t>97|121</t>
  </si>
  <si>
    <t>C24|D24</t>
  </si>
  <si>
    <t>72|96</t>
  </si>
  <si>
    <t>C23|D23</t>
  </si>
  <si>
    <t>71|95</t>
  </si>
  <si>
    <t>C22|D22</t>
  </si>
  <si>
    <t>70|94</t>
  </si>
  <si>
    <t>C21|D21</t>
  </si>
  <si>
    <t>69|93</t>
  </si>
  <si>
    <t>C20|D20</t>
  </si>
  <si>
    <t>68|92</t>
  </si>
  <si>
    <t>C19|D19</t>
  </si>
  <si>
    <t>67|91</t>
  </si>
  <si>
    <t>C18|D18</t>
  </si>
  <si>
    <t>66|90</t>
  </si>
  <si>
    <t>C17|D17</t>
  </si>
  <si>
    <t>65|89</t>
  </si>
  <si>
    <t>C16|D16</t>
  </si>
  <si>
    <t>64|88</t>
  </si>
  <si>
    <t>C15|D15</t>
  </si>
  <si>
    <t>63|87</t>
  </si>
  <si>
    <t>C14|D14</t>
  </si>
  <si>
    <t>62|86</t>
  </si>
  <si>
    <t>C13|D13</t>
  </si>
  <si>
    <t>61|85</t>
  </si>
  <si>
    <t>C12|D12</t>
  </si>
  <si>
    <t>60|84</t>
  </si>
  <si>
    <t>C11|D11</t>
  </si>
  <si>
    <t>59|83</t>
  </si>
  <si>
    <t>C10|D10</t>
  </si>
  <si>
    <t>58|82</t>
  </si>
  <si>
    <t>C09|D09</t>
  </si>
  <si>
    <t>57|81</t>
  </si>
  <si>
    <t>C08|D08</t>
  </si>
  <si>
    <t>56|80</t>
  </si>
  <si>
    <t>C07|D07</t>
  </si>
  <si>
    <t>55|79</t>
  </si>
  <si>
    <t>C06|D06</t>
  </si>
  <si>
    <t>54|78</t>
  </si>
  <si>
    <t>C05|D05</t>
  </si>
  <si>
    <t>53|77</t>
  </si>
  <si>
    <t>C04|D04</t>
  </si>
  <si>
    <t>52|76</t>
  </si>
  <si>
    <t>C03|D03</t>
  </si>
  <si>
    <t>51|75</t>
  </si>
  <si>
    <t>C02|D02</t>
  </si>
  <si>
    <t>50|74</t>
  </si>
  <si>
    <t>C01|D01</t>
  </si>
  <si>
    <t>49|73</t>
  </si>
  <si>
    <t>A24|B24</t>
  </si>
  <si>
    <t>24|48</t>
  </si>
  <si>
    <t>A23|B23</t>
  </si>
  <si>
    <t>23|47</t>
  </si>
  <si>
    <t>A22|B22</t>
  </si>
  <si>
    <t>22|46</t>
  </si>
  <si>
    <t>A21|B21</t>
  </si>
  <si>
    <t>21|45</t>
  </si>
  <si>
    <t>A20|B20</t>
  </si>
  <si>
    <t>20|44</t>
  </si>
  <si>
    <t>A19|B19</t>
  </si>
  <si>
    <t>19|43</t>
  </si>
  <si>
    <t>A18|B18</t>
  </si>
  <si>
    <t>18|42</t>
  </si>
  <si>
    <t>A17|B17</t>
  </si>
  <si>
    <t>17|41</t>
  </si>
  <si>
    <t>A16|B16</t>
  </si>
  <si>
    <t>16|40</t>
  </si>
  <si>
    <t>A15|B15</t>
  </si>
  <si>
    <t>15|39</t>
  </si>
  <si>
    <t>A14|B14</t>
  </si>
  <si>
    <t>14|38</t>
  </si>
  <si>
    <t>A13|B13</t>
  </si>
  <si>
    <t>13|37</t>
  </si>
  <si>
    <t>A12|B12</t>
  </si>
  <si>
    <t>12|36</t>
  </si>
  <si>
    <t>A11|B11</t>
  </si>
  <si>
    <t>11|35</t>
  </si>
  <si>
    <t>A10|B10</t>
  </si>
  <si>
    <t>10|34</t>
  </si>
  <si>
    <t>A09|B09</t>
  </si>
  <si>
    <t>9|33</t>
  </si>
  <si>
    <t>A08|B08</t>
  </si>
  <si>
    <t>8|32</t>
  </si>
  <si>
    <t>A07|B07</t>
  </si>
  <si>
    <t>7|31</t>
  </si>
  <si>
    <t>A06|B06</t>
  </si>
  <si>
    <t>6|30</t>
  </si>
  <si>
    <t>A05|B05</t>
  </si>
  <si>
    <t>5|29</t>
  </si>
  <si>
    <t>A04|B04</t>
  </si>
  <si>
    <t>4|28</t>
  </si>
  <si>
    <t>A03|B03</t>
  </si>
  <si>
    <t>3|27</t>
  </si>
  <si>
    <t>A02|B02</t>
  </si>
  <si>
    <t>2|26</t>
  </si>
  <si>
    <t>A01|B01</t>
  </si>
  <si>
    <t>1|25</t>
  </si>
  <si>
    <t xml:space="preserve">Order in 384
 (for sorting by row) </t>
    <phoneticPr fontId="21" type="noConversion"/>
  </si>
  <si>
    <t>Data pre-processing</t>
  </si>
  <si>
    <t>exp11</t>
  </si>
  <si>
    <t>exp12</t>
  </si>
  <si>
    <t>exp13</t>
  </si>
  <si>
    <t>exp14</t>
  </si>
  <si>
    <t>exp15</t>
  </si>
  <si>
    <t>exp16</t>
  </si>
  <si>
    <t>exp17</t>
  </si>
  <si>
    <t>exp18</t>
  </si>
  <si>
    <t>exp19</t>
  </si>
  <si>
    <t>exp20</t>
  </si>
  <si>
    <t>Normalization  factor</t>
    <phoneticPr fontId="0" type="noConversion"/>
  </si>
  <si>
    <t>Housekeeping Gene Symbol</t>
    <phoneticPr fontId="0" type="noConversion"/>
  </si>
  <si>
    <t>Best 3 Reference Test</t>
    <phoneticPr fontId="0" type="noConversion"/>
  </si>
  <si>
    <t>Normalization  factor</t>
    <phoneticPr fontId="0" type="noConversion"/>
  </si>
  <si>
    <t>Best 3 Reference Control</t>
    <phoneticPr fontId="0" type="noConversion"/>
  </si>
  <si>
    <t>PPC</t>
    <phoneticPr fontId="0" type="noConversion"/>
  </si>
  <si>
    <t>Test(&gt;35 and (N/A or blank) to 35) &amp; (Inter-plate calibration)</t>
    <phoneticPr fontId="0" type="noConversion"/>
  </si>
  <si>
    <t>Control(&gt;35 and (N/A or blank) to 35) &amp; (Inter-plate calibration)</t>
    <phoneticPr fontId="0" type="noConversion"/>
  </si>
  <si>
    <t>Arraystar Inc., 9430 Key West Ave #128, Rockville, MD 20850, USA
Tel: 888-416-6343 • Fax: 240-238-9860 • Email: support@arraystar.com • www.arraystar.com</t>
  </si>
  <si>
    <t>1. Export the raw Ct values using the software supplied with the real-time PCR instrument.</t>
  </si>
  <si>
    <t>2. Paste your test sample Ct values to the sheet "Test Sample Data" in the same well positions.</t>
  </si>
  <si>
    <t>3. Paste your control sample Ct values to the sheet "Control Sample Data" in the same well positions.</t>
  </si>
  <si>
    <t>4. The software will perform all the calculations and mapping automatically.</t>
  </si>
  <si>
    <t>5. Check the results in Excel sheets "All expressed genes", "Scatter Plot", "Volcano Plot", etc.</t>
  </si>
  <si>
    <t>Notes</t>
  </si>
  <si>
    <t>1. The software may not work if the sample numbers participating in the comparison are less than 4.</t>
  </si>
  <si>
    <t>2. The automatic procedures include:</t>
  </si>
  <si>
    <t>Step</t>
  </si>
  <si>
    <t>Excel sheet</t>
  </si>
  <si>
    <r>
      <t xml:space="preserve">Set all Ct values </t>
    </r>
    <r>
      <rPr>
        <sz val="10"/>
        <rFont val="宋体"/>
        <family val="3"/>
        <charset val="134"/>
      </rPr>
      <t>≥</t>
    </r>
    <r>
      <rPr>
        <sz val="10"/>
        <rFont val="Calibri"/>
        <family val="2"/>
      </rPr>
      <t xml:space="preserve"> 35 or N/A (not detected) to 35</t>
    </r>
  </si>
  <si>
    <t>Calculate inter-plate calibration factors</t>
  </si>
  <si>
    <t>Choose Housekeeping Genes</t>
  </si>
  <si>
    <t>Select three most stably expressed housekeeping reference 
genes and calculate average Ct(HKs)</t>
  </si>
  <si>
    <r>
      <t xml:space="preserve">Calculate 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 xml:space="preserve">Ct for each RNA: 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Ct(RNA)=Ct(RNA)- average Ct(HKs)</t>
    </r>
  </si>
  <si>
    <t>Calculate fold-change for each RNA: Fold-change = 2^[average ∆Ct(Control) - average ∆Ct(Test)]</t>
  </si>
  <si>
    <t>All expressed genes</t>
  </si>
  <si>
    <t>Calculate P-value</t>
  </si>
  <si>
    <t>Volcano Plot graphing</t>
  </si>
  <si>
    <t>up_Bar Graph</t>
    <phoneticPr fontId="19" type="noConversion"/>
  </si>
  <si>
    <t>down_Bar Graph</t>
    <phoneticPr fontId="19" type="noConversion"/>
  </si>
  <si>
    <t>exp1</t>
    <phoneticPr fontId="0" type="noConversion"/>
  </si>
  <si>
    <t>exp2</t>
    <phoneticPr fontId="0" type="noConversion"/>
  </si>
  <si>
    <t>exp2</t>
    <phoneticPr fontId="0" type="noConversion"/>
  </si>
  <si>
    <r>
      <t>The black line indicates fold changes (2 ^ (-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Ct) of 1 (no difference).
The pink lines indicate the fold-change threshold, defined by the user with the entry in cell A1._x000D_
The axis scale or other plot formats can be adjusted by the Excel chart functions.</t>
    </r>
    <phoneticPr fontId="1" type="noConversion"/>
  </si>
  <si>
    <t xml:space="preserve">The black line indicates a fold-change value of 1.
</t>
  </si>
  <si>
    <t>The pink lines indicate the threshold of fold-change, as defined in the yellow D1 cell.</t>
  </si>
  <si>
    <t xml:space="preserve">The blue line indicates the p value cutoff, as defined in the yellow I1 cell. </t>
  </si>
  <si>
    <t>The axis scales and other plot options can be adjusted by using the standard Excel functions.</t>
  </si>
  <si>
    <t>Annotation</t>
    <phoneticPr fontId="19" type="noConversion"/>
  </si>
  <si>
    <t>Database</t>
    <phoneticPr fontId="19" type="noConversion"/>
  </si>
  <si>
    <t>GtRNAdb</t>
    <phoneticPr fontId="19" type="noConversion"/>
  </si>
  <si>
    <t>Ala-TGC-3</t>
  </si>
  <si>
    <t>Arg-TCG</t>
  </si>
  <si>
    <t>Asn-GTT-2</t>
  </si>
  <si>
    <t>Asn-GTT-3</t>
  </si>
  <si>
    <t>Cys-GCA-2</t>
  </si>
  <si>
    <t>Cys-GCA-3</t>
  </si>
  <si>
    <t>Cys-GCA-4</t>
  </si>
  <si>
    <t>Cys-GCA-5</t>
  </si>
  <si>
    <t>Cys-GCA-6</t>
  </si>
  <si>
    <t>Cys-GCA-7</t>
  </si>
  <si>
    <t>Gln-CTG-2</t>
  </si>
  <si>
    <t>Gln-CTG-3</t>
  </si>
  <si>
    <t>Gln-CTG-4</t>
  </si>
  <si>
    <t>Gln-TTG-2</t>
  </si>
  <si>
    <t>Gln-TTG-3</t>
  </si>
  <si>
    <t>Gly-CCC-2</t>
  </si>
  <si>
    <t>Gly-CCC-3</t>
  </si>
  <si>
    <t>Gly-GCC-2</t>
  </si>
  <si>
    <t>Gly-GCC-3</t>
  </si>
  <si>
    <t>Gly-TCC-2</t>
  </si>
  <si>
    <t>Gly-TCC-3</t>
  </si>
  <si>
    <t>His-GTG-2</t>
  </si>
  <si>
    <t>His-GTG-3</t>
  </si>
  <si>
    <t>Leu-AAG</t>
  </si>
  <si>
    <t>Leu-CAA-2</t>
  </si>
  <si>
    <t>Leu-CAA-3</t>
  </si>
  <si>
    <t>Leu-CAA-4</t>
  </si>
  <si>
    <t>Leu-CAA-5</t>
  </si>
  <si>
    <t>Leu-CAG</t>
  </si>
  <si>
    <t>Leu-TAG-2</t>
  </si>
  <si>
    <t>Leu-TAG-3</t>
  </si>
  <si>
    <t>Lys-CTT-2</t>
  </si>
  <si>
    <t>Lys-CTT-3</t>
  </si>
  <si>
    <t>Lys-CTT-4</t>
  </si>
  <si>
    <t>Lys-CTT-5</t>
  </si>
  <si>
    <t>Lys-CTT-6</t>
  </si>
  <si>
    <t>Lys-CTT-7</t>
  </si>
  <si>
    <t>Lys-CTT-8</t>
  </si>
  <si>
    <t>Lys-TTT-2</t>
  </si>
  <si>
    <t>Lys-TTT-3</t>
  </si>
  <si>
    <t>Met-CAT-2</t>
  </si>
  <si>
    <t>Met-CAT-3</t>
  </si>
  <si>
    <t>Met-CAT-4</t>
  </si>
  <si>
    <t>Phe-GAA</t>
  </si>
  <si>
    <t>Pro-AGG-2</t>
  </si>
  <si>
    <t>Pro-AGG-3</t>
  </si>
  <si>
    <t>Pro-CGG</t>
  </si>
  <si>
    <t>Pro-TGG-2</t>
  </si>
  <si>
    <t>Pro-TGG-3</t>
  </si>
  <si>
    <t>SeC-TCA</t>
  </si>
  <si>
    <t>Ser-AGA-2</t>
  </si>
  <si>
    <t>Ser-GCT-2</t>
  </si>
  <si>
    <t>Ser-GCT-3</t>
  </si>
  <si>
    <t>Ser-TGA-2</t>
  </si>
  <si>
    <t>Thr-CGT-2</t>
  </si>
  <si>
    <t>Thr-CGT-3</t>
  </si>
  <si>
    <t>Trp-CCA-2</t>
  </si>
  <si>
    <t>Trp-CCA-3</t>
  </si>
  <si>
    <t>Val-CAC-2</t>
  </si>
  <si>
    <t>Val-TAC</t>
  </si>
  <si>
    <t>Ala-AGC</t>
  </si>
  <si>
    <t>Ala-CGC</t>
  </si>
  <si>
    <t>Ala-TGC</t>
  </si>
  <si>
    <t>Arg-ACG</t>
  </si>
  <si>
    <t>Arg-CCG</t>
  </si>
  <si>
    <t>Arg-CCT</t>
  </si>
  <si>
    <t>Arg-TCT</t>
  </si>
  <si>
    <t>Asn-GTT</t>
  </si>
  <si>
    <t>Asp-GTC</t>
  </si>
  <si>
    <t>Cys-GCA</t>
  </si>
  <si>
    <t>Gln-CTG</t>
  </si>
  <si>
    <t>Gln-TTG</t>
  </si>
  <si>
    <t>Glu-CTC</t>
  </si>
  <si>
    <t>Glu-TTC</t>
  </si>
  <si>
    <t>Gly-CCC</t>
  </si>
  <si>
    <t>Gly-GCC</t>
  </si>
  <si>
    <t>Gly-TCC</t>
  </si>
  <si>
    <t>His-GTG</t>
  </si>
  <si>
    <t>Ile-AAT</t>
  </si>
  <si>
    <t>Ile-TAT</t>
  </si>
  <si>
    <t>iMet-CAT</t>
  </si>
  <si>
    <t>Leu-CAA</t>
  </si>
  <si>
    <t>Leu-TAA</t>
  </si>
  <si>
    <t>Leu-TAG</t>
  </si>
  <si>
    <t>Lys-CTT</t>
  </si>
  <si>
    <t>Lys-TTT</t>
  </si>
  <si>
    <t>Met-CAT</t>
  </si>
  <si>
    <t>Pro-AGG</t>
  </si>
  <si>
    <t>Pro-TGG</t>
  </si>
  <si>
    <t>Ser-AGA</t>
  </si>
  <si>
    <t>Ser-CGA</t>
  </si>
  <si>
    <t>Ser-GCT</t>
  </si>
  <si>
    <t>Ser-TGA</t>
  </si>
  <si>
    <t>Thr-AGT</t>
  </si>
  <si>
    <t>Thr-CGT</t>
  </si>
  <si>
    <t>Thr-TGT</t>
  </si>
  <si>
    <t>Trp-CCA</t>
  </si>
  <si>
    <t>Tyr-GTA</t>
  </si>
  <si>
    <t>Val-AAC</t>
  </si>
  <si>
    <t>Val-CAC</t>
  </si>
  <si>
    <t>U6</t>
    <phoneticPr fontId="33" type="noConversion"/>
  </si>
  <si>
    <t>Bar graphing of top 20  up regulated tRNA</t>
    <phoneticPr fontId="19" type="noConversion"/>
  </si>
  <si>
    <t>Bar graphing of top 20  down regulated tRNA</t>
    <phoneticPr fontId="19" type="noConversion"/>
  </si>
  <si>
    <t>5S rRNA</t>
    <phoneticPr fontId="19" type="noConversion"/>
  </si>
  <si>
    <t>18S rRNA</t>
    <phoneticPr fontId="19" type="noConversion"/>
  </si>
  <si>
    <t>Ala-AGC-1</t>
  </si>
  <si>
    <t>Homo_sapiens_tRNA-Ala-AGC-1-1/ Homo_sapiens_tRNA-Ala-AGC-2-1~2/ Homo_sapiens_tRNA-Ala-AGC-3-1/ Homo_sapiens_tRNA-Ala-AGC-4-1/ Homo_sapiens_tRNA-Ala-AGC-5-1/ Homo_sapiens_tRNA-Ala-AGC-6-1/ Homo_sapiens_tRNA-Ala-AGC-7-1/ Homo_sapiens_tRNA-Ala-AGC-8-1~2/ Homo_sapiens_tRNA-Ala-AGC-10-1/ Homo_sapiens_tRNA-Ala-AGC-11-1/ Homo_sapiens_tRNA-Ala-AGC-12-1~3/ Homo_sapiens_tRNA-Ala-AGC-13-1~2/ Homo_sapiens_tRNA-Ala-AGC-14-1/ Homo_sapiens_tRNA-Ala-AGC-15-1</t>
  </si>
  <si>
    <t>Ala-AGC-2</t>
  </si>
  <si>
    <t>Homo_sapiens_tRNA-Ala-AGC-3-1</t>
  </si>
  <si>
    <t>Ala-AGC-3</t>
  </si>
  <si>
    <t>Homo_sapiens_tRNA-Ala-AGC-9-1~2</t>
  </si>
  <si>
    <t>Ala-AGC-4</t>
  </si>
  <si>
    <t>Homo_sapiens_tRNA-Ala-AGC-10-1</t>
  </si>
  <si>
    <t>Ala-CGC-1</t>
  </si>
  <si>
    <t>Homo_sapiens_tRNA-Ala-CGC-1-1/ Homo_sapiens_tRNA-Ala-CGC-2-1/ Homo_sapiens_tRNA-Ala-CGC-3-1</t>
  </si>
  <si>
    <t>Ala-CGC-2</t>
  </si>
  <si>
    <t>Homo_sapiens_tRNA-Ala-CGC-3-1</t>
  </si>
  <si>
    <t>Ala-CGC-3</t>
  </si>
  <si>
    <t>Ala-TGC-1</t>
  </si>
  <si>
    <t xml:space="preserve">Homo_sapiens_tRNA-Ala-TGC-1-1/ Homo_sapiens_tRNA-Ala-TGC-2-1 </t>
  </si>
  <si>
    <t>Ala-TGC-2</t>
  </si>
  <si>
    <t>Homo_sapiens_tRNA-Ala-TGC-4-1</t>
  </si>
  <si>
    <t>Homo_sapiens_tRNA-Ala-TGC-5-1</t>
  </si>
  <si>
    <t>Ala-TGC-4</t>
  </si>
  <si>
    <t>Homo_sapiens_tRNA-Ala-TGC-6-1</t>
  </si>
  <si>
    <t>Ala-TGC-5</t>
  </si>
  <si>
    <t>Homo_sapiens_tRNA-Ala-TGC-7-1</t>
  </si>
  <si>
    <t>Arg-ACG-1</t>
  </si>
  <si>
    <t>Homo_sapiens_tRNA-Arg-ACG-1-1~3/ Homo_sapiens_tRNA-Arg-ACG-2-1~4</t>
  </si>
  <si>
    <t>Arg-ACG-2</t>
  </si>
  <si>
    <t>Homo_sapiens_tRNA-Arg-ACG-1-1~3</t>
  </si>
  <si>
    <t>Arg-ACG-3</t>
  </si>
  <si>
    <t>Homo_sapiens_tRNA-Arg-ACG-2-1~4</t>
  </si>
  <si>
    <t>Arg-CCG-1</t>
  </si>
  <si>
    <t>Homo_sapiens_tRNA-Arg-CCG-1-1~3</t>
  </si>
  <si>
    <t>Arg-CCG-2</t>
  </si>
  <si>
    <t>Homo_sapiens_tRNA-Arg-CCG-2-1</t>
  </si>
  <si>
    <t>Arg-CCT-1</t>
  </si>
  <si>
    <t>Homo_sapiens_tRNA-Arg-CCT-1-1/ Homo_sapiens_tRNA-Arg-CCT-2-1/ Homo_sapiens_tRNA-Arg-CCT-3-1/ Homo_sapiens_tRNA-Arg-CCT-4-1/ Homo_sapiens_tRNA-Arg-CCT-5-1</t>
  </si>
  <si>
    <t>Arg-CCT-2</t>
  </si>
  <si>
    <t>Homo_sapiens_tRNA-Arg-CCT-1-1/ Homo_sapiens_tRNA-Arg-CCT-2-1/ Homo_sapiens_tRNA-Arg-CCT-5-1</t>
  </si>
  <si>
    <t>Arg-CCT-3</t>
  </si>
  <si>
    <t>Homo_sapiens_tRNA-Arg-CCT-3-1/ Homo_sapiens_tRNA-Arg-CCT-4-1</t>
  </si>
  <si>
    <t>Arg-CCT-4</t>
  </si>
  <si>
    <t>Homo_sapiens_tRNA-Arg-CCT-5-1</t>
  </si>
  <si>
    <t>Arg-TCG-1</t>
  </si>
  <si>
    <t>Homo_sapiens_tRNA-Arg-TCG-1-1/ Homo_sapiens_tRNA-Arg-TCG-2-1/ Homo_sapiens_tRNA-Arg-TCG-3-1/ Homo_sapiens_tRNA-Arg-TCG-4-1/ Homo_sapiens_tRNA-Arg-TCG-5-1/ Homo_sapiens_tRNA-Arg-TCG-6-1</t>
  </si>
  <si>
    <t>Arg-TCG-2</t>
  </si>
  <si>
    <t>Homo_sapiens_tRNA-Arg-TCG-6-1</t>
  </si>
  <si>
    <t>Arg-TCT-1</t>
  </si>
  <si>
    <t>Homo_sapiens_tRNA-Arg-TCT-1-1/ Homo_sapiens_tRNA-Arg-TCT-2-1/ Homo_sapiens_tRNA-Arg-TCT-3-1~2/ Homo_sapiens_tRNA-Arg-TCT-5-1</t>
  </si>
  <si>
    <t>Arg-TCT-2</t>
  </si>
  <si>
    <t>Homo_sapiens_tRNA-Arg-TCT-1-1</t>
  </si>
  <si>
    <t>Arg-TCT-3</t>
  </si>
  <si>
    <t>Homo_sapiens_tRNA-Arg-TCT-4-1</t>
  </si>
  <si>
    <t>Asn-GTT-1</t>
  </si>
  <si>
    <t>Homo_sapiens_tRNA-Asn-GTT-1-1/ Homo_sapiens_tRNA-Asn-GTT-2-1~6/ Homo_sapiens_tRNA-Asn-GTT-3-1~2/ Homo_sapiens_tRNA-Asn-GTT-4-1/ Homo_sapiens_tRNA-Asn-GTT-5-1/ Homo_sapiens_tRNA-Asn-GTT-6-1/ Homo_sapiens_tRNA-Asn-GTT-7-1/ Homo_sapiens_tRNA-Asn-GTT-8-1/ Homo_sapiens_tRNA-Asn-GTT-9-1~2/ Homo_sapiens_tRNA-Asn-GTT-10-1/ Homo_sapiens_tRNA-Asn-GTT-11-1~2/ Homo_sapiens_tRNA-Asn-GTT-12-1</t>
  </si>
  <si>
    <t>Homo_sapiens_tRNA-Asn-GTT-3-1~2</t>
  </si>
  <si>
    <t>Homo_sapiens_tRNA-Asn-GTT-4-1</t>
  </si>
  <si>
    <t>Asn-GTT-4</t>
  </si>
  <si>
    <t>Homo_sapiens_tRNA-Asn-GTT-7-1</t>
  </si>
  <si>
    <t>Asn-GTT-5</t>
  </si>
  <si>
    <t>Homo_sapiens_tRNA-Asn-GTT-9-1~2</t>
  </si>
  <si>
    <t>Asn-GTT-6</t>
  </si>
  <si>
    <t>Homo_sapiens_tRNA-Asn-GTT-10-1</t>
  </si>
  <si>
    <t>Asn-GTT-7</t>
  </si>
  <si>
    <t>Homo_sapiens_tRNA-Asn-GTT-11-1~2</t>
  </si>
  <si>
    <t>Asp-GTC-1</t>
  </si>
  <si>
    <t>Homo_sapiens_tRNA-Asp-GTC-1-1/ Homo_sapiens_tRNA-Asp-GTC-2-1~11/ Homo_sapiens_tRNA-Asp-GTC-3-1</t>
  </si>
  <si>
    <t>Asp-GTC-2</t>
  </si>
  <si>
    <t xml:space="preserve">Homo_sapiens_tRNA-Asp-GTC-1-1 </t>
  </si>
  <si>
    <t>Asp-GTC-3</t>
  </si>
  <si>
    <t>Homo_sapiens_tRNA-Asp-GTC-3-1</t>
  </si>
  <si>
    <t>Cys-GCA-1</t>
  </si>
  <si>
    <t>Homo_sapiens_tRNA-Cys-GCA-1-1/ Homo_sapiens_tRNA-Cys-GCA-2-1~4/ Homo_sapiens_tRNA-Cys-GCA-3-1/ Homo_sapiens_tRNA-Cys-GCA-4-1/ Homo_sapiens_tRNA-Cys-GCA-5-1/ Homo_sapiens_tRNA-Cys-GCA-6-1/ Homo_sapiens_tRNA-Cys-GCA-7-1/ Homo_sapiens_tRNA-Cys-GCA-8-1/ Homo_sapiens_tRNA-Cys-GCA-9-1~4/ Homo_sapiens_tRNA-Cys-GCA-10-1/ Homo_sapiens_tRNA-Cys-GCA-11-1/ Homo_sapiens_tRNA-Cys-GCA-13-1/ Homo_sapiens_tRNA-Cys-GCA-14-1/ Homo_sapiens_tRNA-Cys-GCA-15-1/ Homo_sapiens_tRNA-Cys-GCA-16-1/ Homo_sapiens_tRNA-Cys-GCA-17-1/ Homo_sapiens_tRNA-Cys-GCA-18-1/ Homo_sapiens_tRNA-Cys-GCA-19-1/ Homo_sapiens_tRNA-Cys-GCA-20-1/ Homo_sapiens_tRNA-Cys-GCA-21-1/ Homo_sapiens_tRNA-Cys-GCA-22-1/ Homo_sapiens_tRNA-Cys-GCA-23-1</t>
  </si>
  <si>
    <t>Homo_sapiens_tRNA-Cys-GCA-3-1/ Homo_sapiens_tRNA-Cys-GCA-16-1</t>
  </si>
  <si>
    <t>Homo_sapiens_tRNA-Cys-GCA-5-1/ Homo_sapiens_tRNA-Cys-GCA-7-1</t>
  </si>
  <si>
    <t>Homo_sapiens_tRNA-Cys-GCA-12-1</t>
  </si>
  <si>
    <t>Homo_sapiens_tRNA-Cys-GCA-13-1/ Homo_sapiens_tRNA-Cys-GCA-20-1/ Homo_sapiens_tRNA-Cys-GCA-22-1</t>
  </si>
  <si>
    <t>Homo_sapiens_tRNA-Cys-GCA-15-1</t>
  </si>
  <si>
    <t>Homo_sapiens_tRNA-Cys-GCA-16-1</t>
  </si>
  <si>
    <t>Cys-GCA-8</t>
  </si>
  <si>
    <t>Homo_sapiens_tRNA-Cys-GCA-19-1</t>
  </si>
  <si>
    <t>Cys-GCA-9</t>
  </si>
  <si>
    <t>Homo_sapiens_tRNA-Cys-GCA-21-1/ Homo_sapiens_tRNA-Cys-GCA-23-1</t>
  </si>
  <si>
    <t>Gln-CTG-1</t>
  </si>
  <si>
    <t>Homo_sapiens_tRNA-Gln-CTG-1-1~5/ Homo_sapiens_tRNA-Gln-CTG-2-1 / Homo_sapiens_tRNA-Gln-CTG-3-1/ Homo_sapiens_tRNA-Gln-CTG-4-1~2/ Homo_sapiens_tRNA-Gln-CTG-5-1/ Homo_sapiens_tRNA-Gln-CTG-6-1/ Homo_sapiens_tRNA-Gln-CTG-7-1</t>
  </si>
  <si>
    <t>Homo_sapiens_tRNA-Gln-CTG-3-1~2</t>
  </si>
  <si>
    <t>Homo_sapiens_tRNA-Gln-CTG-4-1~2/ Homo_sapiens_tRNA-Gln-CTG-7-1</t>
  </si>
  <si>
    <t>Gln-CTG-5</t>
  </si>
  <si>
    <t>Homo_sapiens_tRNA-Gln-CTG-5-1</t>
  </si>
  <si>
    <t>Gln-CTG-6</t>
  </si>
  <si>
    <t>Homo_sapiens_tRNA-Gln-CTG-6-1</t>
  </si>
  <si>
    <t>Gln-CTG-7</t>
  </si>
  <si>
    <t>Homo_sapiens_tRNA-Gln-CTG-7-1</t>
  </si>
  <si>
    <t>Gln-TTG-1</t>
  </si>
  <si>
    <t>Homo_sapiens_tRNA-Gln-TTG-1-1/ Homo_sapiens_tRNA-Gln-TTG-2-1/ Homo_sapiens_tRNA-Gln-TTG-3-1~3/ Homo_sapiens_tRNA-Gln-TTG-4-1</t>
  </si>
  <si>
    <t>Homo_sapiens_tRNA-Gln-TTG-1-1/ Homo_sapiens_tRNA-Gln-TTG-3-1~3</t>
  </si>
  <si>
    <t>Homo_sapiens_tRNA-Gln-TTG-2-1</t>
  </si>
  <si>
    <t>Gln-TTG-4</t>
  </si>
  <si>
    <t>Homo_sapiens_tRNA-Gln-TTG-4-1</t>
  </si>
  <si>
    <t xml:space="preserve">Homo_sapiens_tRNA-Glu-CTC-1-1~7/ Homo_sapiens_tRNA-Glu-CTC-2-1 </t>
  </si>
  <si>
    <t>Glu-TTC-1</t>
  </si>
  <si>
    <t>Homo_sapiens_tRNA-Glu-TTC-1-1~2/ Homo_sapiens_tRNA-Glu-TTC-2-1~2</t>
  </si>
  <si>
    <t>Glu-TTC-2</t>
  </si>
  <si>
    <t>Homo_sapiens_tRNA-Glu-TTC-1-1~2</t>
  </si>
  <si>
    <t>Glu-TTC-3</t>
  </si>
  <si>
    <t>Homo_sapiens_tRNA-Glu-TTC-2-1~2</t>
  </si>
  <si>
    <t>Gly-CCC-1</t>
  </si>
  <si>
    <t xml:space="preserve">Homo_sapiens_tRNA-Gly-CCC-1-1~2 </t>
  </si>
  <si>
    <t>Homo_sapiens_tRNA-Gly-CCC-2-1~2</t>
  </si>
  <si>
    <t>Homo_sapiens_tRNA-Gly-CCC-3-1</t>
  </si>
  <si>
    <t>Gly-GCC-1</t>
  </si>
  <si>
    <t xml:space="preserve">Homo_sapiens_tRNA-Gly-GCC-1-1~5/ Homo_sapiens_tRNA-Gly-GCC-2-1~6/ Homo_sapiens_tRNA-Gly-GCC-3-1/ Homo_sapiens_tRNA-Gly-GCC-4-1/ Homo_sapiens_tRNA-Gly-GCC-5-1  </t>
  </si>
  <si>
    <t>Homo_sapiens_tRNA-Gly-GCC-3-1</t>
  </si>
  <si>
    <t>Gly-GCC-4</t>
  </si>
  <si>
    <t>Homo_sapiens_tRNA-Gly-GCC-5-1</t>
  </si>
  <si>
    <t>Gly-TCC-1</t>
  </si>
  <si>
    <t>Homo_sapiens_tRNA-Gly-TCC-1-1/ 
Homo_sapiens_tRNA-Gly-TCC-2-1~6/ 
Homo_sapiens_tRNA-Gly-TCC-3-1/ 
Homo_sapiens_tRNA-Gly-TCC-4-1</t>
  </si>
  <si>
    <t>Homo_sapiens_tRNA-Gly-TCC-1-1</t>
  </si>
  <si>
    <t>Homo_sapiens_tRNA-Gly-TCC-2-1~6/ 
Homo_sapiens_tRNA-Gly-TCC-4-1</t>
  </si>
  <si>
    <t>Gly-TCC-4</t>
  </si>
  <si>
    <t>Homo_sapiens_tRNA-Gly-TCC-3-1</t>
  </si>
  <si>
    <t>Gly-TCC-5</t>
  </si>
  <si>
    <t>Homo_sapiens_tRNA-Gly-TCC-4-1</t>
  </si>
  <si>
    <t>His-GTG-1</t>
  </si>
  <si>
    <t>Homo_sapiens_tRNA-His-GTG-1-1~9/ Homo_sapiens_tRNA-His-GTG-2-1</t>
  </si>
  <si>
    <t>Homo_sapiens_tRNA-His-GTG-1-1~9</t>
  </si>
  <si>
    <t>Homo_sapiens_tRNA-His-GTG-2-1</t>
  </si>
  <si>
    <t>Ile-AAT-1</t>
  </si>
  <si>
    <t xml:space="preserve">Homo_sapiens_tRNA-Ile-AAT-1-1/ Homo_sapiens_tRNA-Ile-AAT-2-1/ Homo_sapiens_tRNA-Ile-AAT-3-1/ Homo_sapiens_tRNA-Ile-AAT-5-1~5/ Homo_sapiens_tRNA-Ile-AAT-6-1/ Homo_sapiens_tRNA-Ile-AAT-7-1~2/ Homo_sapiens_tRNA-Ile-AAT-8-1 </t>
  </si>
  <si>
    <t>Ile-AAT-2</t>
  </si>
  <si>
    <t>Homo_sapiens_tRNA-Ile-AAT-1-1</t>
  </si>
  <si>
    <t>Ile-AAT-3</t>
  </si>
  <si>
    <t>Homo_sapiens_tRNA-Ile-AAT-6-1</t>
  </si>
  <si>
    <t>Ile-AAT-4</t>
  </si>
  <si>
    <t>Homo_sapiens_tRNA-Ile-AAT-7-1~2</t>
  </si>
  <si>
    <t>Ile-AAT-5</t>
  </si>
  <si>
    <t>Homo_sapiens_tRNA-Ile-AAT-8-1</t>
  </si>
  <si>
    <t>Ile-AAT-6</t>
  </si>
  <si>
    <t xml:space="preserve">Homo_sapiens_tRNA-Ile-AAT-9-1 </t>
  </si>
  <si>
    <t>Ile-GAT</t>
  </si>
  <si>
    <t>Homo_sapiens_tRNA-Ile-GAT-1-1~3</t>
  </si>
  <si>
    <t>Homo_sapiens_tRNA-Ile-TAT-1-1/ Homo_sapiens_tRNA-Ile-TAT-2-1~3/ Homo_sapiens_tRNA-Ile-TAT-3-1</t>
  </si>
  <si>
    <t>Leu-AAG-1</t>
  </si>
  <si>
    <t>Homo_sapiens_tRNA-Leu-AAG-1-1~3/ Homo_sapiens_tRNA-Leu-AAG-2-1~4/ Homo_sapiens_tRNA-Leu-AAG-3-1/ Homo_sapiens_tRNA-Leu-AAG-4-1</t>
  </si>
  <si>
    <t>Leu-AAG-2</t>
  </si>
  <si>
    <t>Homo_sapiens_tRNA-Leu-AAG-4-1</t>
  </si>
  <si>
    <t>Leu-CAA-1</t>
  </si>
  <si>
    <t>Homo_sapiens_tRNA-Leu-CAA-1-1~2/ Homo_sapiens_tRNA-Leu-CAA-2-1/ Homo_sapiens_tRNA-Leu-CAA-3-1/ Homo_sapiens_tRNA-Leu-CAA-4-1</t>
  </si>
  <si>
    <t>Homo_sapiens_tRNA-Leu-CAA-2-1</t>
  </si>
  <si>
    <t>Homo_sapiens_tRNA-Leu-CAA-3-1</t>
  </si>
  <si>
    <t>Homo_sapiens_tRNA-Leu-CAA-4-1</t>
  </si>
  <si>
    <t xml:space="preserve">Homo_sapiens_tRNA-Leu-CAA-5-1 </t>
  </si>
  <si>
    <t>Leu-CAA-6</t>
  </si>
  <si>
    <t>Homo_sapiens_tRNA-Leu-CAA-6-1</t>
  </si>
  <si>
    <t>Homo_sapiens_tRNA-Leu-CAG-1-1~7/ Homo_sapiens_tRNA-Leu-CAG-2-1~2</t>
  </si>
  <si>
    <t>Leu-TAA-1</t>
  </si>
  <si>
    <t>Homo_sapiens_tRNA-Leu-TAA-1-1/ Homo_sapiens_tRNA-Leu-TAA-2-1/ Homo_sapiens_tRNA-Leu-TAA-3-1/ Homo_sapiens_tRNA-Leu-TAA-4-1</t>
  </si>
  <si>
    <t>Leu-TAA-2</t>
  </si>
  <si>
    <t>Homo_sapiens_tRNA-Leu-TAA-1-1</t>
  </si>
  <si>
    <t>Leu-TAA-3</t>
  </si>
  <si>
    <t>Homo_sapiens_tRNA-Leu-TAA-2-1</t>
  </si>
  <si>
    <t>Leu-TAA-4</t>
  </si>
  <si>
    <t>Homo_sapiens_tRNA-Leu-TAA-3-1</t>
  </si>
  <si>
    <t>Leu-TAA-5</t>
  </si>
  <si>
    <t>Homo_sapiens_tRNA-Leu-TAA-4-1</t>
  </si>
  <si>
    <t>Leu-TAG-1</t>
  </si>
  <si>
    <t>Homo_sapiens_tRNA-Leu-TAG-1-1/ Homo_sapiens_tRNA-LeT-TAG-2-1/ Homo_sapiens_tRNA-LeT-TAG-3-1</t>
  </si>
  <si>
    <t xml:space="preserve">Homo_sapiens_tRNA-Leu-TAG-2-1 </t>
  </si>
  <si>
    <t>Homo_sapiens_tRNA-Leu-TAG-3-1</t>
  </si>
  <si>
    <t>Lys-CTT-1</t>
  </si>
  <si>
    <t>Homo_sapiens_tRNA-Lys-CTT-1-1~2/ Homo_sapiens_tRNA-Lys-CTT-2-1~5/ Homo_sapiens_tRNA-Lys-CTT-3-1/ Homo_sapiens_tRNA-Lys-CTT-4-1/ Homo_sapiens_tRNA-Lys-CTT-5-1/ Homo_sapiens_tRNA-Lys-CTT-7-1/ Homo_sapiens_tRNA-Lys-CTT-10-1/ Homo_sapiens_tRNA-Lys-CTT-11-1</t>
  </si>
  <si>
    <t>Homo_sapiens_tRNA-Lys-CTT-1-1~2</t>
  </si>
  <si>
    <t>Homo_sapiens_tRNA-Lys-CTT-3-1</t>
  </si>
  <si>
    <t xml:space="preserve">Homo_sapiens_tRNA-Lys-CTT-7-1 </t>
  </si>
  <si>
    <t>Homo_sapiens_tRNA-Lys-CTT-8-1</t>
  </si>
  <si>
    <t>Homo_sapiens_tRNA-Lys-CTT-9-1</t>
  </si>
  <si>
    <t>Homo_sapiens_tRNA-Lys-CTT-10-1</t>
  </si>
  <si>
    <t>Homo_sapiens_tRNA-Lys-CTT-11-1</t>
  </si>
  <si>
    <t>Lys-TTT-1</t>
  </si>
  <si>
    <t>Homo_sapiens_tRNA-Lys-TTT-1-1/ Homo_sapiens_tRNA-Lys-TTT-2-1/ Homo_sapiens_tRNA-Lys-TTT-3-1~5/ Homo_sapiens_tRNA-Lys-TTT-4-1/ Homo_sapiens_tRNA-Lys-TTT-5-1/ Homo_sapiens_tRNA-Lys-TTT-6-1/ Homo_sapiens_tRNA-Lys-TTT-7-1</t>
  </si>
  <si>
    <t>Homo_sapiens_tRNA-Lys-TTT-7-1</t>
  </si>
  <si>
    <t xml:space="preserve">Homo_sapiens_tRNA-Lys-TTT-11-1 </t>
  </si>
  <si>
    <t>Met-CAT-1</t>
  </si>
  <si>
    <t>Homo_sapiens_tRNA-Met-CAT-1-1/ Homo_sapiens_tRNA-Met-CAT-2-1/ Homo_sapiens_tRNA-Met-CAT-3-1~2/ Homo_sapiens_tRNA-Met-CAT-4-1~3 / Homo_sapiens_tRNA-Met-CAT-5-1/ Homo_sapiens_tRNA-Met-CAT-6-1/ Homo_sapiens_tRNA-Met-CAT-7-1</t>
  </si>
  <si>
    <t>Homo_sapiens_tRNA-Met-CAT-1-1</t>
  </si>
  <si>
    <t>Homo_sapiens_tRNA-Met-CAT-4-1~3</t>
  </si>
  <si>
    <t>Homo_sapiens_tRNA-iMet-CAT-1-1~8/ Homo_sapiens_tRNA-iMet-CAT-2-1</t>
  </si>
  <si>
    <t>Phe-GAA-1</t>
  </si>
  <si>
    <t>Homo_sapiens_tRNA-Phe-GAA-1-1~6/ Homo_sapiens_tRNA-Phe-GAA-2-1/ Homo_sapiens_tRNA-Phe-GAA-3-1/ Homo_sapiens_tRNA-Phe-GAA-4-1/ Homo_sapiens_tRNA-Phe-GAA-6-1</t>
  </si>
  <si>
    <t>Phe-GAA-2</t>
  </si>
  <si>
    <t>Homo_sapiens_tRNA-Phe-GAA-4-1</t>
  </si>
  <si>
    <t>Phe-GAA-3</t>
  </si>
  <si>
    <t>Homo_sapiens_tRNA-Phe-GAA-6-1</t>
  </si>
  <si>
    <t>Pro-AGG-1</t>
  </si>
  <si>
    <t>Homo_sapiens_tRNA-Pro-AGG-1-1/ Homo_sapiens_tRNA-Pro-AGG-2-1~8</t>
  </si>
  <si>
    <t>Homo_sapiens_tRNA-Pro-AGG-1-1</t>
  </si>
  <si>
    <t>Homo_sapiens_tRNA-Pro-AGG-2-1</t>
  </si>
  <si>
    <t>Pro-CGG-1</t>
  </si>
  <si>
    <t>Homo_sapiens_tRNA-Pro-CGG-1-1~3/ Homo_sapiens_tRNA-Pro-CGG-2-1</t>
  </si>
  <si>
    <t>Pro-CGG-2</t>
  </si>
  <si>
    <t>Homo_sapiens_tRNA-Pro-CGG-1-1~3</t>
  </si>
  <si>
    <t>Pro-CGG-3</t>
  </si>
  <si>
    <t>Homo_sapiens_tRNA-Pro-CGG-2-1</t>
  </si>
  <si>
    <t>Pro-TGG-1</t>
  </si>
  <si>
    <t>Homo_sapiens_tRNA-Pro-TGG-1-1/ Homo_sapiens_tRNA-Pro-TGG-2-1/ Homo_sapiens_tRNA-Pro-TGG-3-1~5</t>
  </si>
  <si>
    <t>Homo_sapiens_tRNA-Pro-TGG-1-1/ Homo_sapiens_tRNA-Pro-TGG-3-1~5</t>
  </si>
  <si>
    <t xml:space="preserve">Homo_sapiens_tRNA-Pro-TGG-2-1 </t>
  </si>
  <si>
    <t>Sec-TCA-1</t>
  </si>
  <si>
    <t>Sec-TCA</t>
  </si>
  <si>
    <t>Homo_sapiens_tRNA-SeC-TCA-1-1/ Homo_sapiens_tRNA-SeC-TCA-2-1</t>
  </si>
  <si>
    <t>Sec-TCA-2</t>
  </si>
  <si>
    <t>Homo_sapiens_tRNA-SeC-TCA-1-1</t>
  </si>
  <si>
    <t>Sec-TCA-3</t>
  </si>
  <si>
    <t>Homo_sapiens_tRNA-SeC-TCA-2-1</t>
  </si>
  <si>
    <t>Ser-AGA-1</t>
  </si>
  <si>
    <t>Homo_sapiens_tRNA-Ser-AGA-1-1/ Homo_sapiens_tRNA-Ser-AGA-2-1~6/ Homo_sapiens_tRNA-Ser-AGA-3-1/ Homo_sapiens_tRNA-Ser-AGA-4-1</t>
  </si>
  <si>
    <t>Homo_sapiens_tRNA-Ser-AGA-3-1</t>
  </si>
  <si>
    <t>Ser-CGA-1</t>
  </si>
  <si>
    <t>Homo_sapiens_tRNA-Ser-CGA-1-1/ Homo_sapiens_tRNA-Ser-CGA-2-1/ Homo_sapiens_tRNA-Ser-CGA-3-1/ Homo_sapiens_tRNA-Ser-CGA-4-1</t>
  </si>
  <si>
    <t>Ser-CGA-2</t>
  </si>
  <si>
    <t>Homo_sapiens_tRNA-Ser-CGA-3-1</t>
  </si>
  <si>
    <t>Ser-GCT-1</t>
  </si>
  <si>
    <t>Homo_sapiens_tRNA-Ser-GCT-1-1/ Homo_sapiens_tRNA-Ser-GCT-2-1/ Homo_sapiens_tRNA-Ser-GCT-3-1/ Homo_sapiens_tRNA-Ser-GCT-4-1~3/ Homo_sapiens_tRNA-Ser-GCT-5-1/ Homo_sapiens_tRNA-Ser-GCT-6-1</t>
  </si>
  <si>
    <t>Homo_sapiens_tRNA-Ser-GCT-3-1</t>
  </si>
  <si>
    <t>Homo_sapiens_tRNA-Ser-GCT-5-1</t>
  </si>
  <si>
    <t>Ser-TGA-1</t>
  </si>
  <si>
    <t>Homo_sapiens_tRNA-Ser-TGA-1-1</t>
  </si>
  <si>
    <t xml:space="preserve">Homo_sapiens_tRNA-Ser-TGA-2-1/ Homo_sapiens_tRNA-Ser-TGA-3-1/ Homo_sapiens_tRNA-Ser-TGA-4-1  </t>
  </si>
  <si>
    <t>Thr-AGT-1</t>
  </si>
  <si>
    <t>Homo_sapiens_tRNA-Thr-AGT-1-1~3/ Homo_sapiens_tRNA-Thr-AGT-2-1~2/ Homo_sapiens_tRNA-Thr-AGT-3-1/ Homo_sapiens_tRNA-Thr-AGT-4-1/ Homo_sapiens_tRNA-Thr-AGT-5-1/ Homo_sapiens_tRNA-Thr-AGT-6-1</t>
  </si>
  <si>
    <t>Thr-AGT-2</t>
  </si>
  <si>
    <t>Homo_sapiens_tRNA-Thr-AGT-6-1</t>
  </si>
  <si>
    <t>Thr-CGT-1</t>
  </si>
  <si>
    <t>Homo_sapiens_tRNA-Thr-CGT-1-1/ Homo_sapiens_tRNA-Thr-CGT-3-1</t>
  </si>
  <si>
    <t>Homo_sapiens_tRNA-Thr-CGT-2-1/ Homo_sapiens_tRNA-Thr-CGT-4-1</t>
  </si>
  <si>
    <t xml:space="preserve">Homo_sapiens_tRNA-Thr-CGT-2-1 </t>
  </si>
  <si>
    <t>Thr-CGT-4</t>
  </si>
  <si>
    <t>Homo_sapiens_tRNA-Thr-CGT-4-1</t>
  </si>
  <si>
    <t>Thr-CGT-5</t>
  </si>
  <si>
    <t>Homo_sapiens_tRNA-Thr-CGT-5-1</t>
  </si>
  <si>
    <t>Homo_sapiens_tRNA-Thr-TGT-2-1/ Homo_sapiens_tRNA-Thr-TGT-3-1/ Homo_sapiens_tRNA-Thr-TGT-4-1/ Homo_sapiens_tRNA-Thr-TGT-5-1/ Homo_sapiens_tRNA-Thr-TGT-6-1</t>
  </si>
  <si>
    <t>Trp-CCA-1</t>
  </si>
  <si>
    <t>Homo_sapiens_tRNA-Trp-CCA-1-1/ Homo_sapiens_tRNA-Trp-CCA-2-1/ Homo_sapiens_tRNA-Trp-CCA-3-1~3/ Homo_sapiens_tRNA-Trp-CCA-4-1/ Homo_sapiens_tRNA-Trp-CCA-5-1</t>
  </si>
  <si>
    <t>Homo_sapiens_tRNA-Trp-CCA-4-1</t>
  </si>
  <si>
    <t>Homo_sapiens_tRNA-Trp-CCA-5-1</t>
  </si>
  <si>
    <t>Tyr-ATA</t>
  </si>
  <si>
    <t>Homo_sapiens_tRNA-Tyr-ATA-1-1</t>
  </si>
  <si>
    <t>Homo_sapiens_tRNA-Tyr-GTA-1-1/ Homo_sapiens_tRNA-Tyr-GTA-2-1/ Homo_sapiens_tRNA-Tyr-GTA-3-1/ Homo_sapiens_tRNA-Tyr-GTA-4-1/ Homo_sapiens_tRNA-Tyr-GTA-5-1~5/ Homo_sapiens_tRNA-Tyr-GTA-6-1/ Homo_sapiens_tRNA-Tyr-GTA-7-1/ Homo_sapiens_tRNA-Tyr-GTA-8-1/ Homo_sapiens_tRNA-Tyr-GTA-9-1</t>
  </si>
  <si>
    <t>Val-AAC-1</t>
  </si>
  <si>
    <t>Homo_sapiens_tRNA-Val-AAC-1-1~5/ Homo_sapiens_tRNA-Val-AAC-2-1/  Homo_sapiens_tRNA-Val-AAC-3-1/ Homo_sapiens_tRNA-Val-AAC-4-1/ Homo_sapiens_tRNA-Val-AAC-5-1</t>
  </si>
  <si>
    <t>Val-AAC-2</t>
  </si>
  <si>
    <t xml:space="preserve">Homo_sapiens_tRNA-Val-AAC-2-1 </t>
  </si>
  <si>
    <t>Val-AAC-3</t>
  </si>
  <si>
    <t>Homo_sapiens_tRNA-Val-AAC-3-1</t>
  </si>
  <si>
    <t>Val-AAC-4</t>
  </si>
  <si>
    <t>Homo_sapiens_tRNA-Val-AAC-4-1</t>
  </si>
  <si>
    <t>Val-AAC-5</t>
  </si>
  <si>
    <t>Homo_sapiens_tRNA-Val-AAC-6-1</t>
  </si>
  <si>
    <t>Val-CAC-1</t>
  </si>
  <si>
    <t xml:space="preserve">Homo_sapiens_tRNA-Val-CAC-1-1~6/ Homo_sapiens_tRNA-Val-CAC-2-1/ Homo_sapiens_tRNA-Val-CAC-3-1/ Homo_sapiens_tRNA-Val-CAC-4-1/ Homo_sapiens_tRNA-Val-CAC-5-1/ Homo_sapiens_tRNA-Val-CAC-6-1 </t>
  </si>
  <si>
    <t xml:space="preserve">Homo_sapiens_tRNA-Val-CAC-5-1 </t>
  </si>
  <si>
    <t>Val-TAC-1</t>
  </si>
  <si>
    <t>Homo_sapiens_tRNA-Val-TAC-1-1~2/Homo_sapiens_tRNA-Val-TAC-2-1/ Homo_sapiens_tRNA-Val-TAC-3-1/ Homo_sapiens_tRNA-Val-TAC-4-1</t>
  </si>
  <si>
    <t>Val-TAC-2</t>
  </si>
  <si>
    <t>Homo_sapiens_tRNA-Val-TAC-3-1</t>
  </si>
  <si>
    <t>Val-TAC-3</t>
  </si>
  <si>
    <t>Homo_sapiens_tRNA-Val-TAC-4-1</t>
  </si>
  <si>
    <t>mt-Ala-TGC</t>
  </si>
  <si>
    <t>mtdbD00000534</t>
  </si>
  <si>
    <t>mt-Arg-TCG</t>
  </si>
  <si>
    <t>mtdbD00000542</t>
  </si>
  <si>
    <t>mt-Asn-GTT</t>
  </si>
  <si>
    <t>mtdbD00000535</t>
  </si>
  <si>
    <t>mt-Asp-GTC</t>
  </si>
  <si>
    <t>mtdbD00000539</t>
  </si>
  <si>
    <t>mt-Cys-GCA</t>
  </si>
  <si>
    <t>mtdbD00000536</t>
  </si>
  <si>
    <t>mt-Gln-TTG</t>
  </si>
  <si>
    <t>mtdbD00000531</t>
  </si>
  <si>
    <t>mt-Glu-TTC</t>
  </si>
  <si>
    <t>mtdbD00000546</t>
  </si>
  <si>
    <t>mt-Gly-TCC</t>
  </si>
  <si>
    <t>mtdbD00000541</t>
  </si>
  <si>
    <t>mt-His-GTG</t>
  </si>
  <si>
    <t>mtdbD00000543</t>
  </si>
  <si>
    <t>mt-Ile-GAT</t>
  </si>
  <si>
    <t>mtdbD00000530</t>
  </si>
  <si>
    <t>mt-Leu-TAA</t>
  </si>
  <si>
    <t>mtdbD00000529</t>
  </si>
  <si>
    <t>mt-Leu-TAG</t>
  </si>
  <si>
    <t>mtdbD00000545</t>
  </si>
  <si>
    <t>mt-Lys-TTT</t>
  </si>
  <si>
    <t>mtdbD00000540</t>
  </si>
  <si>
    <t>mt-Met-CAT</t>
  </si>
  <si>
    <t>mtdbD00000532</t>
  </si>
  <si>
    <t>mt-Phe-GAA</t>
  </si>
  <si>
    <t>mtdbD00000527</t>
  </si>
  <si>
    <t>mt-Pro-TGG</t>
  </si>
  <si>
    <t>mtdbD00000548</t>
  </si>
  <si>
    <t>mt-Ser-GCT</t>
  </si>
  <si>
    <t>mtdbD00000544</t>
  </si>
  <si>
    <t>mt-Ser-TGA</t>
  </si>
  <si>
    <t>mtdbD00000538</t>
  </si>
  <si>
    <t>mt-Thr-TGT</t>
  </si>
  <si>
    <t>mtdbD00000547</t>
  </si>
  <si>
    <t>mt-Trp-TCA</t>
  </si>
  <si>
    <t>mtdbD00000533</t>
  </si>
  <si>
    <t>mt-Tyr-GTA</t>
  </si>
  <si>
    <t>mtdbD00000537</t>
  </si>
  <si>
    <t>mt-Val-TAC</t>
  </si>
  <si>
    <t>mtdbD00000528</t>
  </si>
  <si>
    <t>5S rRNA</t>
  </si>
  <si>
    <t>RNA Spike-in</t>
    <phoneticPr fontId="0" type="noConversion"/>
  </si>
  <si>
    <t>18S rRNA</t>
  </si>
  <si>
    <t>U6</t>
  </si>
  <si>
    <r>
      <t>qPCR Data Analysis</t>
    </r>
    <r>
      <rPr>
        <sz val="18"/>
        <color theme="6" tint="-0.249977111117893"/>
        <rFont val="Calibri"/>
        <family val="2"/>
      </rPr>
      <t xml:space="preserve">
nrStar™ Human tRNA PCR Array
</t>
    </r>
  </si>
  <si>
    <t>mitotRNAdb</t>
  </si>
  <si>
    <t>http://mttrna.bioinf.uni-leipzig.de/mtDataOutput/</t>
  </si>
  <si>
    <t>http://gtrnadb.ucsc.edu/genomes/eukaryota/Hsapi19/</t>
  </si>
  <si>
    <t>Homo_sapiens_tRNA-Ala-CGC-1-1/ Homo_sapiens_tRNA-Ala-CGC-2-1</t>
  </si>
  <si>
    <t>Homo_sapiens_tRNA-Gln-CTG-1-1~5/ Homo_sapiens_tRNA-Gln-CTG-2-1 / Homo_sapiens_tRNA-Gln-CTG-3-1/ Homo_sapiens_tRNA-Gln-CTG-4-1~2/ Homo_sapiens_tRNA-Gln-CTG-6-1</t>
  </si>
  <si>
    <t>Homo_sapiens_tRNA-Gly-GCC-1-1~5/ Homo_sapiens_tRNA-Gly-GCC-2-1~6/ Homo_sapiens_tRNA-Gly-GCC-3-1</t>
  </si>
  <si>
    <t>Homo_sapiens_tRNA-Met-CAT-2-1/ Homo_sapiens_tRNA-Met-CAT-3-1~2/ Homo_sapiens_tRNA-Met-CAT-4-1~3 / Homo_sapiens_tRNA-Met-CAT-5-1/ Homo_sapiens_tRNA-Met-CAT-6-1/ Homo_sapiens_tRNA-Met-CAT-7-1</t>
  </si>
  <si>
    <t xml:space="preserve">qPCR Data Analysis
nrStar™ Human tRNA PCR Array
</t>
  </si>
  <si>
    <r>
      <t>2^-ΔC</t>
    </r>
    <r>
      <rPr>
        <b/>
        <vertAlign val="subscript"/>
        <sz val="10"/>
        <color theme="0"/>
        <rFont val="Calibri"/>
        <family val="2"/>
      </rPr>
      <t>t_x000D_</t>
    </r>
  </si>
  <si>
    <t>Homo_sapiens_tRNA-Ala-TGC-1-1/ Homo_sapiens_tRNA-Ala-TGC-2-1 / Homo_sapiens_tRNA-Ala-TGC-4-1/ Homo_sapiens_tRNA-Ala-TGC-5-1/ Homo_sapiens_tRNA-Ala-TGC-6-1/ Homo_sapiens_tRNA-Ala-TGC-7-1</t>
  </si>
  <si>
    <t>Homo_sapiens_tRNA-Arg-CCG-1-1~3/ Homo_sapiens_tRNA-Arg-CCG-2-1</t>
  </si>
  <si>
    <t>tRNA Isoacceptor Expression Analysis</t>
  </si>
  <si>
    <t>Homo_sapiens_tRNA-Arg-TCT-1-1/ Homo_sapiens_tRNA-Arg-TCT-2-1/ Homo_sapiens_tRNA-Arg-TCT-3-1~2/ Homo_sapiens_tRNA-Arg-TCT-4-1/ Homo_sapiens_tRNA-Arg-TCT-5-1</t>
  </si>
  <si>
    <t>SUM (Ala-TGC-1, Ala-TGC-2, Ala-TGC-3, Ala-TGC-4, Ala-TGC-5)</t>
  </si>
  <si>
    <t>SUM (Arg-CCG-1, Arg-CCG-2)</t>
  </si>
  <si>
    <t xml:space="preserve">SUM (Arg-TCT-1, Arg-TCT-3) </t>
  </si>
  <si>
    <t>Assay name</t>
  </si>
  <si>
    <t>Homo_sapiens_tRNA-Gly-CCC-1-1~2/ Homo_sapiens_tRNA-Gly-CCC-2-1~2/ Homo_sapiens_tRNA-Gly-CCC-3-1~2</t>
  </si>
  <si>
    <t>SUM (Gly-CCC-1, Gly-CCC-2, Gly-CCC-3)</t>
  </si>
  <si>
    <t xml:space="preserve">SUM (Leu-CAA-1, Leu-CAA-5, Leu-CAA-6)  </t>
  </si>
  <si>
    <t xml:space="preserve">Homo_sapiens_tRNA-Leu-CAA-1-1~2/ Homo_sapiens_tRNA-Leu-CAA-2-1/ Homo_sapiens_tRNA-Leu-CAA-3-1/ Homo_sapiens_tRNA-Leu-CAA-4-1/ Homo_sapiens_tRNA-Leu-CAA-5-1 / Homo_sapiens_tRNA-Leu-CAA-6-1 </t>
  </si>
  <si>
    <t xml:space="preserve">Homo_sapiens_tRNA-Ile-AAT-1-1/ Homo_sapiens_tRNA-Ile-AAT-2-1/ Homo_sapiens_tRNA-Ile-AAT-3-1/ Homo_sapiens_tRNA-Ile-AAT-5-1~5/ Homo_sapiens_tRNA-Ile-AAT-6-1/ Homo_sapiens_tRNA-Ile-AAT-7-1~2/ Homo_sapiens_tRNA-Ile-AAT-8-1/ Homo_sapiens_tRNA-Ile-AAT-9-1 </t>
  </si>
  <si>
    <t>SUM (Ile-AAT-1, Ile-AAT-6)</t>
  </si>
  <si>
    <t>Homo_sapiens_tRNA-Leu-TAG-1-1/ Homo_sapiens_tRNA-Leu-TAG-2-1/ Homo_sapiens_tRNA-Leu-TAG-3-1</t>
  </si>
  <si>
    <t>Homo_sapiens_tRNA-Lys-CTT-1-1~2/ Homo_sapiens_tRNA-Lys-CTT-2-1~5/ Homo_sapiens_tRNA-Lys-CTT-3-1/ Homo_sapiens_tRNA-Lys-CTT-4-1/ Homo_sapiens_tRNA-Lys-CTT-5-1/ Homo_sapiens_tRNA-Lys-CTT-7-1/ Homo_sapiens_tRNA-Lys-CTT-8-1/ Homo_sapiens_tRNA-Lys-CTT-9-1/ Homo_sapiens_tRNA-Lys-CTT-10-1/ Homo_sapiens_tRNA-Lys-CTT-11-1</t>
  </si>
  <si>
    <t>SUM (Lys-CTT-1, Lys-CTT-5, Lys-CTT-6)</t>
  </si>
  <si>
    <t xml:space="preserve">Homo_sapiens_tRNA-Lys-TTT-1-1/ Homo_sapiens_tRNA-Lys-TTT-2-1/ Homo_sapiens_tRNA-Lys-TTT-3-1~5/ Homo_sapiens_tRNA-Lys-TTT-4-1/ Homo_sapiens_tRNA-Lys-TTT-5-1/ Homo_sapiens_tRNA-Lys-TTT-6-1/ Homo_sapiens_tRNA-Lys-TTT-7-1/ Homo_sapiens_tRNA-Lys-TTT-11-1 </t>
  </si>
  <si>
    <t>SUM (Lys-TTT-1, Lys-TTT-3)</t>
  </si>
  <si>
    <t>SUM (Ser-TGA-1, Ser-TGA-2)</t>
  </si>
  <si>
    <t xml:space="preserve">Homo_sapiens_tRNA-Ser-TGA-1-1/ Homo_sapiens_tRNA-Ser-TGA-2-1/ Homo_sapiens_tRNA-Ser-TGA-3-1/ Homo_sapiens_tRNA-Ser-TGA-4-1  </t>
  </si>
  <si>
    <t xml:space="preserve">Homo_sapiens_tRNA-Thr-CGT-1-1/ Homo_sapiens_tRNA-Thr-CGT-2-1 / Homo_sapiens_tRNA-Thr-CGT-3-1/ Homo_sapiens_tRNA-Thr-CGT-4-1/ Homo_sapiens_tRNA-Thr-CGT-5-1  </t>
  </si>
  <si>
    <t>SUM (Thr-CGT-1, Thr-CGT-2, Thr-CGT-5)</t>
  </si>
  <si>
    <t>SUM (Val-AAC-1, Val-AAC-5)</t>
  </si>
  <si>
    <t>Homo_sapiens_tRNA-Val-AAC-1-1~5/ Homo_sapiens_tRNA-Val-AAC-2-1/  Homo_sapiens_tRNA-Val-AAC-3-1/ Homo_sapiens_tRNA-Val-AAC-4-1/ Homo_sapiens_tRNA-Val-AAC-5-1/ Homo_sapiens_tRNA-Val-AAC-6-1</t>
  </si>
  <si>
    <t>Homo_sapiens_tRNA-Ala-CGC-1-1</t>
  </si>
  <si>
    <t>Homo_sapiens_tRNA-Ala-TGC-1-1</t>
  </si>
  <si>
    <t>Homo_sapiens_tRNA-Arg-CCT-3-1</t>
  </si>
  <si>
    <t>Homo_sapiens_tRNA-Arg-CCT-4-1</t>
  </si>
  <si>
    <t>Homo_sapiens_tRNA-Cys-GCA-3-1</t>
  </si>
  <si>
    <t>Homo_sapiens_tRNA-Cys-GCA-5-1</t>
  </si>
  <si>
    <t>Homo_sapiens_tRNA-Cys-GCA-7-1</t>
  </si>
  <si>
    <t>Homo_sapiens_tRNA-Cys-GCA-21-1</t>
  </si>
  <si>
    <t>Homo_sapiens_tRNA-Cys-GCA-23-1</t>
  </si>
  <si>
    <t>Homo_sapiens_tRNA-Gln-CTG-4-1~2</t>
  </si>
  <si>
    <t>Homo_sapiens_tRNA-Gln-TTG-1-1</t>
  </si>
  <si>
    <t>Homo_sapiens_tRNA-Glu-CTC-1-1~7</t>
  </si>
  <si>
    <t>Homo_sapiens_tRNA-Gly-TCC-2-1~6</t>
  </si>
  <si>
    <t>Homo_sapiens_tRNA-Leu-CAG-1-1~7</t>
  </si>
  <si>
    <t>Homo_sapiens_tRNA-Leu-CAG-2-1~2</t>
  </si>
  <si>
    <t>Homo_sapiens_tRNA-iMet-CAT-1-1~8</t>
  </si>
  <si>
    <t>Homo_sapiens_tRNA-iMet-CAT-2-1</t>
  </si>
  <si>
    <t>Homo_sapiens_tRNA-Pro-TGG-1-1</t>
  </si>
  <si>
    <t>Homo_sapiens_tRNA-Pro-TGG-3-1~5</t>
  </si>
  <si>
    <t>Homo_sapiens_tRNA-Thr-CGT-1-1</t>
  </si>
  <si>
    <t>Homo_sapiens_tRNA-Thr-CGT-3-1</t>
  </si>
  <si>
    <t>tRNA Isodecoder Expression Analysis</t>
  </si>
  <si>
    <t>Homo_sapiens_tRNA-Ala-CGC-2-1</t>
  </si>
  <si>
    <t>Homo_sapiens_tRNA-Ala-TGC-2-1</t>
  </si>
  <si>
    <t>Homo_sapiens_tRNA-Asp-GTC-1-1</t>
  </si>
  <si>
    <t>Homo_sapiens_tRNA-Gln-TTG-3-1~3</t>
  </si>
  <si>
    <t>Homo_sapiens_tRNA-Glu-CTC-2-1</t>
  </si>
  <si>
    <t>Homo_sapiens_tRNA-Gly-CCC-1-1~2</t>
  </si>
  <si>
    <t>Homo_sapiens_tRNA-Ile-AAT-9-1</t>
  </si>
  <si>
    <t>Homo_sapiens_tRNA-Leu-CAA-5-1</t>
  </si>
  <si>
    <t>Homo_sapiens_tRNA-Leu-TAG-2-1</t>
  </si>
  <si>
    <t>Homo_sapiens_tRNA-Lys-CTT-7-1</t>
  </si>
  <si>
    <t>Homo_sapiens_tRNA-Lys-TTT-11-1</t>
  </si>
  <si>
    <t>Homo_sapiens_tRNA-Pro-TGG-2-1</t>
  </si>
  <si>
    <t>Homo_sapiens_tRNA-Thr-CGT-2-1</t>
  </si>
  <si>
    <t>Homo_sapiens_tRNA-Val-AAC-2-1</t>
  </si>
  <si>
    <t>Homo_sapiens_tRNA-Val-CAC-5-1</t>
  </si>
  <si>
    <t xml:space="preserve">tRNA Isoacceptor </t>
  </si>
  <si>
    <t>tRNA Isodecoders (ID in GtRNAdb or mitotRNAdb)</t>
  </si>
  <si>
    <t>Note</t>
  </si>
  <si>
    <t>Transcript Table</t>
  </si>
  <si>
    <t>Assay_001</t>
  </si>
  <si>
    <t>Assay_002</t>
  </si>
  <si>
    <t>Assay_003</t>
  </si>
  <si>
    <t>Assay_004</t>
  </si>
  <si>
    <t>Assay_005</t>
  </si>
  <si>
    <t>Assay_006</t>
  </si>
  <si>
    <t>Assay_007</t>
  </si>
  <si>
    <t>Assay_008</t>
  </si>
  <si>
    <t>Assay_009</t>
  </si>
  <si>
    <t>Assay_010</t>
  </si>
  <si>
    <t>Assay_011</t>
  </si>
  <si>
    <t>Assay_012</t>
  </si>
  <si>
    <t>Assay_013</t>
  </si>
  <si>
    <t>Assay_014</t>
  </si>
  <si>
    <t>Assay_015</t>
  </si>
  <si>
    <t>Assay_016</t>
  </si>
  <si>
    <t>Assay_017</t>
  </si>
  <si>
    <t>Assay_018</t>
  </si>
  <si>
    <t>Assay_019</t>
  </si>
  <si>
    <t>Assay_020</t>
  </si>
  <si>
    <t>Assay_021</t>
  </si>
  <si>
    <t>Assay_022</t>
  </si>
  <si>
    <t>Assay_023</t>
  </si>
  <si>
    <t>Assay_024</t>
  </si>
  <si>
    <t>Assay_025</t>
  </si>
  <si>
    <t>Assay_026</t>
  </si>
  <si>
    <t>Assay_027</t>
  </si>
  <si>
    <t>Assay_028</t>
  </si>
  <si>
    <t>Assay_029</t>
  </si>
  <si>
    <t>Assay_030</t>
  </si>
  <si>
    <t>Assay_031</t>
  </si>
  <si>
    <t>Assay_032</t>
  </si>
  <si>
    <t>Assay_033</t>
  </si>
  <si>
    <t>Assay_034</t>
  </si>
  <si>
    <t>Assay_035</t>
  </si>
  <si>
    <t>Assay_036</t>
  </si>
  <si>
    <t>Assay_037</t>
  </si>
  <si>
    <t>Assay_038</t>
  </si>
  <si>
    <t>Assay_039</t>
  </si>
  <si>
    <t>Assay_040</t>
  </si>
  <si>
    <t>Assay_041</t>
  </si>
  <si>
    <t>Assay_042</t>
  </si>
  <si>
    <t>Assay_043</t>
  </si>
  <si>
    <t>Assay_044</t>
  </si>
  <si>
    <t>Assay_045</t>
  </si>
  <si>
    <t>Assay_046</t>
  </si>
  <si>
    <t>Assay_047</t>
  </si>
  <si>
    <t>Assay_048</t>
  </si>
  <si>
    <t>Assay_049</t>
  </si>
  <si>
    <t>Assay_050</t>
  </si>
  <si>
    <t>Assay_051</t>
  </si>
  <si>
    <t>Assay_052</t>
  </si>
  <si>
    <t>Assay_053</t>
  </si>
  <si>
    <t>Assay_054</t>
  </si>
  <si>
    <t>Assay_055</t>
  </si>
  <si>
    <t>Assay_056</t>
  </si>
  <si>
    <t>Assay_057</t>
  </si>
  <si>
    <t>Assay_058</t>
  </si>
  <si>
    <t>Assay_059</t>
  </si>
  <si>
    <t>Assay_060</t>
  </si>
  <si>
    <t>Assay_061</t>
  </si>
  <si>
    <t>Assay_062</t>
  </si>
  <si>
    <t>Assay_063</t>
  </si>
  <si>
    <t>Assay_064</t>
  </si>
  <si>
    <t>Assay_065</t>
  </si>
  <si>
    <t>Assay_066</t>
  </si>
  <si>
    <t>Assay_067</t>
  </si>
  <si>
    <t>Assay_068</t>
  </si>
  <si>
    <t>Assay_069</t>
  </si>
  <si>
    <t>Assay_070</t>
  </si>
  <si>
    <t>Assay_071</t>
  </si>
  <si>
    <t>Assay_072</t>
  </si>
  <si>
    <t>Assay_073</t>
  </si>
  <si>
    <t>Assay_074</t>
  </si>
  <si>
    <t>Assay_075</t>
  </si>
  <si>
    <t>Assay_076</t>
  </si>
  <si>
    <t>Assay_077</t>
  </si>
  <si>
    <t>Assay_078</t>
  </si>
  <si>
    <t>Assay_079</t>
  </si>
  <si>
    <t>Assay_080</t>
  </si>
  <si>
    <t>Assay_081</t>
  </si>
  <si>
    <t>Assay_082</t>
  </si>
  <si>
    <t>Assay_083</t>
  </si>
  <si>
    <t>Assay_084</t>
  </si>
  <si>
    <t>Assay_085</t>
  </si>
  <si>
    <t>Assay_086</t>
  </si>
  <si>
    <t>Assay_087</t>
  </si>
  <si>
    <t>Assay_088</t>
  </si>
  <si>
    <t>Assay_089</t>
  </si>
  <si>
    <t>Assay_090</t>
  </si>
  <si>
    <t>Assay_091</t>
  </si>
  <si>
    <t>Assay_092</t>
  </si>
  <si>
    <t>Assay_093</t>
  </si>
  <si>
    <t>Assay_094</t>
  </si>
  <si>
    <t>Assay_095</t>
  </si>
  <si>
    <t>Assay_096</t>
  </si>
  <si>
    <t>Assay_097</t>
  </si>
  <si>
    <t>Assay_098</t>
  </si>
  <si>
    <t>Assay_099</t>
  </si>
  <si>
    <t>Assay_100</t>
  </si>
  <si>
    <t>Assay_101</t>
  </si>
  <si>
    <t>Assay_102</t>
  </si>
  <si>
    <t>Assay_103</t>
  </si>
  <si>
    <t>Assay_104</t>
  </si>
  <si>
    <t>Assay_105</t>
  </si>
  <si>
    <t>Assay_106</t>
  </si>
  <si>
    <t>Assay_107</t>
  </si>
  <si>
    <t>Assay_108</t>
  </si>
  <si>
    <t>Assay_109</t>
  </si>
  <si>
    <t>Assay_110</t>
  </si>
  <si>
    <t>Assay_111</t>
  </si>
  <si>
    <t>Assay_112</t>
  </si>
  <si>
    <t>Assay_113</t>
  </si>
  <si>
    <t>Assay_114</t>
  </si>
  <si>
    <t>Assay_115</t>
  </si>
  <si>
    <t>Assay_116</t>
  </si>
  <si>
    <t>Assay_117</t>
  </si>
  <si>
    <t>Assay_118</t>
  </si>
  <si>
    <t>Assay_119</t>
  </si>
  <si>
    <t>Assay_120</t>
  </si>
  <si>
    <t>Assay_121</t>
  </si>
  <si>
    <t>Assay_122</t>
  </si>
  <si>
    <t>Assay_123</t>
  </si>
  <si>
    <t>Assay_124</t>
  </si>
  <si>
    <t>Assay_125</t>
  </si>
  <si>
    <t>Assay_126</t>
  </si>
  <si>
    <t>Assay_127</t>
  </si>
  <si>
    <t>Assay_128</t>
  </si>
  <si>
    <t>Assay_129</t>
  </si>
  <si>
    <t>Assay_130</t>
  </si>
  <si>
    <t>Assay_131</t>
  </si>
  <si>
    <t>Assay_132</t>
  </si>
  <si>
    <t>Assay_133</t>
  </si>
  <si>
    <t>Assay_134</t>
  </si>
  <si>
    <t>Assay_135</t>
  </si>
  <si>
    <t>Assay_136</t>
  </si>
  <si>
    <t>Assay_137</t>
  </si>
  <si>
    <t>Assay_138</t>
  </si>
  <si>
    <t>Assay_139</t>
  </si>
  <si>
    <t>Assay_140</t>
  </si>
  <si>
    <t>Assay_141</t>
  </si>
  <si>
    <t>Assay_142</t>
  </si>
  <si>
    <t>Assay_143</t>
  </si>
  <si>
    <t>Assay_144</t>
  </si>
  <si>
    <t>Assay_145</t>
  </si>
  <si>
    <t>Assay_146</t>
  </si>
  <si>
    <t>Assay_147</t>
  </si>
  <si>
    <t>Assay_148</t>
  </si>
  <si>
    <t>Assay_149</t>
  </si>
  <si>
    <t>Assay_150</t>
  </si>
  <si>
    <t>Assay_151</t>
  </si>
  <si>
    <t>Assay_152</t>
  </si>
  <si>
    <t>Assay_153</t>
  </si>
  <si>
    <t>Assay_154</t>
  </si>
  <si>
    <t>Assay_155</t>
  </si>
  <si>
    <t>Assay_156</t>
  </si>
  <si>
    <t>Assay_157</t>
  </si>
  <si>
    <t>Assay_158</t>
  </si>
  <si>
    <t>Assay_159</t>
  </si>
  <si>
    <t>Assay_160</t>
  </si>
  <si>
    <t>Assay_161</t>
  </si>
  <si>
    <t>Assay_162</t>
  </si>
  <si>
    <t>Assay_163</t>
  </si>
  <si>
    <t>Assay_164</t>
  </si>
  <si>
    <t>Assay_165</t>
  </si>
  <si>
    <t>Assay_166</t>
  </si>
  <si>
    <t>Assay_167</t>
  </si>
  <si>
    <t>Assay_168</t>
  </si>
  <si>
    <t>Assay_169</t>
  </si>
  <si>
    <t>Assay_170</t>
  </si>
  <si>
    <t>Assay_171</t>
  </si>
  <si>
    <t>Assay_172</t>
  </si>
  <si>
    <t>Assay_173</t>
  </si>
  <si>
    <t>Assay_174</t>
  </si>
  <si>
    <t>Assay_175</t>
  </si>
  <si>
    <t>Assay_176</t>
  </si>
  <si>
    <t>Assay_177</t>
  </si>
  <si>
    <t>Assay_178</t>
  </si>
  <si>
    <t>Assay_179</t>
  </si>
  <si>
    <t>Assay_180</t>
  </si>
  <si>
    <t>Assay_181</t>
  </si>
  <si>
    <t>Assay_182</t>
  </si>
  <si>
    <t>Assay_183</t>
  </si>
  <si>
    <t>Assay_184</t>
  </si>
  <si>
    <t>Assay_185</t>
  </si>
  <si>
    <t>Assay_186</t>
  </si>
  <si>
    <t>Assay_187</t>
  </si>
  <si>
    <t>Assay_188</t>
  </si>
  <si>
    <t>Assay_189</t>
  </si>
  <si>
    <t>Assay_190</t>
  </si>
  <si>
    <t>Assay_191</t>
  </si>
  <si>
    <t>Assay_192</t>
  </si>
  <si>
    <t>Assay No.</t>
  </si>
  <si>
    <t>Assay Name</t>
  </si>
  <si>
    <t>Target tRNA(s) ( ID in GtRNAdb or mitotRNAdb)</t>
  </si>
  <si>
    <t>Target Anticodon Isoacceptors</t>
  </si>
  <si>
    <t>qPCR value of Assay_005</t>
  </si>
  <si>
    <t>qPCR value of Assay_013</t>
  </si>
  <si>
    <t>qPCR value of Assay_018</t>
  </si>
  <si>
    <t>qPCR value of Assay_022</t>
  </si>
  <si>
    <t>qPCR value of Assay_027</t>
  </si>
  <si>
    <t>qPCR value of Assay_034</t>
  </si>
  <si>
    <t>qPCR value of Assay_037</t>
  </si>
  <si>
    <t>qPCR value of Assay_046</t>
  </si>
  <si>
    <t>qPCR value of Assay_053</t>
  </si>
  <si>
    <t>qPCR value of Assay_057</t>
  </si>
  <si>
    <t>qPCR value of Assay_058</t>
  </si>
  <si>
    <t>qPCR value of Assay_064</t>
  </si>
  <si>
    <t>qPCR value of Assay_068</t>
  </si>
  <si>
    <t>qPCR value of Assay_073</t>
  </si>
  <si>
    <t>qPCR value of Assay_082</t>
  </si>
  <si>
    <t>qPCR value of Assay_083</t>
  </si>
  <si>
    <t>qPCR value of Assay_084</t>
  </si>
  <si>
    <t>qPCR value of Assay_092</t>
  </si>
  <si>
    <t>qPCR value of Assay_093</t>
  </si>
  <si>
    <t>qPCR value of Assay_098</t>
  </si>
  <si>
    <t>qPCR value of Assay_112</t>
  </si>
  <si>
    <t>qPCR value of Assay_116</t>
  </si>
  <si>
    <t>qPCR value of Assay_117</t>
  </si>
  <si>
    <t>qPCR value of Assay_120</t>
  </si>
  <si>
    <t>qPCR value of Assay_123</t>
  </si>
  <si>
    <t>qPCR value of Assay_126</t>
  </si>
  <si>
    <t>qPCR value of Assay_129</t>
  </si>
  <si>
    <t>qPCR value of Assay_132</t>
  </si>
  <si>
    <t>qPCR value of Assay_134</t>
  </si>
  <si>
    <t>qPCR value of Assay_136</t>
  </si>
  <si>
    <t>qPCR value of Assay_141</t>
  </si>
  <si>
    <t>qPCR value of Assay_148</t>
  </si>
  <si>
    <t>qPCR value of Assay_149</t>
  </si>
  <si>
    <t>qPCR value of Assay_152</t>
  </si>
  <si>
    <t>qPCR value of Assay_153</t>
  </si>
  <si>
    <t>qPCR value of Assay_159</t>
  </si>
  <si>
    <t>qPCR value of Assay_161</t>
  </si>
  <si>
    <t>qPCR value of Assay_164</t>
  </si>
  <si>
    <t>qPCR value of Assay_165</t>
  </si>
  <si>
    <t>qPCR value of Assay_166</t>
  </si>
  <si>
    <t>qPCR value of Assay_167</t>
  </si>
  <si>
    <t>qPCR value of Assay_168</t>
  </si>
  <si>
    <t>qPCR value of Assay_169</t>
  </si>
  <si>
    <t>qPCR value of Assay_170</t>
  </si>
  <si>
    <t>qPCR value of Assay_171</t>
  </si>
  <si>
    <t>qPCR value of Assay_172</t>
  </si>
  <si>
    <t>qPCR value of Assay_173</t>
  </si>
  <si>
    <t>qPCR value of Assay_174</t>
  </si>
  <si>
    <t>qPCR value of Assay_175</t>
  </si>
  <si>
    <t>qPCR value of Assay_176</t>
  </si>
  <si>
    <t>qPCR value of Assay_177</t>
  </si>
  <si>
    <t>qPCR value of Assay_178</t>
  </si>
  <si>
    <t>qPCR value of Assay_179</t>
  </si>
  <si>
    <t>qPCR value of Assay_180</t>
  </si>
  <si>
    <t>qPCR value of Assay_181</t>
  </si>
  <si>
    <t>qPCR value of Assay_182</t>
  </si>
  <si>
    <t>qPCR value of Assay_183</t>
  </si>
  <si>
    <t>qPCR value of Assay_184</t>
  </si>
  <si>
    <t>qPCR value of Assay_185</t>
  </si>
  <si>
    <t>qPCR value of  Assay_001</t>
  </si>
  <si>
    <t>Sum qPCR value of Assay_008, Assay_009, Assay_010, Assay_011, Assay_012, which target different isodecoder subgroups of Ala-TGC, for its difficult to cover all the isodecoders in one assay</t>
  </si>
  <si>
    <t>Sum qPCR value of Assay_016, Assay_017, which target different isodecoder subgroups of Arg-CCG, for its difficult to cover all the isodecoders in one assay</t>
  </si>
  <si>
    <t>Sum qPCR value of Assay_024, Assay_026, which target different isodecoder subgroups of Arg-TCT, for its difficult to cover all the isodecoders in one assay</t>
  </si>
  <si>
    <t>Sum qPCR value of Assay_061, Assay_062, Assay_063, which target different isodecoder subgroups of Gly-CCC, for its difficult to cover all the isodecoders in one assay</t>
  </si>
  <si>
    <t>Sum qPCR value of Assay_076, Assay_081, which target different isodecoder subgroups of  Ile-AAT, for its difficult to cover all the isodecoders in one assay</t>
  </si>
  <si>
    <t>Sum qPCR value of Assay_086, Assay_090, Assay_091, which target different isodecoder subgroups of  Leu-CAA, for its difficult to cover all the isodecoders in one assay</t>
  </si>
  <si>
    <t>Sum qPCR value of Assay_101, Assay_105, Assay_106, which target different isodecoder subgroups of Lys-CTT, for its difficult to cover all the isodecoders in one assay</t>
  </si>
  <si>
    <t>Sum qPCR value of Assay_109, Assay_111, which target different isodecoder subgroups of Lys-TTT, for its difficult to cover all the isodecoders in one assay</t>
  </si>
  <si>
    <t>Sum qPCR value of Assay_139, Assay_140, which target different isodecoder subgroups of Ser-TGA, for its difficult to cover all the isodecoders in one assay</t>
  </si>
  <si>
    <t>Sum qPCR value of Assay_143, Assay_144, Assay_147, which target different isodecoder subgroups of Thr-CGT, for its difficult to cover all the isodecoders in one assay</t>
  </si>
  <si>
    <t>Sum qPCR value of Assay_154, Assay_158, which target different isodecoder subgroups of Val-AAC, for its difficult to cover all the isodecoders in one assay</t>
  </si>
  <si>
    <t>qPCR value of Assay_002</t>
  </si>
  <si>
    <t>qPCR value of Assay_003</t>
  </si>
  <si>
    <t>qPCR value of Assay_004</t>
  </si>
  <si>
    <t>qPCR value of Assay_006</t>
  </si>
  <si>
    <t>qPCR value of Assay_009</t>
  </si>
  <si>
    <t>qPCR value of Assay_010</t>
  </si>
  <si>
    <t>qPCR value of Assay_011</t>
  </si>
  <si>
    <t>qPCR value of Assay_012</t>
  </si>
  <si>
    <t>qPCR value of Assay_014</t>
  </si>
  <si>
    <t>qPCR value of Assay_015</t>
  </si>
  <si>
    <t>qPCR value of Assay_016</t>
  </si>
  <si>
    <t>qPCR value of Assay_017</t>
  </si>
  <si>
    <t>qPCR value of Assay_021</t>
  </si>
  <si>
    <t>qPCR value of Assay_023</t>
  </si>
  <si>
    <t>qPCR value of Assay_025</t>
  </si>
  <si>
    <t>qPCR value of Assay_026</t>
  </si>
  <si>
    <t>qPCR value of Assay_028</t>
  </si>
  <si>
    <t>qPCR value of Assay_029</t>
  </si>
  <si>
    <t>qPCR value of Assay_030</t>
  </si>
  <si>
    <t>qPCR value of Assay_031</t>
  </si>
  <si>
    <t>qPCR value of Assay_032</t>
  </si>
  <si>
    <t>qPCR value of Assay_033</t>
  </si>
  <si>
    <t>qPCR value of Assay_035</t>
  </si>
  <si>
    <t>qPCR value of Assay_036</t>
  </si>
  <si>
    <t>qPCR value of Assay_040</t>
  </si>
  <si>
    <t>qPCR value of Assay_042</t>
  </si>
  <si>
    <t>qPCR value of Assay_043</t>
  </si>
  <si>
    <t>qPCR value of Assay_044</t>
  </si>
  <si>
    <t>qPCR value of Assay_048</t>
  </si>
  <si>
    <t>qPCR value of Assay_050</t>
  </si>
  <si>
    <t>qPCR value of Assay_051</t>
  </si>
  <si>
    <t>qPCR value of Assay_052</t>
  </si>
  <si>
    <t>qPCR value of Assay_055</t>
  </si>
  <si>
    <t>qPCR value of Assay_056</t>
  </si>
  <si>
    <t>qPCR value of Assay_059</t>
  </si>
  <si>
    <t>qPCR value of Assay_060</t>
  </si>
  <si>
    <t>qPCR value of Assay_061</t>
  </si>
  <si>
    <t>qPCR value of Assay_062</t>
  </si>
  <si>
    <t>qPCR value of Assay_063</t>
  </si>
  <si>
    <t>qPCR value of Assay_065</t>
  </si>
  <si>
    <t>qPCR value of Assay_067</t>
  </si>
  <si>
    <t>qPCR value of Assay_069</t>
  </si>
  <si>
    <t>qPCR value of Assay_071</t>
  </si>
  <si>
    <t>qPCR value of Assay_072</t>
  </si>
  <si>
    <t>qPCR value of Assay_074</t>
  </si>
  <si>
    <t>qPCR value of Assay_075</t>
  </si>
  <si>
    <t>qPCR value of Assay_077</t>
  </si>
  <si>
    <t>qPCR value of Assay_078</t>
  </si>
  <si>
    <t>qPCR value of Assay_079</t>
  </si>
  <si>
    <t>qPCR value of Assay_080</t>
  </si>
  <si>
    <t>qPCR value of Assay_081</t>
  </si>
  <si>
    <t>qPCR value of Assay_085</t>
  </si>
  <si>
    <t>qPCR value of Assay_087</t>
  </si>
  <si>
    <t>qPCR value of Assay_088</t>
  </si>
  <si>
    <t>qPCR value of Assay_089</t>
  </si>
  <si>
    <t>qPCR value of Assay_090</t>
  </si>
  <si>
    <t>qPCR value of Assay_091</t>
  </si>
  <si>
    <t>qPCR value of Assay_094</t>
  </si>
  <si>
    <t>qPCR value of Assay_095</t>
  </si>
  <si>
    <t>qPCR value of Assay_096</t>
  </si>
  <si>
    <t>qPCR value of Assay_097</t>
  </si>
  <si>
    <t>qPCR value of Assay_099</t>
  </si>
  <si>
    <t>qPCR value of Assay_100</t>
  </si>
  <si>
    <t>qPCR value of Assay_102</t>
  </si>
  <si>
    <t>qPCR value of Assay_103</t>
  </si>
  <si>
    <t>qPCR value of Assay_104</t>
  </si>
  <si>
    <t>qPCR value of Assay_105</t>
  </si>
  <si>
    <t>qPCR value of Assay_106</t>
  </si>
  <si>
    <t>qPCR value of Assay_107</t>
  </si>
  <si>
    <t>qPCR value of Assay_108</t>
  </si>
  <si>
    <t>qPCR value of Assay_110</t>
  </si>
  <si>
    <t>qPCR value of Assay_111</t>
  </si>
  <si>
    <t>qPCR value of Assay_113</t>
  </si>
  <si>
    <t>qPCR value of Assay_115</t>
  </si>
  <si>
    <t>qPCR value of Assay_118</t>
  </si>
  <si>
    <t>qPCR value of Assay_119</t>
  </si>
  <si>
    <t>qPCR value of Assay_121</t>
  </si>
  <si>
    <t>qPCR value of Assay_122</t>
  </si>
  <si>
    <t>qPCR value of Assay_124</t>
  </si>
  <si>
    <t>qPCR value of Assay_125</t>
  </si>
  <si>
    <t>qPCR value of Assay_128</t>
  </si>
  <si>
    <t>qPCR value of Assay_130</t>
  </si>
  <si>
    <t>qPCR value of Assay_131</t>
  </si>
  <si>
    <t>qPCR value of Assay_133</t>
  </si>
  <si>
    <t>qPCR value of Assay_135</t>
  </si>
  <si>
    <t>qPCR value of Assay_137</t>
  </si>
  <si>
    <t>qPCR value of Assay_138</t>
  </si>
  <si>
    <t>qPCR value of Assay_139</t>
  </si>
  <si>
    <t>qPCR value of Assay_142</t>
  </si>
  <si>
    <t>qPCR value of Assay_145</t>
  </si>
  <si>
    <t>qPCR value of Assay_146</t>
  </si>
  <si>
    <t>qPCR value of Assay_147</t>
  </si>
  <si>
    <t>qPCR value of Assay_150</t>
  </si>
  <si>
    <t>qPCR value of Assay_151</t>
  </si>
  <si>
    <t>qPCR value of Assay_155</t>
  </si>
  <si>
    <t>qPCR value of Assay_156</t>
  </si>
  <si>
    <t>qPCR value of Assay_157</t>
  </si>
  <si>
    <t>qPCR value of Assay_158</t>
  </si>
  <si>
    <t>qPCR value of Assay_160</t>
  </si>
  <si>
    <t>qPCR value of Assay_162</t>
  </si>
  <si>
    <t>qPCR value of Assay_163</t>
  </si>
  <si>
    <t>qPCR value of Assay_049, which targets  Homo_sapiens_tRNA-Gln-CTG-4-1~2 and  Homo_sapiens_tRNA-Gln-CTG-7-1 both.</t>
  </si>
  <si>
    <t>qPCR value of Assay_008, which targets Homo_sapiens_tRNA-Ala-TGC-1-1 and Homo_sapiens_tRNA-Ala-TGC-2-1 both.</t>
  </si>
  <si>
    <t>qPCR value of Assay_020, which targets Homo_sapiens_tRNA-Arg-CCT-3-1 and Homo_sapiens_tRNA-Arg-CCT-4-1 both.</t>
  </si>
  <si>
    <t>qPCR value of Assay_038, which targets Homo_sapiens_tRNA-Cys-GCA-3-1 and Homo_sapiens_tRNA-Cys-GCA-16-1 both.</t>
  </si>
  <si>
    <t>qPCR value of Assay_039, which targets Homo_sapiens_tRNA-Cys-GCA-5-1 and Homo_sapiens_tRNA-Cys-GCA-7-1 both.</t>
  </si>
  <si>
    <t>qPCR value of Assay_045, which targets Homo_sapiens_tRNA-Cys-GCA-21-1 and Homo_sapiens_tRNA-Cys-GCA-23-1 both.</t>
  </si>
  <si>
    <t>qPCR value of Assay_054, which targets  Homo_sapiens_tRNA-Gln-TTG-1-1 and  Homo_sapiens_tRNA-Gln-TTG-3-1~3 both.</t>
  </si>
  <si>
    <t>qPCR value of Assay_057, which targets  Homo_sapiens_tRNA-Glu-CTC-1-1~7 and  Homo_sapiens_tRNA-Glu-CTC-2-1 both.</t>
  </si>
  <si>
    <t>qPCR value of Assay_070, which targets  Homo_sapiens_tRNA-Gly-TCC-2-1~6 and Homo_sapiens_tRNA-Gly-TCC-4-1 both.</t>
  </si>
  <si>
    <t>qPCR value of Assay_092, which targets Homo_sapiens_tRNA-Leu-CAG-1-1~7 and  Homo_sapiens_tRNA-Leu-CAG-2-1~2 both.</t>
  </si>
  <si>
    <t>qPCR value of Assay_116, which targets Homo_sapiens_tRNA-iMet-CAT-1-1~8 and Homo_sapiens_tRNA-iMet-CAT-2-1 both.</t>
  </si>
  <si>
    <t>qPCR value of Assay_127, which targets Homo_sapiens_tRNA-Pro-TGG-1-1 and Homo_sapiens_tRNA-Pro-TGG-3-1~5 both.</t>
  </si>
  <si>
    <t>qPCR value of Assay_143, which targets Homo_sapiens_tRNA-Thr-CGT-1-1 and Homo_sapiens_tRNA-Thr-CGT-3-1 both.</t>
  </si>
  <si>
    <t>qPCR value of Assay_007, which targets Homo_sapiens_tRNA-Ala-CGC-1-1 and Homo_sapiens_tRNA-Ala-CGC-2-1 both.</t>
  </si>
  <si>
    <t>tRNA Isoacceptor</t>
  </si>
  <si>
    <t xml:space="preserve">Individual tRNA Isodecoder 
(ID in GtRNAdb or mitotRNAdb) </t>
  </si>
  <si>
    <r>
      <t xml:space="preserve">Note
</t>
    </r>
    <r>
      <rPr>
        <sz val="9"/>
        <color theme="0"/>
        <rFont val="Calibri"/>
        <family val="2"/>
      </rPr>
      <t>(For Assay target details, please refer  to the 'Annotation" in sheet "Transcript table")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</si>
</sst>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000"/>
    <numFmt numFmtId="177" formatCode="0.0"/>
    <numFmt numFmtId="178" formatCode="0.0E+00"/>
    <numFmt numFmtId="179" formatCode="#,##0.000"/>
    <numFmt numFmtId="180" formatCode="0.000000000"/>
  </numFmts>
  <fonts count="48">
    <font>
      <sz val="11"/>
      <name val="宋体"/>
      <charset val="134"/>
    </font>
    <font>
      <sz val="11"/>
      <name val="宋体"/>
      <family val="3"/>
      <charset val="134"/>
    </font>
    <font>
      <sz val="11"/>
      <name val="宋体"/>
      <family val="3"/>
      <charset val="134"/>
    </font>
    <font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11"/>
      <color theme="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vertAlign val="subscript"/>
      <sz val="10"/>
      <name val="Calibri"/>
      <family val="2"/>
    </font>
    <font>
      <sz val="11"/>
      <name val="Calibri"/>
      <family val="2"/>
    </font>
    <font>
      <b/>
      <u/>
      <sz val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b/>
      <vertAlign val="subscript"/>
      <sz val="11"/>
      <color theme="0"/>
      <name val="Calibri"/>
      <family val="2"/>
    </font>
    <font>
      <b/>
      <sz val="12"/>
      <name val="Calibri"/>
      <family val="2"/>
    </font>
    <font>
      <b/>
      <vertAlign val="superscript"/>
      <sz val="10"/>
      <name val="Calibri"/>
      <family val="2"/>
    </font>
    <font>
      <sz val="10"/>
      <color rgb="FFFF0000"/>
      <name val="Calibri"/>
      <family val="2"/>
    </font>
    <font>
      <sz val="10"/>
      <color rgb="FF3366FF"/>
      <name val="Calibri"/>
      <family val="2"/>
    </font>
    <font>
      <sz val="9"/>
      <name val="宋体"/>
      <family val="3"/>
      <charset val="134"/>
    </font>
    <font>
      <sz val="11"/>
      <color theme="1"/>
      <name val="Calibri"/>
      <family val="2"/>
    </font>
    <font>
      <sz val="11"/>
      <name val="宋体"/>
      <family val="3"/>
      <charset val="134"/>
    </font>
    <font>
      <sz val="11"/>
      <color theme="1"/>
      <name val="ＭＳ Ｐゴシック"/>
      <family val="3"/>
      <charset val="134"/>
      <scheme val="minor"/>
    </font>
    <font>
      <b/>
      <sz val="16"/>
      <name val="Calibri"/>
      <family val="2"/>
    </font>
    <font>
      <b/>
      <sz val="10"/>
      <color theme="0"/>
      <name val="Calibri"/>
      <family val="2"/>
    </font>
    <font>
      <sz val="10"/>
      <name val="宋体"/>
      <family val="3"/>
      <charset val="134"/>
    </font>
    <font>
      <b/>
      <sz val="18"/>
      <color theme="6" tint="-0.249977111117893"/>
      <name val="Calibri"/>
      <family val="2"/>
    </font>
    <font>
      <sz val="18"/>
      <color theme="6" tint="-0.249977111117893"/>
      <name val="Calibri"/>
      <family val="2"/>
    </font>
    <font>
      <sz val="11"/>
      <name val="ＭＳ Ｐゴシック"/>
      <family val="2"/>
      <scheme val="minor"/>
    </font>
    <font>
      <sz val="9"/>
      <color theme="1" tint="0.499984740745262"/>
      <name val="Calibri"/>
      <family val="2"/>
    </font>
    <font>
      <sz val="10"/>
      <name val="Symbol"/>
      <family val="1"/>
      <charset val="2"/>
    </font>
    <font>
      <sz val="10"/>
      <color theme="0"/>
      <name val="Calibri"/>
      <family val="2"/>
    </font>
    <font>
      <sz val="24"/>
      <color theme="6" tint="-0.249977111117893"/>
      <name val="Calibri"/>
      <family val="2"/>
    </font>
    <font>
      <sz val="9"/>
      <name val="ＭＳ Ｐゴシック"/>
      <family val="3"/>
      <charset val="134"/>
      <scheme val="minor"/>
    </font>
    <font>
      <u/>
      <sz val="11"/>
      <color theme="10"/>
      <name val="宋体"/>
      <family val="3"/>
      <charset val="134"/>
    </font>
    <font>
      <b/>
      <sz val="11"/>
      <name val="Calibri"/>
      <family val="2"/>
    </font>
    <font>
      <sz val="24"/>
      <color rgb="FF7030A0"/>
      <name val="Calibri"/>
      <family val="2"/>
    </font>
    <font>
      <sz val="9"/>
      <color theme="1"/>
      <name val="ＭＳ Ｐゴシック"/>
      <family val="2"/>
      <scheme val="minor"/>
    </font>
    <font>
      <b/>
      <sz val="18"/>
      <color theme="9"/>
      <name val="Calibri"/>
      <family val="2"/>
    </font>
    <font>
      <b/>
      <vertAlign val="subscript"/>
      <sz val="10"/>
      <color theme="0"/>
      <name val="Calibri"/>
      <family val="2"/>
    </font>
    <font>
      <sz val="10"/>
      <name val="ＭＳ Ｐゴシック"/>
      <family val="2"/>
      <scheme val="minor"/>
    </font>
    <font>
      <b/>
      <sz val="20"/>
      <color theme="7"/>
      <name val="ＭＳ Ｐゴシック"/>
      <family val="2"/>
      <scheme val="minor"/>
    </font>
    <font>
      <b/>
      <sz val="20"/>
      <color theme="9" tint="-0.499984740745262"/>
      <name val="ＭＳ Ｐゴシック"/>
      <family val="2"/>
      <scheme val="minor"/>
    </font>
    <font>
      <sz val="9"/>
      <name val="ＭＳ Ｐゴシック"/>
      <family val="2"/>
      <scheme val="minor"/>
    </font>
    <font>
      <sz val="9"/>
      <color theme="0"/>
      <name val="ＭＳ Ｐゴシック"/>
      <family val="2"/>
      <scheme val="minor"/>
    </font>
    <font>
      <sz val="11"/>
      <color theme="0"/>
      <name val="宋体"/>
      <charset val="134"/>
    </font>
    <font>
      <sz val="9"/>
      <color theme="0"/>
      <name val="Calibri"/>
      <family val="2"/>
    </font>
    <font>
      <sz val="6"/>
      <name val="ＭＳ Ｐゴシック"/>
      <family val="3"/>
      <charset val="128"/>
    </font>
  </fonts>
  <fills count="37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/>
      <top/>
      <bottom style="thin">
        <color rgb="FF003366"/>
      </bottom>
      <diagonal/>
    </border>
    <border>
      <left style="thin">
        <color rgb="FF003366"/>
      </left>
      <right/>
      <top style="thin">
        <color rgb="FF003366"/>
      </top>
      <bottom style="thin">
        <color rgb="FF00336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1"/>
      </left>
      <right style="thin">
        <color rgb="FF7F7F7F"/>
      </right>
      <top style="thin">
        <color rgb="FF7F7F7F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</borders>
  <cellStyleXfs count="5">
    <xf numFmtId="0" fontId="0" fillId="0" borderId="0">
      <alignment vertical="center"/>
    </xf>
    <xf numFmtId="0" fontId="2" fillId="0" borderId="0"/>
    <xf numFmtId="0" fontId="22" fillId="0" borderId="0">
      <alignment vertical="center"/>
    </xf>
    <xf numFmtId="0" fontId="1" fillId="0" borderId="0">
      <alignment vertical="center"/>
    </xf>
    <xf numFmtId="0" fontId="34" fillId="0" borderId="0" applyNumberFormat="0" applyFill="0" applyBorder="0" applyAlignment="0" applyProtection="0">
      <alignment vertical="center"/>
    </xf>
  </cellStyleXfs>
  <cellXfs count="353">
    <xf numFmtId="0" fontId="0" fillId="0" borderId="0" xfId="0">
      <alignment vertical="center"/>
    </xf>
    <xf numFmtId="0" fontId="3" fillId="0" borderId="0" xfId="0" applyFont="1" applyAlignment="1"/>
    <xf numFmtId="0" fontId="3" fillId="2" borderId="11" xfId="0" applyFont="1" applyFill="1" applyBorder="1" applyAlignment="1"/>
    <xf numFmtId="0" fontId="3" fillId="2" borderId="12" xfId="0" applyFont="1" applyFill="1" applyBorder="1" applyAlignment="1"/>
    <xf numFmtId="0" fontId="3" fillId="2" borderId="14" xfId="0" applyFont="1" applyFill="1" applyBorder="1" applyAlignment="1"/>
    <xf numFmtId="0" fontId="3" fillId="2" borderId="15" xfId="0" applyFont="1" applyFill="1" applyBorder="1" applyAlignment="1"/>
    <xf numFmtId="178" fontId="3" fillId="0" borderId="0" xfId="0" applyNumberFormat="1" applyFont="1" applyAlignment="1"/>
    <xf numFmtId="178" fontId="3" fillId="2" borderId="18" xfId="0" applyNumberFormat="1" applyFont="1" applyFill="1" applyBorder="1" applyAlignment="1"/>
    <xf numFmtId="0" fontId="3" fillId="2" borderId="19" xfId="0" applyFont="1" applyFill="1" applyBorder="1" applyAlignment="1"/>
    <xf numFmtId="0" fontId="3" fillId="2" borderId="0" xfId="0" applyFont="1" applyFill="1" applyAlignment="1"/>
    <xf numFmtId="0" fontId="3" fillId="2" borderId="20" xfId="0" applyFont="1" applyFill="1" applyBorder="1" applyAlignment="1"/>
    <xf numFmtId="2" fontId="3" fillId="2" borderId="21" xfId="0" applyNumberFormat="1" applyFont="1" applyFill="1" applyBorder="1" applyAlignment="1"/>
    <xf numFmtId="2" fontId="3" fillId="2" borderId="22" xfId="0" applyNumberFormat="1" applyFont="1" applyFill="1" applyBorder="1" applyAlignment="1"/>
    <xf numFmtId="0" fontId="8" fillId="0" borderId="0" xfId="0" applyFont="1" applyAlignment="1"/>
    <xf numFmtId="0" fontId="10" fillId="0" borderId="0" xfId="0" applyFont="1">
      <alignment vertical="center"/>
    </xf>
    <xf numFmtId="0" fontId="7" fillId="0" borderId="0" xfId="0" applyFont="1" applyAlignment="1">
      <alignment horizontal="right"/>
    </xf>
    <xf numFmtId="0" fontId="8" fillId="2" borderId="2" xfId="0" applyFont="1" applyFill="1" applyBorder="1" applyAlignment="1"/>
    <xf numFmtId="0" fontId="8" fillId="9" borderId="1" xfId="0" applyFont="1" applyFill="1" applyBorder="1" applyAlignment="1"/>
    <xf numFmtId="0" fontId="8" fillId="7" borderId="2" xfId="0" applyFont="1" applyFill="1" applyBorder="1" applyAlignment="1"/>
    <xf numFmtId="9" fontId="8" fillId="7" borderId="3" xfId="1" applyNumberFormat="1" applyFont="1" applyFill="1" applyBorder="1"/>
    <xf numFmtId="0" fontId="8" fillId="7" borderId="8" xfId="0" applyFont="1" applyFill="1" applyBorder="1" applyAlignment="1">
      <alignment horizontal="center"/>
    </xf>
    <xf numFmtId="0" fontId="8" fillId="9" borderId="24" xfId="0" applyFont="1" applyFill="1" applyBorder="1" applyAlignment="1"/>
    <xf numFmtId="2" fontId="8" fillId="5" borderId="23" xfId="0" applyNumberFormat="1" applyFont="1" applyFill="1" applyBorder="1" applyAlignment="1"/>
    <xf numFmtId="0" fontId="8" fillId="0" borderId="0" xfId="0" applyFont="1" applyAlignment="1">
      <alignment wrapText="1"/>
    </xf>
    <xf numFmtId="2" fontId="8" fillId="0" borderId="0" xfId="0" applyNumberFormat="1" applyFont="1" applyAlignment="1">
      <alignment horizontal="center"/>
    </xf>
    <xf numFmtId="178" fontId="8" fillId="0" borderId="0" xfId="0" applyNumberFormat="1" applyFont="1" applyAlignment="1">
      <alignment horizontal="center"/>
    </xf>
    <xf numFmtId="176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2" borderId="28" xfId="0" applyFont="1" applyFill="1" applyBorder="1" applyAlignment="1">
      <alignment wrapText="1"/>
    </xf>
    <xf numFmtId="0" fontId="8" fillId="0" borderId="0" xfId="0" applyFont="1" applyAlignment="1">
      <alignment horizontal="center"/>
    </xf>
    <xf numFmtId="0" fontId="15" fillId="3" borderId="17" xfId="0" applyFont="1" applyFill="1" applyBorder="1" applyAlignment="1"/>
    <xf numFmtId="0" fontId="8" fillId="0" borderId="0" xfId="0" applyFont="1" applyAlignment="1">
      <alignment horizontal="left"/>
    </xf>
    <xf numFmtId="0" fontId="7" fillId="2" borderId="10" xfId="0" applyFont="1" applyFill="1" applyBorder="1" applyAlignment="1">
      <alignment horizontal="center" wrapText="1"/>
    </xf>
    <xf numFmtId="176" fontId="8" fillId="2" borderId="9" xfId="0" applyNumberFormat="1" applyFont="1" applyFill="1" applyBorder="1" applyAlignment="1"/>
    <xf numFmtId="0" fontId="17" fillId="2" borderId="16" xfId="0" applyFont="1" applyFill="1" applyBorder="1" applyAlignment="1"/>
    <xf numFmtId="0" fontId="8" fillId="2" borderId="15" xfId="0" applyFont="1" applyFill="1" applyBorder="1" applyAlignment="1"/>
    <xf numFmtId="0" fontId="8" fillId="2" borderId="14" xfId="0" applyFont="1" applyFill="1" applyBorder="1" applyAlignment="1"/>
    <xf numFmtId="0" fontId="18" fillId="2" borderId="13" xfId="0" applyFont="1" applyFill="1" applyBorder="1" applyAlignment="1"/>
    <xf numFmtId="0" fontId="8" fillId="2" borderId="12" xfId="0" applyFont="1" applyFill="1" applyBorder="1" applyAlignment="1"/>
    <xf numFmtId="0" fontId="8" fillId="2" borderId="11" xfId="0" applyFont="1" applyFill="1" applyBorder="1" applyAlignment="1"/>
    <xf numFmtId="0" fontId="8" fillId="9" borderId="48" xfId="0" applyFont="1" applyFill="1" applyBorder="1" applyAlignment="1"/>
    <xf numFmtId="0" fontId="7" fillId="9" borderId="48" xfId="0" applyFont="1" applyFill="1" applyBorder="1" applyAlignment="1"/>
    <xf numFmtId="0" fontId="8" fillId="7" borderId="48" xfId="0" applyFont="1" applyFill="1" applyBorder="1" applyAlignment="1"/>
    <xf numFmtId="1" fontId="8" fillId="9" borderId="48" xfId="0" applyNumberFormat="1" applyFont="1" applyFill="1" applyBorder="1" applyAlignment="1"/>
    <xf numFmtId="177" fontId="8" fillId="9" borderId="48" xfId="0" applyNumberFormat="1" applyFont="1" applyFill="1" applyBorder="1" applyAlignment="1"/>
    <xf numFmtId="9" fontId="8" fillId="7" borderId="48" xfId="1" applyNumberFormat="1" applyFont="1" applyFill="1" applyBorder="1"/>
    <xf numFmtId="9" fontId="8" fillId="9" borderId="48" xfId="1" applyNumberFormat="1" applyFont="1" applyFill="1" applyBorder="1"/>
    <xf numFmtId="0" fontId="10" fillId="0" borderId="0" xfId="0" applyFont="1" applyAlignment="1">
      <alignment horizontal="center" vertical="center"/>
    </xf>
    <xf numFmtId="0" fontId="8" fillId="9" borderId="55" xfId="0" applyFont="1" applyFill="1" applyBorder="1" applyAlignment="1"/>
    <xf numFmtId="2" fontId="8" fillId="9" borderId="55" xfId="0" applyNumberFormat="1" applyFont="1" applyFill="1" applyBorder="1" applyAlignment="1">
      <alignment horizontal="center"/>
    </xf>
    <xf numFmtId="0" fontId="12" fillId="8" borderId="54" xfId="0" applyFont="1" applyFill="1" applyBorder="1" applyAlignment="1">
      <alignment horizontal="center"/>
    </xf>
    <xf numFmtId="0" fontId="7" fillId="9" borderId="48" xfId="0" applyFont="1" applyFill="1" applyBorder="1" applyAlignment="1">
      <alignment horizontal="center" vertical="center"/>
    </xf>
    <xf numFmtId="0" fontId="8" fillId="5" borderId="47" xfId="0" applyFont="1" applyFill="1" applyBorder="1" applyAlignment="1"/>
    <xf numFmtId="0" fontId="8" fillId="5" borderId="69" xfId="0" applyFont="1" applyFill="1" applyBorder="1" applyAlignment="1"/>
    <xf numFmtId="0" fontId="7" fillId="9" borderId="48" xfId="0" applyFont="1" applyFill="1" applyBorder="1" applyAlignment="1">
      <alignment horizontal="center"/>
    </xf>
    <xf numFmtId="0" fontId="8" fillId="6" borderId="42" xfId="0" applyFont="1" applyFill="1" applyBorder="1" applyAlignment="1">
      <alignment horizontal="center"/>
    </xf>
    <xf numFmtId="0" fontId="8" fillId="7" borderId="42" xfId="0" applyFont="1" applyFill="1" applyBorder="1" applyAlignment="1">
      <alignment horizontal="center"/>
    </xf>
    <xf numFmtId="0" fontId="8" fillId="0" borderId="54" xfId="0" applyFont="1" applyBorder="1" applyAlignment="1"/>
    <xf numFmtId="0" fontId="8" fillId="0" borderId="54" xfId="0" applyFont="1" applyBorder="1" applyAlignment="1">
      <alignment horizontal="center"/>
    </xf>
    <xf numFmtId="0" fontId="24" fillId="8" borderId="35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24" fillId="8" borderId="34" xfId="0" applyFont="1" applyFill="1" applyBorder="1" applyAlignment="1">
      <alignment horizontal="center" vertical="center"/>
    </xf>
    <xf numFmtId="0" fontId="25" fillId="0" borderId="0" xfId="0" applyFont="1">
      <alignment vertical="center"/>
    </xf>
    <xf numFmtId="0" fontId="24" fillId="8" borderId="54" xfId="0" applyFont="1" applyFill="1" applyBorder="1" applyAlignment="1">
      <alignment horizontal="center"/>
    </xf>
    <xf numFmtId="0" fontId="8" fillId="9" borderId="25" xfId="0" applyFont="1" applyFill="1" applyBorder="1" applyAlignment="1"/>
    <xf numFmtId="2" fontId="8" fillId="5" borderId="25" xfId="0" applyNumberFormat="1" applyFont="1" applyFill="1" applyBorder="1" applyAlignment="1"/>
    <xf numFmtId="177" fontId="8" fillId="9" borderId="42" xfId="0" applyNumberFormat="1" applyFont="1" applyFill="1" applyBorder="1" applyAlignment="1"/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0" fontId="8" fillId="9" borderId="26" xfId="0" applyFont="1" applyFill="1" applyBorder="1" applyAlignment="1">
      <alignment horizontal="left" wrapText="1"/>
    </xf>
    <xf numFmtId="179" fontId="0" fillId="0" borderId="0" xfId="0" applyNumberFormat="1" applyAlignment="1"/>
    <xf numFmtId="0" fontId="0" fillId="0" borderId="0" xfId="0" applyAlignment="1"/>
    <xf numFmtId="0" fontId="8" fillId="0" borderId="48" xfId="0" applyFont="1" applyBorder="1" applyAlignment="1">
      <alignment horizontal="center" vertical="center"/>
    </xf>
    <xf numFmtId="0" fontId="24" fillId="8" borderId="54" xfId="0" applyFont="1" applyFill="1" applyBorder="1" applyAlignment="1">
      <alignment horizontal="center" vertical="center"/>
    </xf>
    <xf numFmtId="0" fontId="26" fillId="0" borderId="72" xfId="3" applyFont="1" applyBorder="1" applyAlignment="1">
      <alignment horizontal="center" vertical="top" wrapText="1"/>
    </xf>
    <xf numFmtId="0" fontId="28" fillId="0" borderId="72" xfId="3" applyFont="1" applyBorder="1">
      <alignment vertical="center"/>
    </xf>
    <xf numFmtId="0" fontId="28" fillId="0" borderId="0" xfId="3" applyFont="1">
      <alignment vertical="center"/>
    </xf>
    <xf numFmtId="0" fontId="28" fillId="10" borderId="73" xfId="3" applyFont="1" applyFill="1" applyBorder="1">
      <alignment vertical="center"/>
    </xf>
    <xf numFmtId="0" fontId="10" fillId="0" borderId="0" xfId="3" applyFont="1">
      <alignment vertical="center"/>
    </xf>
    <xf numFmtId="0" fontId="1" fillId="0" borderId="0" xfId="3">
      <alignment vertical="center"/>
    </xf>
    <xf numFmtId="0" fontId="23" fillId="7" borderId="56" xfId="3" applyFont="1" applyFill="1" applyBorder="1">
      <alignment vertical="center"/>
    </xf>
    <xf numFmtId="0" fontId="7" fillId="7" borderId="57" xfId="3" applyFont="1" applyFill="1" applyBorder="1" applyAlignment="1">
      <alignment horizontal="left" vertical="center" indent="1"/>
    </xf>
    <xf numFmtId="0" fontId="7" fillId="7" borderId="57" xfId="3" applyFont="1" applyFill="1" applyBorder="1">
      <alignment vertical="center"/>
    </xf>
    <xf numFmtId="0" fontId="8" fillId="7" borderId="57" xfId="3" applyFont="1" applyFill="1" applyBorder="1" applyAlignment="1">
      <alignment horizontal="left" vertical="center" indent="1"/>
    </xf>
    <xf numFmtId="0" fontId="8" fillId="7" borderId="57" xfId="3" applyFont="1" applyFill="1" applyBorder="1">
      <alignment vertical="center"/>
    </xf>
    <xf numFmtId="0" fontId="8" fillId="7" borderId="57" xfId="3" applyFont="1" applyFill="1" applyBorder="1" applyAlignment="1">
      <alignment horizontal="left" vertical="top" wrapText="1" indent="1"/>
    </xf>
    <xf numFmtId="0" fontId="8" fillId="7" borderId="57" xfId="3" applyFont="1" applyFill="1" applyBorder="1" applyAlignment="1">
      <alignment horizontal="left" vertical="center" wrapText="1" indent="1"/>
    </xf>
    <xf numFmtId="0" fontId="10" fillId="0" borderId="0" xfId="3" applyFont="1" applyAlignment="1">
      <alignment horizontal="left" vertical="center"/>
    </xf>
    <xf numFmtId="0" fontId="12" fillId="12" borderId="54" xfId="0" applyFont="1" applyFill="1" applyBorder="1" applyAlignment="1">
      <alignment horizontal="center"/>
    </xf>
    <xf numFmtId="0" fontId="20" fillId="13" borderId="55" xfId="0" applyFont="1" applyFill="1" applyBorder="1" applyAlignment="1">
      <alignment horizontal="left" vertical="center"/>
    </xf>
    <xf numFmtId="0" fontId="12" fillId="12" borderId="49" xfId="0" applyFont="1" applyFill="1" applyBorder="1" applyAlignment="1">
      <alignment horizontal="center"/>
    </xf>
    <xf numFmtId="2" fontId="8" fillId="13" borderId="48" xfId="0" applyNumberFormat="1" applyFont="1" applyFill="1" applyBorder="1" applyAlignment="1">
      <alignment horizontal="center"/>
    </xf>
    <xf numFmtId="0" fontId="7" fillId="13" borderId="7" xfId="0" applyFont="1" applyFill="1" applyBorder="1" applyAlignment="1">
      <alignment horizontal="right"/>
    </xf>
    <xf numFmtId="0" fontId="7" fillId="13" borderId="4" xfId="0" applyFont="1" applyFill="1" applyBorder="1" applyAlignment="1"/>
    <xf numFmtId="1" fontId="8" fillId="13" borderId="6" xfId="0" applyNumberFormat="1" applyFont="1" applyFill="1" applyBorder="1" applyAlignment="1"/>
    <xf numFmtId="177" fontId="8" fillId="13" borderId="5" xfId="0" applyNumberFormat="1" applyFont="1" applyFill="1" applyBorder="1" applyAlignment="1"/>
    <xf numFmtId="9" fontId="8" fillId="13" borderId="3" xfId="1" applyNumberFormat="1" applyFont="1" applyFill="1" applyBorder="1"/>
    <xf numFmtId="0" fontId="8" fillId="0" borderId="47" xfId="0" applyFont="1" applyBorder="1" applyAlignment="1"/>
    <xf numFmtId="0" fontId="8" fillId="6" borderId="47" xfId="0" applyFont="1" applyFill="1" applyBorder="1" applyAlignment="1">
      <alignment horizontal="center"/>
    </xf>
    <xf numFmtId="0" fontId="8" fillId="7" borderId="47" xfId="0" applyFont="1" applyFill="1" applyBorder="1" applyAlignment="1">
      <alignment horizontal="center"/>
    </xf>
    <xf numFmtId="0" fontId="8" fillId="5" borderId="47" xfId="0" applyFont="1" applyFill="1" applyBorder="1" applyAlignment="1">
      <alignment horizontal="center"/>
    </xf>
    <xf numFmtId="0" fontId="8" fillId="0" borderId="44" xfId="0" applyFont="1" applyBorder="1" applyAlignment="1"/>
    <xf numFmtId="0" fontId="8" fillId="5" borderId="45" xfId="0" applyFont="1" applyFill="1" applyBorder="1" applyAlignment="1">
      <alignment horizontal="center"/>
    </xf>
    <xf numFmtId="0" fontId="8" fillId="6" borderId="43" xfId="0" applyFont="1" applyFill="1" applyBorder="1" applyAlignment="1">
      <alignment horizontal="center"/>
    </xf>
    <xf numFmtId="0" fontId="0" fillId="6" borderId="43" xfId="0" applyFill="1" applyBorder="1">
      <alignment vertical="center"/>
    </xf>
    <xf numFmtId="0" fontId="0" fillId="6" borderId="38" xfId="0" applyFill="1" applyBorder="1">
      <alignment vertical="center"/>
    </xf>
    <xf numFmtId="0" fontId="0" fillId="6" borderId="42" xfId="0" applyFill="1" applyBorder="1">
      <alignment vertical="center"/>
    </xf>
    <xf numFmtId="0" fontId="24" fillId="12" borderId="54" xfId="0" applyFont="1" applyFill="1" applyBorder="1" applyAlignment="1">
      <alignment horizontal="center" vertical="center"/>
    </xf>
    <xf numFmtId="0" fontId="8" fillId="13" borderId="42" xfId="0" applyFont="1" applyFill="1" applyBorder="1" applyAlignment="1"/>
    <xf numFmtId="0" fontId="8" fillId="13" borderId="47" xfId="0" applyFont="1" applyFill="1" applyBorder="1" applyAlignment="1">
      <alignment horizontal="center"/>
    </xf>
    <xf numFmtId="0" fontId="24" fillId="12" borderId="78" xfId="0" applyFont="1" applyFill="1" applyBorder="1" applyAlignment="1">
      <alignment horizontal="center" vertical="center"/>
    </xf>
    <xf numFmtId="0" fontId="8" fillId="13" borderId="47" xfId="0" applyFont="1" applyFill="1" applyBorder="1" applyAlignment="1"/>
    <xf numFmtId="0" fontId="25" fillId="13" borderId="0" xfId="0" applyFont="1" applyFill="1">
      <alignment vertical="center"/>
    </xf>
    <xf numFmtId="0" fontId="7" fillId="13" borderId="47" xfId="0" applyFont="1" applyFill="1" applyBorder="1" applyAlignment="1">
      <alignment horizontal="center"/>
    </xf>
    <xf numFmtId="0" fontId="8" fillId="13" borderId="0" xfId="0" applyFont="1" applyFill="1" applyAlignment="1"/>
    <xf numFmtId="0" fontId="7" fillId="13" borderId="47" xfId="0" applyFont="1" applyFill="1" applyBorder="1" applyAlignment="1"/>
    <xf numFmtId="0" fontId="8" fillId="13" borderId="12" xfId="0" applyFont="1" applyFill="1" applyBorder="1" applyAlignment="1"/>
    <xf numFmtId="0" fontId="8" fillId="6" borderId="47" xfId="0" applyFont="1" applyFill="1" applyBorder="1" applyAlignment="1"/>
    <xf numFmtId="0" fontId="7" fillId="6" borderId="47" xfId="0" applyFont="1" applyFill="1" applyBorder="1" applyAlignment="1"/>
    <xf numFmtId="0" fontId="7" fillId="6" borderId="45" xfId="0" applyFont="1" applyFill="1" applyBorder="1" applyAlignment="1">
      <alignment horizontal="center"/>
    </xf>
    <xf numFmtId="0" fontId="7" fillId="6" borderId="47" xfId="0" applyFont="1" applyFill="1" applyBorder="1" applyAlignment="1">
      <alignment horizontal="center"/>
    </xf>
    <xf numFmtId="0" fontId="8" fillId="6" borderId="45" xfId="0" applyFont="1" applyFill="1" applyBorder="1" applyAlignment="1">
      <alignment horizontal="center"/>
    </xf>
    <xf numFmtId="0" fontId="8" fillId="6" borderId="18" xfId="0" applyFont="1" applyFill="1" applyBorder="1" applyAlignment="1">
      <alignment horizontal="left"/>
    </xf>
    <xf numFmtId="0" fontId="8" fillId="6" borderId="0" xfId="0" applyFont="1" applyFill="1" applyAlignment="1">
      <alignment horizontal="center"/>
    </xf>
    <xf numFmtId="0" fontId="8" fillId="6" borderId="66" xfId="0" applyFont="1" applyFill="1" applyBorder="1" applyAlignment="1">
      <alignment horizontal="left" vertical="center"/>
    </xf>
    <xf numFmtId="0" fontId="8" fillId="6" borderId="0" xfId="0" applyFont="1" applyFill="1" applyAlignment="1"/>
    <xf numFmtId="0" fontId="8" fillId="6" borderId="67" xfId="0" applyFont="1" applyFill="1" applyBorder="1" applyAlignment="1">
      <alignment horizontal="left" vertical="center"/>
    </xf>
    <xf numFmtId="0" fontId="8" fillId="6" borderId="68" xfId="0" applyFont="1" applyFill="1" applyBorder="1" applyAlignment="1"/>
    <xf numFmtId="0" fontId="24" fillId="12" borderId="54" xfId="0" applyFont="1" applyFill="1" applyBorder="1" applyAlignment="1">
      <alignment horizontal="center"/>
    </xf>
    <xf numFmtId="0" fontId="8" fillId="13" borderId="18" xfId="0" applyFont="1" applyFill="1" applyBorder="1" applyAlignment="1">
      <alignment horizontal="left"/>
    </xf>
    <xf numFmtId="0" fontId="24" fillId="12" borderId="78" xfId="0" applyFont="1" applyFill="1" applyBorder="1" applyAlignment="1">
      <alignment horizontal="center"/>
    </xf>
    <xf numFmtId="0" fontId="8" fillId="13" borderId="79" xfId="0" applyFont="1" applyFill="1" applyBorder="1" applyAlignment="1">
      <alignment horizontal="left" vertical="center"/>
    </xf>
    <xf numFmtId="0" fontId="8" fillId="13" borderId="80" xfId="0" applyFont="1" applyFill="1" applyBorder="1" applyAlignment="1">
      <alignment horizontal="left" vertical="center"/>
    </xf>
    <xf numFmtId="0" fontId="8" fillId="0" borderId="42" xfId="0" applyFont="1" applyBorder="1" applyAlignment="1"/>
    <xf numFmtId="0" fontId="8" fillId="6" borderId="25" xfId="0" applyFont="1" applyFill="1" applyBorder="1" applyAlignment="1">
      <alignment horizontal="left" wrapText="1"/>
    </xf>
    <xf numFmtId="0" fontId="8" fillId="6" borderId="25" xfId="0" applyFont="1" applyFill="1" applyBorder="1" applyAlignment="1"/>
    <xf numFmtId="0" fontId="8" fillId="6" borderId="24" xfId="0" applyFont="1" applyFill="1" applyBorder="1" applyAlignment="1"/>
    <xf numFmtId="49" fontId="8" fillId="13" borderId="25" xfId="0" applyNumberFormat="1" applyFont="1" applyFill="1" applyBorder="1" applyAlignment="1">
      <alignment horizontal="left"/>
    </xf>
    <xf numFmtId="0" fontId="8" fillId="13" borderId="25" xfId="0" applyFont="1" applyFill="1" applyBorder="1" applyAlignment="1"/>
    <xf numFmtId="49" fontId="8" fillId="13" borderId="23" xfId="0" applyNumberFormat="1" applyFont="1" applyFill="1" applyBorder="1" applyAlignment="1">
      <alignment horizontal="left"/>
    </xf>
    <xf numFmtId="0" fontId="8" fillId="13" borderId="24" xfId="0" applyFont="1" applyFill="1" applyBorder="1" applyAlignment="1"/>
    <xf numFmtId="0" fontId="8" fillId="13" borderId="26" xfId="0" applyFont="1" applyFill="1" applyBorder="1" applyAlignment="1">
      <alignment horizontal="left" wrapText="1"/>
    </xf>
    <xf numFmtId="0" fontId="8" fillId="13" borderId="25" xfId="0" applyFont="1" applyFill="1" applyBorder="1" applyAlignment="1">
      <alignment horizontal="left" wrapText="1"/>
    </xf>
    <xf numFmtId="177" fontId="8" fillId="13" borderId="42" xfId="0" applyNumberFormat="1" applyFont="1" applyFill="1" applyBorder="1" applyAlignment="1"/>
    <xf numFmtId="0" fontId="8" fillId="14" borderId="27" xfId="0" applyFont="1" applyFill="1" applyBorder="1" applyAlignment="1">
      <alignment horizontal="left" wrapText="1"/>
    </xf>
    <xf numFmtId="0" fontId="12" fillId="11" borderId="54" xfId="0" applyFont="1" applyFill="1" applyBorder="1" applyAlignment="1">
      <alignment horizontal="center" vertical="center" wrapText="1"/>
    </xf>
    <xf numFmtId="0" fontId="8" fillId="11" borderId="54" xfId="0" applyFont="1" applyFill="1" applyBorder="1" applyAlignment="1">
      <alignment horizontal="center" wrapText="1"/>
    </xf>
    <xf numFmtId="0" fontId="12" fillId="11" borderId="54" xfId="0" applyFont="1" applyFill="1" applyBorder="1" applyAlignment="1">
      <alignment horizontal="center" vertical="center"/>
    </xf>
    <xf numFmtId="0" fontId="7" fillId="14" borderId="65" xfId="0" applyFont="1" applyFill="1" applyBorder="1" applyAlignment="1">
      <alignment horizontal="center" wrapText="1"/>
    </xf>
    <xf numFmtId="0" fontId="8" fillId="14" borderId="65" xfId="0" applyFont="1" applyFill="1" applyBorder="1" applyAlignment="1"/>
    <xf numFmtId="0" fontId="8" fillId="14" borderId="65" xfId="0" applyFont="1" applyFill="1" applyBorder="1" applyAlignment="1">
      <alignment horizontal="left"/>
    </xf>
    <xf numFmtId="0" fontId="8" fillId="7" borderId="65" xfId="0" applyFont="1" applyFill="1" applyBorder="1" applyAlignment="1">
      <alignment horizontal="center" wrapText="1"/>
    </xf>
    <xf numFmtId="177" fontId="7" fillId="3" borderId="47" xfId="0" applyNumberFormat="1" applyFont="1" applyFill="1" applyBorder="1" applyAlignment="1">
      <alignment horizontal="center" vertical="center"/>
    </xf>
    <xf numFmtId="0" fontId="8" fillId="0" borderId="47" xfId="0" applyFont="1" applyBorder="1">
      <alignment vertical="center"/>
    </xf>
    <xf numFmtId="0" fontId="7" fillId="3" borderId="47" xfId="0" applyFont="1" applyFill="1" applyBorder="1" applyAlignment="1">
      <alignment horizontal="center" vertical="center"/>
    </xf>
    <xf numFmtId="0" fontId="3" fillId="14" borderId="65" xfId="0" applyFont="1" applyFill="1" applyBorder="1" applyAlignment="1"/>
    <xf numFmtId="0" fontId="4" fillId="14" borderId="65" xfId="0" applyFont="1" applyFill="1" applyBorder="1" applyAlignment="1">
      <alignment horizontal="center"/>
    </xf>
    <xf numFmtId="0" fontId="3" fillId="14" borderId="65" xfId="0" applyFont="1" applyFill="1" applyBorder="1" applyAlignment="1">
      <alignment horizontal="left"/>
    </xf>
    <xf numFmtId="2" fontId="3" fillId="5" borderId="65" xfId="0" applyNumberFormat="1" applyFont="1" applyFill="1" applyBorder="1" applyAlignment="1"/>
    <xf numFmtId="178" fontId="3" fillId="5" borderId="65" xfId="0" applyNumberFormat="1" applyFont="1" applyFill="1" applyBorder="1" applyAlignment="1"/>
    <xf numFmtId="0" fontId="3" fillId="5" borderId="65" xfId="0" applyFont="1" applyFill="1" applyBorder="1" applyAlignment="1"/>
    <xf numFmtId="0" fontId="29" fillId="10" borderId="73" xfId="3" applyFont="1" applyFill="1" applyBorder="1" applyAlignment="1">
      <alignment vertical="center" wrapText="1"/>
    </xf>
    <xf numFmtId="0" fontId="13" fillId="14" borderId="48" xfId="0" applyFont="1" applyFill="1" applyBorder="1" applyAlignment="1">
      <alignment horizontal="left" vertical="center"/>
    </xf>
    <xf numFmtId="0" fontId="13" fillId="13" borderId="48" xfId="0" applyFont="1" applyFill="1" applyBorder="1" applyAlignment="1">
      <alignment horizontal="left" vertical="center"/>
    </xf>
    <xf numFmtId="0" fontId="31" fillId="11" borderId="49" xfId="0" applyFont="1" applyFill="1" applyBorder="1" applyAlignment="1">
      <alignment horizontal="center" vertical="center" wrapText="1"/>
    </xf>
    <xf numFmtId="0" fontId="34" fillId="0" borderId="53" xfId="4" applyBorder="1" applyAlignment="1">
      <alignment vertical="center"/>
    </xf>
    <xf numFmtId="0" fontId="34" fillId="0" borderId="0" xfId="4" applyAlignment="1">
      <alignment vertical="center"/>
    </xf>
    <xf numFmtId="0" fontId="32" fillId="0" borderId="52" xfId="0" applyFont="1" applyBorder="1" applyAlignment="1">
      <alignment vertical="center" wrapText="1"/>
    </xf>
    <xf numFmtId="0" fontId="32" fillId="0" borderId="0" xfId="0" applyFont="1" applyAlignment="1">
      <alignment vertical="center" wrapText="1"/>
    </xf>
    <xf numFmtId="0" fontId="35" fillId="0" borderId="0" xfId="0" applyFont="1">
      <alignment vertical="center"/>
    </xf>
    <xf numFmtId="0" fontId="13" fillId="0" borderId="47" xfId="0" applyFont="1" applyBorder="1">
      <alignment vertical="center"/>
    </xf>
    <xf numFmtId="0" fontId="13" fillId="0" borderId="47" xfId="3" applyFont="1" applyBorder="1">
      <alignment vertical="center"/>
    </xf>
    <xf numFmtId="0" fontId="13" fillId="0" borderId="58" xfId="0" applyFont="1" applyBorder="1" applyAlignment="1">
      <alignment horizontal="left" vertical="center"/>
    </xf>
    <xf numFmtId="0" fontId="13" fillId="0" borderId="47" xfId="0" applyFont="1" applyBorder="1" applyAlignment="1">
      <alignment horizontal="left" vertical="center"/>
    </xf>
    <xf numFmtId="179" fontId="20" fillId="9" borderId="55" xfId="0" applyNumberFormat="1" applyFont="1" applyFill="1" applyBorder="1" applyAlignment="1">
      <alignment horizontal="left" vertical="center"/>
    </xf>
    <xf numFmtId="0" fontId="13" fillId="15" borderId="60" xfId="0" applyFont="1" applyFill="1" applyBorder="1" applyAlignment="1">
      <alignment horizontal="center" vertical="center" wrapText="1"/>
    </xf>
    <xf numFmtId="0" fontId="13" fillId="15" borderId="54" xfId="0" applyFont="1" applyFill="1" applyBorder="1" applyAlignment="1">
      <alignment horizontal="center" vertical="center" wrapText="1"/>
    </xf>
    <xf numFmtId="0" fontId="37" fillId="0" borderId="47" xfId="0" applyFont="1" applyBorder="1">
      <alignment vertical="center"/>
    </xf>
    <xf numFmtId="0" fontId="37" fillId="26" borderId="47" xfId="0" applyFont="1" applyFill="1" applyBorder="1">
      <alignment vertical="center"/>
    </xf>
    <xf numFmtId="0" fontId="37" fillId="16" borderId="47" xfId="0" applyFont="1" applyFill="1" applyBorder="1">
      <alignment vertical="center"/>
    </xf>
    <xf numFmtId="0" fontId="37" fillId="25" borderId="47" xfId="0" applyFont="1" applyFill="1" applyBorder="1">
      <alignment vertical="center"/>
    </xf>
    <xf numFmtId="0" fontId="37" fillId="10" borderId="47" xfId="0" applyFont="1" applyFill="1" applyBorder="1">
      <alignment vertical="center"/>
    </xf>
    <xf numFmtId="0" fontId="37" fillId="19" borderId="47" xfId="0" applyFont="1" applyFill="1" applyBorder="1">
      <alignment vertical="center"/>
    </xf>
    <xf numFmtId="0" fontId="37" fillId="0" borderId="47" xfId="3" applyFont="1" applyBorder="1">
      <alignment vertical="center"/>
    </xf>
    <xf numFmtId="0" fontId="37" fillId="20" borderId="47" xfId="0" applyFont="1" applyFill="1" applyBorder="1">
      <alignment vertical="center"/>
    </xf>
    <xf numFmtId="0" fontId="37" fillId="27" borderId="47" xfId="0" applyFont="1" applyFill="1" applyBorder="1">
      <alignment vertical="center"/>
    </xf>
    <xf numFmtId="0" fontId="37" fillId="24" borderId="47" xfId="0" applyFont="1" applyFill="1" applyBorder="1">
      <alignment vertical="center"/>
    </xf>
    <xf numFmtId="0" fontId="37" fillId="17" borderId="47" xfId="0" applyFont="1" applyFill="1" applyBorder="1">
      <alignment vertical="center"/>
    </xf>
    <xf numFmtId="0" fontId="37" fillId="21" borderId="47" xfId="0" applyFont="1" applyFill="1" applyBorder="1">
      <alignment vertical="center"/>
    </xf>
    <xf numFmtId="0" fontId="37" fillId="28" borderId="47" xfId="0" applyFont="1" applyFill="1" applyBorder="1">
      <alignment vertical="center"/>
    </xf>
    <xf numFmtId="0" fontId="37" fillId="15" borderId="47" xfId="0" applyFont="1" applyFill="1" applyBorder="1">
      <alignment vertical="center"/>
    </xf>
    <xf numFmtId="0" fontId="37" fillId="29" borderId="47" xfId="0" applyFont="1" applyFill="1" applyBorder="1">
      <alignment vertical="center"/>
    </xf>
    <xf numFmtId="0" fontId="37" fillId="14" borderId="47" xfId="0" applyFont="1" applyFill="1" applyBorder="1">
      <alignment vertical="center"/>
    </xf>
    <xf numFmtId="0" fontId="37" fillId="8" borderId="47" xfId="0" applyFont="1" applyFill="1" applyBorder="1">
      <alignment vertical="center"/>
    </xf>
    <xf numFmtId="0" fontId="37" fillId="9" borderId="47" xfId="0" applyFont="1" applyFill="1" applyBorder="1">
      <alignment vertical="center"/>
    </xf>
    <xf numFmtId="0" fontId="37" fillId="30" borderId="47" xfId="0" applyFont="1" applyFill="1" applyBorder="1">
      <alignment vertical="center"/>
    </xf>
    <xf numFmtId="0" fontId="37" fillId="12" borderId="47" xfId="0" applyFont="1" applyFill="1" applyBorder="1">
      <alignment vertical="center"/>
    </xf>
    <xf numFmtId="0" fontId="37" fillId="18" borderId="47" xfId="0" applyFont="1" applyFill="1" applyBorder="1">
      <alignment vertical="center"/>
    </xf>
    <xf numFmtId="0" fontId="37" fillId="23" borderId="47" xfId="0" applyFont="1" applyFill="1" applyBorder="1">
      <alignment vertical="center"/>
    </xf>
    <xf numFmtId="0" fontId="37" fillId="22" borderId="47" xfId="0" applyFont="1" applyFill="1" applyBorder="1">
      <alignment vertical="center"/>
    </xf>
    <xf numFmtId="0" fontId="37" fillId="0" borderId="47" xfId="0" applyFont="1" applyBorder="1" applyAlignment="1">
      <alignment horizontal="left" vertical="center" wrapText="1"/>
    </xf>
    <xf numFmtId="49" fontId="37" fillId="0" borderId="47" xfId="0" applyNumberFormat="1" applyFont="1" applyBorder="1" applyAlignment="1">
      <alignment horizontal="left" vertical="center"/>
    </xf>
    <xf numFmtId="0" fontId="37" fillId="31" borderId="47" xfId="0" applyFont="1" applyFill="1" applyBorder="1">
      <alignment vertical="center"/>
    </xf>
    <xf numFmtId="0" fontId="37" fillId="11" borderId="47" xfId="0" applyFont="1" applyFill="1" applyBorder="1">
      <alignment vertical="center"/>
    </xf>
    <xf numFmtId="0" fontId="37" fillId="32" borderId="47" xfId="0" applyFont="1" applyFill="1" applyBorder="1">
      <alignment vertical="center"/>
    </xf>
    <xf numFmtId="0" fontId="37" fillId="33" borderId="47" xfId="0" applyFont="1" applyFill="1" applyBorder="1">
      <alignment vertical="center"/>
    </xf>
    <xf numFmtId="0" fontId="37" fillId="0" borderId="47" xfId="0" applyFont="1" applyBorder="1" applyAlignment="1">
      <alignment vertical="center" wrapText="1"/>
    </xf>
    <xf numFmtId="0" fontId="37" fillId="0" borderId="47" xfId="3" applyFont="1" applyBorder="1" applyAlignment="1">
      <alignment vertical="center" wrapText="1"/>
    </xf>
    <xf numFmtId="0" fontId="24" fillId="23" borderId="54" xfId="0" applyFont="1" applyFill="1" applyBorder="1" applyAlignment="1">
      <alignment horizontal="center" vertical="center" wrapText="1"/>
    </xf>
    <xf numFmtId="0" fontId="40" fillId="0" borderId="0" xfId="0" applyFont="1">
      <alignment vertical="center"/>
    </xf>
    <xf numFmtId="0" fontId="24" fillId="23" borderId="49" xfId="0" applyFont="1" applyFill="1" applyBorder="1" applyAlignment="1">
      <alignment horizontal="center" vertical="center" wrapText="1"/>
    </xf>
    <xf numFmtId="0" fontId="40" fillId="0" borderId="57" xfId="0" applyFont="1" applyBorder="1">
      <alignment vertical="center"/>
    </xf>
    <xf numFmtId="180" fontId="40" fillId="0" borderId="57" xfId="0" applyNumberFormat="1" applyFont="1" applyBorder="1">
      <alignment vertical="center"/>
    </xf>
    <xf numFmtId="0" fontId="24" fillId="35" borderId="54" xfId="0" applyFont="1" applyFill="1" applyBorder="1" applyAlignment="1">
      <alignment horizontal="center" vertical="center" wrapText="1"/>
    </xf>
    <xf numFmtId="0" fontId="24" fillId="35" borderId="49" xfId="0" applyFont="1" applyFill="1" applyBorder="1" applyAlignment="1">
      <alignment horizontal="center" vertical="center" wrapText="1"/>
    </xf>
    <xf numFmtId="0" fontId="40" fillId="0" borderId="81" xfId="0" applyFont="1" applyBorder="1">
      <alignment vertical="center"/>
    </xf>
    <xf numFmtId="2" fontId="40" fillId="0" borderId="81" xfId="0" applyNumberFormat="1" applyFont="1" applyBorder="1" applyAlignment="1">
      <alignment horizontal="center" vertical="center"/>
    </xf>
    <xf numFmtId="0" fontId="37" fillId="0" borderId="82" xfId="0" applyFont="1" applyBorder="1" applyAlignment="1">
      <alignment vertical="center" wrapText="1"/>
    </xf>
    <xf numFmtId="0" fontId="37" fillId="0" borderId="82" xfId="3" applyFont="1" applyBorder="1" applyAlignment="1">
      <alignment vertical="center" wrapText="1"/>
    </xf>
    <xf numFmtId="0" fontId="37" fillId="0" borderId="82" xfId="0" applyFont="1" applyBorder="1" applyAlignment="1">
      <alignment vertical="top" wrapText="1"/>
    </xf>
    <xf numFmtId="0" fontId="37" fillId="26" borderId="65" xfId="0" applyFont="1" applyFill="1" applyBorder="1">
      <alignment vertical="center"/>
    </xf>
    <xf numFmtId="0" fontId="37" fillId="25" borderId="65" xfId="0" applyFont="1" applyFill="1" applyBorder="1">
      <alignment vertical="center"/>
    </xf>
    <xf numFmtId="0" fontId="37" fillId="31" borderId="65" xfId="0" applyFont="1" applyFill="1" applyBorder="1">
      <alignment vertical="center"/>
    </xf>
    <xf numFmtId="0" fontId="37" fillId="10" borderId="65" xfId="0" applyFont="1" applyFill="1" applyBorder="1">
      <alignment vertical="center"/>
    </xf>
    <xf numFmtId="0" fontId="37" fillId="19" borderId="65" xfId="0" applyFont="1" applyFill="1" applyBorder="1">
      <alignment vertical="center"/>
    </xf>
    <xf numFmtId="0" fontId="37" fillId="20" borderId="65" xfId="0" applyFont="1" applyFill="1" applyBorder="1">
      <alignment vertical="center"/>
    </xf>
    <xf numFmtId="0" fontId="37" fillId="27" borderId="65" xfId="0" applyFont="1" applyFill="1" applyBorder="1">
      <alignment vertical="center"/>
    </xf>
    <xf numFmtId="0" fontId="37" fillId="24" borderId="65" xfId="0" applyFont="1" applyFill="1" applyBorder="1">
      <alignment vertical="center"/>
    </xf>
    <xf numFmtId="0" fontId="37" fillId="15" borderId="65" xfId="0" applyFont="1" applyFill="1" applyBorder="1">
      <alignment vertical="center"/>
    </xf>
    <xf numFmtId="0" fontId="37" fillId="28" borderId="65" xfId="0" applyFont="1" applyFill="1" applyBorder="1">
      <alignment vertical="center"/>
    </xf>
    <xf numFmtId="0" fontId="37" fillId="8" borderId="65" xfId="0" applyFont="1" applyFill="1" applyBorder="1">
      <alignment vertical="center"/>
    </xf>
    <xf numFmtId="0" fontId="37" fillId="14" borderId="65" xfId="0" applyFont="1" applyFill="1" applyBorder="1">
      <alignment vertical="center"/>
    </xf>
    <xf numFmtId="0" fontId="37" fillId="11" borderId="65" xfId="0" applyFont="1" applyFill="1" applyBorder="1">
      <alignment vertical="center"/>
    </xf>
    <xf numFmtId="0" fontId="37" fillId="9" borderId="65" xfId="0" applyFont="1" applyFill="1" applyBorder="1">
      <alignment vertical="center"/>
    </xf>
    <xf numFmtId="0" fontId="37" fillId="32" borderId="65" xfId="0" applyFont="1" applyFill="1" applyBorder="1">
      <alignment vertical="center"/>
    </xf>
    <xf numFmtId="0" fontId="37" fillId="30" borderId="65" xfId="0" applyFont="1" applyFill="1" applyBorder="1">
      <alignment vertical="center"/>
    </xf>
    <xf numFmtId="0" fontId="37" fillId="12" borderId="65" xfId="0" applyFont="1" applyFill="1" applyBorder="1">
      <alignment vertical="center"/>
    </xf>
    <xf numFmtId="0" fontId="37" fillId="33" borderId="65" xfId="0" applyFont="1" applyFill="1" applyBorder="1">
      <alignment vertical="center"/>
    </xf>
    <xf numFmtId="0" fontId="37" fillId="21" borderId="65" xfId="0" applyFont="1" applyFill="1" applyBorder="1">
      <alignment vertical="center"/>
    </xf>
    <xf numFmtId="0" fontId="37" fillId="16" borderId="65" xfId="0" applyFont="1" applyFill="1" applyBorder="1">
      <alignment vertical="center"/>
    </xf>
    <xf numFmtId="0" fontId="37" fillId="17" borderId="65" xfId="0" applyFont="1" applyFill="1" applyBorder="1">
      <alignment vertical="center"/>
    </xf>
    <xf numFmtId="0" fontId="37" fillId="18" borderId="65" xfId="0" applyFont="1" applyFill="1" applyBorder="1">
      <alignment vertical="center"/>
    </xf>
    <xf numFmtId="0" fontId="37" fillId="23" borderId="65" xfId="0" applyFont="1" applyFill="1" applyBorder="1">
      <alignment vertical="center"/>
    </xf>
    <xf numFmtId="0" fontId="37" fillId="34" borderId="65" xfId="0" applyFont="1" applyFill="1" applyBorder="1">
      <alignment vertical="center"/>
    </xf>
    <xf numFmtId="0" fontId="37" fillId="29" borderId="65" xfId="0" applyFont="1" applyFill="1" applyBorder="1">
      <alignment vertical="center"/>
    </xf>
    <xf numFmtId="0" fontId="37" fillId="22" borderId="65" xfId="0" applyFont="1" applyFill="1" applyBorder="1">
      <alignment vertical="center"/>
    </xf>
    <xf numFmtId="0" fontId="37" fillId="0" borderId="65" xfId="3" applyFont="1" applyBorder="1">
      <alignment vertical="center"/>
    </xf>
    <xf numFmtId="0" fontId="40" fillId="0" borderId="83" xfId="0" applyFont="1" applyBorder="1">
      <alignment vertical="center"/>
    </xf>
    <xf numFmtId="0" fontId="37" fillId="0" borderId="65" xfId="0" applyFont="1" applyBorder="1" applyAlignment="1">
      <alignment vertical="center" wrapText="1"/>
    </xf>
    <xf numFmtId="0" fontId="37" fillId="0" borderId="65" xfId="3" applyFont="1" applyBorder="1" applyAlignment="1">
      <alignment vertical="center" wrapText="1"/>
    </xf>
    <xf numFmtId="0" fontId="43" fillId="0" borderId="0" xfId="0" applyFont="1">
      <alignment vertical="center"/>
    </xf>
    <xf numFmtId="0" fontId="44" fillId="0" borderId="0" xfId="0" applyFont="1" applyAlignment="1">
      <alignment vertical="center" wrapText="1"/>
    </xf>
    <xf numFmtId="0" fontId="44" fillId="0" borderId="0" xfId="3" applyFont="1" applyAlignment="1">
      <alignment vertical="center" wrapText="1"/>
    </xf>
    <xf numFmtId="2" fontId="8" fillId="0" borderId="84" xfId="0" applyNumberFormat="1" applyFont="1" applyBorder="1" applyAlignment="1">
      <alignment horizontal="center" vertical="center"/>
    </xf>
    <xf numFmtId="0" fontId="43" fillId="0" borderId="81" xfId="0" applyFont="1" applyBorder="1">
      <alignment vertical="center"/>
    </xf>
    <xf numFmtId="0" fontId="43" fillId="0" borderId="81" xfId="0" applyFont="1" applyBorder="1" applyAlignment="1">
      <alignment vertical="top" wrapText="1"/>
    </xf>
    <xf numFmtId="0" fontId="45" fillId="0" borderId="0" xfId="0" applyFont="1">
      <alignment vertical="center"/>
    </xf>
    <xf numFmtId="0" fontId="37" fillId="0" borderId="81" xfId="0" applyFont="1" applyBorder="1" applyAlignment="1">
      <alignment vertical="center" wrapText="1"/>
    </xf>
    <xf numFmtId="0" fontId="37" fillId="36" borderId="81" xfId="0" applyFont="1" applyFill="1" applyBorder="1" applyAlignment="1">
      <alignment vertical="center" wrapText="1"/>
    </xf>
    <xf numFmtId="0" fontId="37" fillId="0" borderId="81" xfId="3" applyFont="1" applyBorder="1" applyAlignment="1">
      <alignment vertical="center" wrapText="1"/>
    </xf>
    <xf numFmtId="0" fontId="13" fillId="0" borderId="0" xfId="2" applyFont="1">
      <alignment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8" fillId="0" borderId="0" xfId="3" applyFont="1" applyAlignment="1">
      <alignment horizontal="center" vertical="top" wrapText="1"/>
    </xf>
    <xf numFmtId="0" fontId="11" fillId="4" borderId="31" xfId="0" applyFont="1" applyFill="1" applyBorder="1" applyAlignment="1">
      <alignment wrapText="1"/>
    </xf>
    <xf numFmtId="0" fontId="8" fillId="4" borderId="30" xfId="0" applyFont="1" applyFill="1" applyBorder="1" applyAlignment="1">
      <alignment wrapText="1"/>
    </xf>
    <xf numFmtId="0" fontId="8" fillId="4" borderId="29" xfId="0" applyFont="1" applyFill="1" applyBorder="1" applyAlignment="1">
      <alignment wrapText="1"/>
    </xf>
    <xf numFmtId="0" fontId="12" fillId="8" borderId="54" xfId="0" applyFont="1" applyFill="1" applyBorder="1" applyAlignment="1">
      <alignment horizontal="center" vertical="center"/>
    </xf>
    <xf numFmtId="0" fontId="12" fillId="8" borderId="60" xfId="0" applyFont="1" applyFill="1" applyBorder="1" applyAlignment="1">
      <alignment horizontal="center"/>
    </xf>
    <xf numFmtId="0" fontId="12" fillId="8" borderId="61" xfId="0" applyFont="1" applyFill="1" applyBorder="1" applyAlignment="1">
      <alignment horizontal="center"/>
    </xf>
    <xf numFmtId="0" fontId="7" fillId="9" borderId="62" xfId="0" applyFont="1" applyFill="1" applyBorder="1" applyAlignment="1">
      <alignment horizontal="center"/>
    </xf>
    <xf numFmtId="0" fontId="7" fillId="9" borderId="63" xfId="0" applyFont="1" applyFill="1" applyBorder="1" applyAlignment="1">
      <alignment horizontal="center"/>
    </xf>
    <xf numFmtId="0" fontId="7" fillId="9" borderId="64" xfId="0" applyFont="1" applyFill="1" applyBorder="1" applyAlignment="1">
      <alignment horizontal="center"/>
    </xf>
    <xf numFmtId="0" fontId="7" fillId="9" borderId="58" xfId="0" applyFont="1" applyFill="1" applyBorder="1" applyAlignment="1">
      <alignment horizontal="center"/>
    </xf>
    <xf numFmtId="0" fontId="7" fillId="9" borderId="59" xfId="0" applyFont="1" applyFill="1" applyBorder="1" applyAlignment="1">
      <alignment horizontal="center"/>
    </xf>
    <xf numFmtId="0" fontId="7" fillId="13" borderId="44" xfId="0" applyFont="1" applyFill="1" applyBorder="1" applyAlignment="1">
      <alignment horizontal="center"/>
    </xf>
    <xf numFmtId="0" fontId="7" fillId="13" borderId="46" xfId="0" applyFont="1" applyFill="1" applyBorder="1" applyAlignment="1">
      <alignment horizontal="center"/>
    </xf>
    <xf numFmtId="0" fontId="12" fillId="12" borderId="54" xfId="0" applyFont="1" applyFill="1" applyBorder="1" applyAlignment="1">
      <alignment horizontal="center" vertical="center"/>
    </xf>
    <xf numFmtId="0" fontId="12" fillId="12" borderId="49" xfId="0" applyFont="1" applyFill="1" applyBorder="1" applyAlignment="1">
      <alignment horizontal="center" vertical="center"/>
    </xf>
    <xf numFmtId="0" fontId="11" fillId="13" borderId="31" xfId="0" applyFont="1" applyFill="1" applyBorder="1" applyAlignment="1">
      <alignment wrapText="1"/>
    </xf>
    <xf numFmtId="0" fontId="8" fillId="13" borderId="30" xfId="0" applyFont="1" applyFill="1" applyBorder="1" applyAlignment="1">
      <alignment wrapText="1"/>
    </xf>
    <xf numFmtId="0" fontId="8" fillId="13" borderId="29" xfId="0" applyFont="1" applyFill="1" applyBorder="1" applyAlignment="1">
      <alignment wrapText="1"/>
    </xf>
    <xf numFmtId="0" fontId="7" fillId="13" borderId="35" xfId="0" applyFont="1" applyFill="1" applyBorder="1" applyAlignment="1">
      <alignment horizontal="center" vertical="center"/>
    </xf>
    <xf numFmtId="0" fontId="7" fillId="13" borderId="34" xfId="0" applyFont="1" applyFill="1" applyBorder="1" applyAlignment="1">
      <alignment horizontal="center" vertical="center"/>
    </xf>
    <xf numFmtId="0" fontId="12" fillId="12" borderId="54" xfId="0" applyFont="1" applyFill="1" applyBorder="1" applyAlignment="1">
      <alignment horizontal="center"/>
    </xf>
    <xf numFmtId="0" fontId="7" fillId="13" borderId="45" xfId="0" applyFont="1" applyFill="1" applyBorder="1" applyAlignment="1">
      <alignment horizontal="center"/>
    </xf>
    <xf numFmtId="0" fontId="8" fillId="11" borderId="60" xfId="0" applyFont="1" applyFill="1" applyBorder="1" applyAlignment="1">
      <alignment horizontal="center" wrapText="1"/>
    </xf>
    <xf numFmtId="0" fontId="8" fillId="11" borderId="70" xfId="0" applyFont="1" applyFill="1" applyBorder="1" applyAlignment="1">
      <alignment horizontal="center" wrapText="1"/>
    </xf>
    <xf numFmtId="0" fontId="12" fillId="11" borderId="54" xfId="0" applyFont="1" applyFill="1" applyBorder="1" applyAlignment="1">
      <alignment horizontal="center" vertical="center" wrapText="1"/>
    </xf>
    <xf numFmtId="0" fontId="24" fillId="23" borderId="54" xfId="0" applyFont="1" applyFill="1" applyBorder="1" applyAlignment="1">
      <alignment horizontal="center" vertical="center" wrapText="1"/>
    </xf>
    <xf numFmtId="0" fontId="13" fillId="15" borderId="54" xfId="0" applyFont="1" applyFill="1" applyBorder="1" applyAlignment="1">
      <alignment horizontal="center" vertical="center" wrapText="1"/>
    </xf>
    <xf numFmtId="0" fontId="13" fillId="15" borderId="49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31" fillId="11" borderId="52" xfId="0" applyFont="1" applyFill="1" applyBorder="1" applyAlignment="1">
      <alignment horizontal="center" vertical="center" wrapText="1"/>
    </xf>
    <xf numFmtId="0" fontId="24" fillId="35" borderId="54" xfId="0" applyFont="1" applyFill="1" applyBorder="1" applyAlignment="1">
      <alignment horizontal="center" vertical="center" wrapText="1"/>
    </xf>
    <xf numFmtId="0" fontId="13" fillId="25" borderId="54" xfId="0" applyFont="1" applyFill="1" applyBorder="1" applyAlignment="1">
      <alignment horizontal="center" vertical="center" wrapText="1"/>
    </xf>
    <xf numFmtId="0" fontId="13" fillId="25" borderId="49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7" fillId="13" borderId="44" xfId="0" applyFont="1" applyFill="1" applyBorder="1" applyAlignment="1">
      <alignment horizontal="center" vertical="center"/>
    </xf>
    <xf numFmtId="0" fontId="7" fillId="13" borderId="46" xfId="0" applyFont="1" applyFill="1" applyBorder="1" applyAlignment="1">
      <alignment horizontal="center" vertical="center"/>
    </xf>
    <xf numFmtId="0" fontId="7" fillId="13" borderId="45" xfId="0" applyFont="1" applyFill="1" applyBorder="1" applyAlignment="1">
      <alignment horizontal="center" vertical="center"/>
    </xf>
    <xf numFmtId="0" fontId="24" fillId="8" borderId="54" xfId="0" applyFont="1" applyFill="1" applyBorder="1" applyAlignment="1">
      <alignment horizontal="center"/>
    </xf>
    <xf numFmtId="0" fontId="24" fillId="8" borderId="35" xfId="0" applyFont="1" applyFill="1" applyBorder="1" applyAlignment="1">
      <alignment horizontal="center" vertical="center"/>
    </xf>
    <xf numFmtId="0" fontId="24" fillId="8" borderId="34" xfId="0" applyFont="1" applyFill="1" applyBorder="1" applyAlignment="1">
      <alignment horizontal="center" vertical="center"/>
    </xf>
    <xf numFmtId="0" fontId="24" fillId="8" borderId="37" xfId="0" applyFont="1" applyFill="1" applyBorder="1" applyAlignment="1">
      <alignment horizontal="center" vertical="center" wrapText="1"/>
    </xf>
    <xf numFmtId="0" fontId="24" fillId="8" borderId="36" xfId="0" applyFont="1" applyFill="1" applyBorder="1" applyAlignment="1">
      <alignment horizontal="center" vertical="center" wrapText="1"/>
    </xf>
    <xf numFmtId="0" fontId="7" fillId="13" borderId="43" xfId="0" applyFont="1" applyFill="1" applyBorder="1" applyAlignment="1">
      <alignment horizontal="center" vertical="center"/>
    </xf>
    <xf numFmtId="0" fontId="7" fillId="13" borderId="38" xfId="0" applyFont="1" applyFill="1" applyBorder="1" applyAlignment="1">
      <alignment horizontal="center" vertical="center"/>
    </xf>
    <xf numFmtId="0" fontId="24" fillId="12" borderId="75" xfId="0" applyFont="1" applyFill="1" applyBorder="1" applyAlignment="1">
      <alignment horizontal="center"/>
    </xf>
    <xf numFmtId="0" fontId="24" fillId="12" borderId="76" xfId="0" applyFont="1" applyFill="1" applyBorder="1" applyAlignment="1">
      <alignment horizontal="center"/>
    </xf>
    <xf numFmtId="0" fontId="24" fillId="8" borderId="54" xfId="0" applyFont="1" applyFill="1" applyBorder="1" applyAlignment="1">
      <alignment horizontal="center" vertical="center" wrapText="1"/>
    </xf>
    <xf numFmtId="0" fontId="24" fillId="8" borderId="54" xfId="0" applyFont="1" applyFill="1" applyBorder="1" applyAlignment="1">
      <alignment horizontal="center" vertical="center"/>
    </xf>
    <xf numFmtId="0" fontId="24" fillId="12" borderId="75" xfId="0" applyFont="1" applyFill="1" applyBorder="1" applyAlignment="1">
      <alignment horizontal="center" vertical="center"/>
    </xf>
    <xf numFmtId="0" fontId="24" fillId="12" borderId="54" xfId="0" applyFont="1" applyFill="1" applyBorder="1" applyAlignment="1">
      <alignment horizontal="center" vertical="center"/>
    </xf>
    <xf numFmtId="0" fontId="24" fillId="12" borderId="74" xfId="0" applyFont="1" applyFill="1" applyBorder="1" applyAlignment="1">
      <alignment horizontal="center" vertical="center" wrapText="1"/>
    </xf>
    <xf numFmtId="0" fontId="24" fillId="12" borderId="77" xfId="0" applyFont="1" applyFill="1" applyBorder="1" applyAlignment="1">
      <alignment horizontal="center" vertical="center" wrapText="1"/>
    </xf>
    <xf numFmtId="0" fontId="24" fillId="12" borderId="74" xfId="0" applyFont="1" applyFill="1" applyBorder="1" applyAlignment="1">
      <alignment horizontal="center" vertical="center"/>
    </xf>
    <xf numFmtId="0" fontId="24" fillId="12" borderId="77" xfId="0" applyFont="1" applyFill="1" applyBorder="1" applyAlignment="1">
      <alignment horizontal="center" vertical="center"/>
    </xf>
    <xf numFmtId="0" fontId="7" fillId="6" borderId="47" xfId="0" applyFont="1" applyFill="1" applyBorder="1" applyAlignment="1">
      <alignment horizontal="left" vertical="center"/>
    </xf>
    <xf numFmtId="0" fontId="7" fillId="6" borderId="45" xfId="0" applyFont="1" applyFill="1" applyBorder="1" applyAlignment="1">
      <alignment horizontal="center" vertical="center"/>
    </xf>
    <xf numFmtId="0" fontId="7" fillId="6" borderId="47" xfId="0" applyFont="1" applyFill="1" applyBorder="1" applyAlignment="1">
      <alignment horizontal="center" vertical="center"/>
    </xf>
    <xf numFmtId="0" fontId="7" fillId="2" borderId="40" xfId="0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/>
    </xf>
    <xf numFmtId="0" fontId="7" fillId="2" borderId="33" xfId="0" applyFont="1" applyFill="1" applyBorder="1" applyAlignment="1">
      <alignment horizontal="center"/>
    </xf>
    <xf numFmtId="0" fontId="7" fillId="2" borderId="32" xfId="0" applyFont="1" applyFill="1" applyBorder="1" applyAlignment="1">
      <alignment horizontal="center"/>
    </xf>
    <xf numFmtId="0" fontId="8" fillId="5" borderId="44" xfId="0" applyFont="1" applyFill="1" applyBorder="1" applyAlignment="1">
      <alignment vertical="center" wrapText="1"/>
    </xf>
    <xf numFmtId="0" fontId="8" fillId="5" borderId="46" xfId="0" applyFont="1" applyFill="1" applyBorder="1" applyAlignment="1">
      <alignment vertical="center" wrapText="1"/>
    </xf>
    <xf numFmtId="0" fontId="8" fillId="5" borderId="45" xfId="0" applyFont="1" applyFill="1" applyBorder="1" applyAlignment="1">
      <alignment vertical="center" wrapText="1"/>
    </xf>
    <xf numFmtId="0" fontId="7" fillId="14" borderId="65" xfId="0" applyFont="1" applyFill="1" applyBorder="1" applyAlignment="1">
      <alignment horizontal="center"/>
    </xf>
    <xf numFmtId="0" fontId="7" fillId="14" borderId="65" xfId="0" applyFont="1" applyFill="1" applyBorder="1" applyAlignment="1">
      <alignment horizontal="center" vertical="center"/>
    </xf>
    <xf numFmtId="0" fontId="7" fillId="14" borderId="65" xfId="0" applyFont="1" applyFill="1" applyBorder="1" applyAlignment="1">
      <alignment horizontal="left"/>
    </xf>
    <xf numFmtId="0" fontId="4" fillId="14" borderId="65" xfId="0" applyFont="1" applyFill="1" applyBorder="1" applyAlignment="1">
      <alignment horizontal="center"/>
    </xf>
    <xf numFmtId="0" fontId="8" fillId="5" borderId="0" xfId="0" applyFont="1" applyFill="1" applyAlignment="1">
      <alignment vertical="top" wrapText="1"/>
    </xf>
    <xf numFmtId="0" fontId="7" fillId="0" borderId="47" xfId="0" applyFont="1" applyBorder="1" applyAlignment="1">
      <alignment horizontal="center" vertical="center"/>
    </xf>
    <xf numFmtId="0" fontId="7" fillId="0" borderId="47" xfId="0" applyFont="1" applyBorder="1">
      <alignment vertical="center"/>
    </xf>
    <xf numFmtId="0" fontId="8" fillId="5" borderId="0" xfId="0" applyFont="1" applyFill="1" applyAlignment="1">
      <alignment horizontal="left" vertical="center" wrapText="1"/>
    </xf>
    <xf numFmtId="0" fontId="8" fillId="5" borderId="0" xfId="0" applyFont="1" applyFill="1" applyAlignment="1">
      <alignment vertical="center" wrapText="1"/>
    </xf>
    <xf numFmtId="0" fontId="12" fillId="8" borderId="49" xfId="0" applyFont="1" applyFill="1" applyBorder="1" applyAlignment="1">
      <alignment horizontal="center" vertical="center"/>
    </xf>
    <xf numFmtId="0" fontId="6" fillId="8" borderId="71" xfId="0" applyFont="1" applyFill="1" applyBorder="1" applyAlignment="1">
      <alignment horizontal="center" vertical="center"/>
    </xf>
    <xf numFmtId="0" fontId="12" fillId="8" borderId="54" xfId="0" applyFont="1" applyFill="1" applyBorder="1" applyAlignment="1">
      <alignment horizontal="center" vertical="center" wrapText="1"/>
    </xf>
    <xf numFmtId="0" fontId="6" fillId="8" borderId="54" xfId="0" applyFont="1" applyFill="1" applyBorder="1" applyAlignment="1">
      <alignment horizontal="center" vertical="center"/>
    </xf>
    <xf numFmtId="0" fontId="12" fillId="8" borderId="54" xfId="0" applyFont="1" applyFill="1" applyBorder="1" applyAlignment="1">
      <alignment horizontal="center"/>
    </xf>
    <xf numFmtId="0" fontId="6" fillId="12" borderId="71" xfId="0" applyFont="1" applyFill="1" applyBorder="1" applyAlignment="1">
      <alignment horizontal="center" vertical="center"/>
    </xf>
    <xf numFmtId="0" fontId="12" fillId="12" borderId="54" xfId="0" applyFont="1" applyFill="1" applyBorder="1" applyAlignment="1">
      <alignment horizontal="center" vertical="center" wrapText="1"/>
    </xf>
    <xf numFmtId="49" fontId="12" fillId="12" borderId="49" xfId="0" applyNumberFormat="1" applyFont="1" applyFill="1" applyBorder="1" applyAlignment="1">
      <alignment horizontal="center" vertical="center"/>
    </xf>
    <xf numFmtId="49" fontId="6" fillId="12" borderId="71" xfId="0" applyNumberFormat="1" applyFont="1" applyFill="1" applyBorder="1" applyAlignment="1">
      <alignment horizontal="center" vertical="center"/>
    </xf>
    <xf numFmtId="0" fontId="6" fillId="12" borderId="54" xfId="0" applyFont="1" applyFill="1" applyBorder="1" applyAlignment="1">
      <alignment horizontal="center" vertical="center"/>
    </xf>
    <xf numFmtId="0" fontId="12" fillId="8" borderId="54" xfId="0" applyFont="1" applyFill="1" applyBorder="1" applyAlignment="1">
      <alignment horizontal="center" wrapText="1"/>
    </xf>
    <xf numFmtId="0" fontId="12" fillId="12" borderId="54" xfId="0" applyFont="1" applyFill="1" applyBorder="1" applyAlignment="1">
      <alignment horizontal="center" wrapText="1"/>
    </xf>
  </cellXfs>
  <cellStyles count="5">
    <cellStyle name="ハイパーリンク" xfId="4" builtinId="8"/>
    <cellStyle name="常规 2" xfId="3" xr:uid="{00000000-0005-0000-0000-000002000000}"/>
    <cellStyle name="常规 24" xfId="2" xr:uid="{00000000-0005-0000-0000-000003000000}"/>
    <cellStyle name="百分比" xfId="1" xr:uid="{00000000-0005-0000-0000-000000000000}"/>
    <cellStyle name="標準" xfId="0" builtinId="0"/>
  </cellStyles>
  <dxfs count="25"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0070C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0070C0"/>
      </font>
    </dxf>
    <dxf>
      <font>
        <color rgb="FF9C0006"/>
      </font>
      <fill>
        <patternFill>
          <bgColor rgb="FFFFC7CE"/>
        </patternFill>
      </fill>
    </dxf>
    <dxf>
      <font>
        <b/>
        <color rgb="FF000080"/>
      </font>
    </dxf>
    <dxf>
      <font>
        <b/>
        <color rgb="FFFF00FF"/>
      </font>
    </dxf>
    <dxf>
      <font>
        <b/>
        <color rgb="FF0000FF"/>
      </font>
    </dxf>
    <dxf>
      <font>
        <b/>
        <color rgb="FFFF0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b/>
        <color rgb="FF0066CC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'Test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Test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A86-487D-9F27-42D90F5E7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244368"/>
        <c:axId val="1048240016"/>
      </c:barChart>
      <c:catAx>
        <c:axId val="104824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ja-JP"/>
          </a:p>
        </c:txPr>
        <c:crossAx val="1048240016"/>
        <c:crosses val="autoZero"/>
        <c:auto val="1"/>
        <c:lblAlgn val="ctr"/>
        <c:lblOffset val="100"/>
        <c:noMultiLvlLbl val="0"/>
      </c:catAx>
      <c:valAx>
        <c:axId val="1048240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ja-JP"/>
          </a:p>
        </c:txPr>
        <c:crossAx val="1048244368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ja-JP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'Control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Control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997-45B5-98D8-7AF432A72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240560"/>
        <c:axId val="1048250896"/>
      </c:barChart>
      <c:catAx>
        <c:axId val="104824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ja-JP"/>
          </a:p>
        </c:txPr>
        <c:crossAx val="1048250896"/>
        <c:crosses val="autoZero"/>
        <c:auto val="1"/>
        <c:lblAlgn val="ctr"/>
        <c:lblOffset val="100"/>
        <c:noMultiLvlLbl val="0"/>
      </c:catAx>
      <c:valAx>
        <c:axId val="104825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ja-JP"/>
          </a:p>
        </c:txPr>
        <c:crossAx val="1048240560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ja-JP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50106386714881"/>
          <c:y val="5.210651521914892E-2"/>
          <c:w val="0.73275175203701903"/>
          <c:h val="0.74009089588991162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diamond"/>
            <c:size val="12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'Scatter Plot'!$M$7:$M$191</c:f>
              <c:numCache>
                <c:formatCode>General</c:formatCode>
                <c:ptCount val="1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</c:numCache>
            </c:numRef>
          </c:xVal>
          <c:yVal>
            <c:numRef>
              <c:f>'Scatter Plot'!$L$7:$L$191</c:f>
              <c:numCache>
                <c:formatCode>General</c:formatCode>
                <c:ptCount val="1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16-408A-A04B-2CE1C1A1FC7C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Plot'!$C$12:$C$13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916-408A-A04B-2CE1C1A1FC7C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square"/>
            <c:size val="2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Plot'!$D$12:$D$13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916-408A-A04B-2CE1C1A1FC7C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FFFE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916-408A-A04B-2CE1C1A1F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8245456"/>
        <c:axId val="1048248720"/>
      </c:scatterChart>
      <c:valAx>
        <c:axId val="1048245456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Control Sample</a:t>
                </a:r>
              </a:p>
            </c:rich>
          </c:tx>
          <c:layout>
            <c:manualLayout>
              <c:xMode val="edge"/>
              <c:yMode val="edge"/>
              <c:x val="0.43208790875242942"/>
              <c:y val="0.93098263691651362"/>
            </c:manualLayout>
          </c:layout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ja-JP"/>
          </a:p>
        </c:txPr>
        <c:crossAx val="1048248720"/>
        <c:crossesAt val="1.0000000000000006E-10"/>
        <c:crossBetween val="between"/>
      </c:valAx>
      <c:valAx>
        <c:axId val="1048248720"/>
        <c:scaling>
          <c:logBase val="10"/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Test Sample</a:t>
                </a:r>
              </a:p>
            </c:rich>
          </c:tx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ja-JP"/>
          </a:p>
        </c:txPr>
        <c:crossAx val="1048245456"/>
        <c:crossesAt val="1.0000000000000037E-1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ja-JP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40054266854235"/>
          <c:y val="3.1747200474140126E-2"/>
          <c:w val="0.75377924846622979"/>
          <c:h val="0.79360729099343064"/>
        </c:manualLayout>
      </c:layout>
      <c:scatterChart>
        <c:scatterStyle val="lineMarker"/>
        <c:varyColors val="0"/>
        <c:ser>
          <c:idx val="1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Plot'!$C$9:$C$10</c:f>
              <c:numCache>
                <c:formatCode>General</c:formatCode>
                <c:ptCount val="2"/>
                <c:pt idx="0">
                  <c:v>0.05</c:v>
                </c:pt>
                <c:pt idx="1">
                  <c:v>0.05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B6-42E0-833B-B87DF76641A5}"/>
            </c:ext>
          </c:extLst>
        </c:ser>
        <c:ser>
          <c:idx val="2"/>
          <c:order val="1"/>
          <c:spPr>
            <a:ln w="3175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Plot'!$C$12:$C$13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B6-42E0-833B-B87DF76641A5}"/>
            </c:ext>
          </c:extLst>
        </c:ser>
        <c:ser>
          <c:idx val="3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B6-42E0-833B-B87DF76641A5}"/>
            </c:ext>
          </c:extLst>
        </c:ser>
        <c:ser>
          <c:idx val="4"/>
          <c:order val="3"/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dPt>
            <c:idx val="0"/>
            <c:marker>
              <c:symbol val="square"/>
              <c:size val="5"/>
            </c:marker>
            <c:bubble3D val="0"/>
            <c:spPr>
              <a:ln w="3175">
                <a:solidFill>
                  <a:srgbClr val="E97193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A2B6-42E0-833B-B87DF76641A5}"/>
              </c:ext>
            </c:extLst>
          </c:dPt>
          <c:trendline>
            <c:trendlineType val="linear"/>
            <c:dispRSqr val="0"/>
            <c:dispEq val="0"/>
          </c:trendline>
          <c:xVal>
            <c:numRef>
              <c:f>'Volcano Plot'!$D$12:$D$13</c:f>
              <c:numCache>
                <c:formatCode>General</c:formatCode>
                <c:ptCount val="2"/>
                <c:pt idx="0">
                  <c:v>-1</c:v>
                </c:pt>
                <c:pt idx="1">
                  <c:v>-1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2B6-42E0-833B-B87DF76641A5}"/>
            </c:ext>
          </c:extLst>
        </c:ser>
        <c:ser>
          <c:idx val="0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4572A7"/>
              </a:solidFill>
              <a:ln>
                <a:solidFill>
                  <a:srgbClr val="4572A7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Plot'!$H$10:$H$11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2B6-42E0-833B-B87DF76641A5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diamond"/>
            <c:size val="12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'Volcano Plot'!$M$7:$M$191</c:f>
              <c:numCache>
                <c:formatCode>0.00</c:formatCode>
                <c:ptCount val="1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</c:numCache>
            </c:numRef>
          </c:xVal>
          <c:yVal>
            <c:numRef>
              <c:f>'Volcano Plot'!$N$7:$N$191</c:f>
              <c:numCache>
                <c:formatCode>0.0E+00</c:formatCode>
                <c:ptCount val="1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2B6-42E0-833B-B87DF7664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8247088"/>
        <c:axId val="1048241104"/>
      </c:scatterChart>
      <c:valAx>
        <c:axId val="104824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Log2(Fold Difference)</a:t>
                </a:r>
              </a:p>
            </c:rich>
          </c:tx>
          <c:layout>
            <c:manualLayout>
              <c:xMode val="edge"/>
              <c:yMode val="edge"/>
              <c:x val="0.4107045411203753"/>
              <c:y val="0.9156849350557269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ja-JP"/>
          </a:p>
        </c:txPr>
        <c:crossAx val="1048241104"/>
        <c:crosses val="max"/>
        <c:crossBetween val="between"/>
      </c:valAx>
      <c:valAx>
        <c:axId val="1048241104"/>
        <c:scaling>
          <c:logBase val="10"/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 Value</a:t>
                </a:r>
              </a:p>
            </c:rich>
          </c:tx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ja-JP"/>
          </a:p>
        </c:txPr>
        <c:crossAx val="1048247088"/>
        <c:crossesAt val="-20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ja-JP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tRNA</a:t>
            </a:r>
            <a:r>
              <a:rPr lang="zh-CN" sz="2000">
                <a:latin typeface="+mn-lt"/>
              </a:rPr>
              <a:t> expression up-fold changes</a:t>
            </a:r>
          </a:p>
        </c:rich>
      </c:tx>
      <c:layout>
        <c:manualLayout>
          <c:xMode val="edge"/>
          <c:yMode val="edge"/>
          <c:x val="0.264881849878633"/>
          <c:y val="2.4720316740068509E-2"/>
        </c:manualLayout>
      </c:layout>
      <c:overlay val="0"/>
      <c:spPr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chemeClr val="accent2">
                  <a:lumMod val="75000"/>
                </a:schemeClr>
              </a:solidFill>
              <a:prstDash val="solid"/>
            </a:ln>
          </c:spPr>
          <c:invertIfNegative val="0"/>
          <c:dLbls>
            <c:delete val="1"/>
          </c:dLbls>
          <c:cat>
            <c:numRef>
              <c:f>'Data pre-processing'!$CR$3:$CR$22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pre-processing'!$CS$3:$CS$22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4-4F08-A134-8532B62A2D1C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07952752"/>
        <c:axId val="307941872"/>
      </c:barChart>
      <c:catAx>
        <c:axId val="30795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200">
                <a:latin typeface="+mn-lt"/>
              </a:defRPr>
            </a:pPr>
            <a:endParaRPr lang="ja-JP"/>
          </a:p>
        </c:txPr>
        <c:crossAx val="307941872"/>
        <c:crossesAt val="1"/>
        <c:auto val="1"/>
        <c:lblAlgn val="ctr"/>
        <c:lblOffset val="100"/>
        <c:noMultiLvlLbl val="0"/>
      </c:catAx>
      <c:valAx>
        <c:axId val="307941872"/>
        <c:scaling>
          <c:logBase val="2"/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.00_);[Red]\(#,##0.00\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 anchor="t" anchorCtr="0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ja-JP"/>
          </a:p>
        </c:txPr>
        <c:crossAx val="307952752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ja-JP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tRNA</a:t>
            </a:r>
            <a:r>
              <a:rPr lang="zh-CN" sz="2000">
                <a:latin typeface="+mn-lt"/>
              </a:rPr>
              <a:t> expression down-fold changes</a:t>
            </a:r>
          </a:p>
        </c:rich>
      </c:tx>
      <c:layout>
        <c:manualLayout>
          <c:xMode val="edge"/>
          <c:yMode val="edge"/>
          <c:x val="0.23466374953244215"/>
          <c:y val="3.1499977757017655E-2"/>
        </c:manualLayout>
      </c:layout>
      <c:overlay val="0"/>
      <c:spPr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Normalized Tumor MicroRNA levels</c:v>
          </c:tx>
          <c:spPr>
            <a:solidFill>
              <a:schemeClr val="tx2">
                <a:lumMod val="20000"/>
                <a:lumOff val="80000"/>
              </a:schemeClr>
            </a:solidFill>
            <a:ln w="9525">
              <a:solidFill>
                <a:schemeClr val="tx2"/>
              </a:solidFill>
              <a:prstDash val="solid"/>
            </a:ln>
          </c:spPr>
          <c:invertIfNegative val="0"/>
          <c:dLbls>
            <c:delete val="1"/>
          </c:dLbls>
          <c:cat>
            <c:numRef>
              <c:f>'Data pre-processing'!$CV$3:$CV$22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pre-processing'!$CX$3:$CX$22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15-4F8C-BB2A-DCC4D433C97B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07947312"/>
        <c:axId val="307942960"/>
      </c:barChart>
      <c:catAx>
        <c:axId val="307947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+mn-lt"/>
              </a:defRPr>
            </a:pPr>
            <a:endParaRPr lang="ja-JP"/>
          </a:p>
        </c:txPr>
        <c:crossAx val="307942960"/>
        <c:crossesAt val="1"/>
        <c:auto val="0"/>
        <c:lblAlgn val="ctr"/>
        <c:lblOffset val="100"/>
        <c:noMultiLvlLbl val="0"/>
      </c:catAx>
      <c:valAx>
        <c:axId val="307942960"/>
        <c:scaling>
          <c:logBase val="2"/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.00_);[Red]\(#,##0.00\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 anchor="t" anchorCtr="0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ja-JP"/>
          </a:p>
        </c:txPr>
        <c:crossAx val="307947312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ja-JP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47624</xdr:rowOff>
    </xdr:from>
    <xdr:to>
      <xdr:col>1</xdr:col>
      <xdr:colOff>1914525</xdr:colOff>
      <xdr:row>0</xdr:row>
      <xdr:rowOff>590549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9300" y="47624"/>
          <a:ext cx="1562100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92073</xdr:rowOff>
    </xdr:from>
    <xdr:to>
      <xdr:col>1</xdr:col>
      <xdr:colOff>1887855</xdr:colOff>
      <xdr:row>4</xdr:row>
      <xdr:rowOff>2024378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098"/>
          <a:ext cx="7364730" cy="19323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51595</xdr:rowOff>
    </xdr:from>
    <xdr:to>
      <xdr:col>1</xdr:col>
      <xdr:colOff>1936750</xdr:colOff>
      <xdr:row>6</xdr:row>
      <xdr:rowOff>1898810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7845"/>
          <a:ext cx="7413625" cy="184721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16</xdr:row>
      <xdr:rowOff>0</xdr:rowOff>
    </xdr:from>
    <xdr:to>
      <xdr:col>38</xdr:col>
      <xdr:colOff>9524</xdr:colOff>
      <xdr:row>33</xdr:row>
      <xdr:rowOff>18975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40958</xdr:colOff>
      <xdr:row>20</xdr:row>
      <xdr:rowOff>120684</xdr:rowOff>
    </xdr:from>
    <xdr:to>
      <xdr:col>37</xdr:col>
      <xdr:colOff>384113</xdr:colOff>
      <xdr:row>37</xdr:row>
      <xdr:rowOff>120684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357187</xdr:rowOff>
    </xdr:from>
    <xdr:to>
      <xdr:col>19</xdr:col>
      <xdr:colOff>466718</xdr:colOff>
      <xdr:row>31</xdr:row>
      <xdr:rowOff>112180</xdr:rowOff>
    </xdr:to>
    <xdr:sp macro="" textlink="">
      <xdr:nvSpPr>
        <xdr:cNvPr id="3" name="Rectangle 1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/>
        </xdr:cNvSpPr>
      </xdr:nvSpPr>
      <xdr:spPr>
        <a:xfrm>
          <a:off x="8060531" y="1012031"/>
          <a:ext cx="5931687" cy="4958024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</a:ln>
      </xdr:spPr>
      <xdr:txBody>
        <a:bodyPr vertOverflow="clip" horzOverflow="clip" vert="horz" wrap="square" lIns="27432" tIns="22860" rIns="0" bIns="0" anchor="t" anchorCtr="0" upright="1">
          <a:prstTxWarp prst="textNoShape">
            <a:avLst/>
          </a:prstTxWarp>
        </a:bodyPr>
        <a:lstStyle/>
        <a:p>
          <a:pPr hangingPunct="0"/>
          <a:endParaRPr lang="zh-CN" altLang="zh-CN" sz="1000">
            <a:effectLst/>
          </a:endParaRPr>
        </a:p>
        <a:p>
          <a:pPr hangingPunct="0"/>
          <a:r>
            <a:rPr lang="en-US" altLang="zh-CN" sz="1100" b="1" u="sng">
              <a:effectLst/>
              <a:latin typeface="+mn-lt"/>
              <a:ea typeface="+mn-ea"/>
              <a:cs typeface="+mn-cs"/>
            </a:rPr>
            <a:t>Notes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Difference</a:t>
          </a:r>
          <a:r>
            <a:rPr lang="en-US" altLang="zh-CN" sz="1100" b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is the ratio of the normalized gene expression 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 of the Test Sample divided by that of the Control Sample. It can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be also obtained by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Regulation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is expressed as the magnitude of fold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change, with up- or down-regulation indicated by a positive (ommitted) or negative sign respectively. It is the same as fold difference, if  &gt;1, or -1/(fold difference) if &lt; 1.</a:t>
          </a:r>
          <a:endParaRPr lang="zh-CN" altLang="zh-CN" sz="1000">
            <a:effectLst/>
          </a:endParaRPr>
        </a:p>
        <a:p>
          <a:pPr hangingPunct="0"/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Fold-change values greater than 2 are indicated in red; the ones less than -2 are indicated in blue.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p-value: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The p values are calculated based on Student’s t-test of the replicate 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 values for each gene in the control group and treatment groups. p-values less than 0.05 are indicated in red.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Comments: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"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A": The average Ct is relatively high (&gt; 30) in one of the samples, but is still relatively low in the other sample (&lt; 30),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suggesting the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fold change value may not be as accurately calculated.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 However, the actual fold change can be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at least as large as what is calculated. If the p-value &gt; 0.05, more biological replicates are needed to validate the fold change.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"B": The average Ct values are relatively high (&gt; 30)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in both control and test samples, and the p-value is either unavailable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or above cutoff (p &gt; 0.05). More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biological replicates are needed to detect differential expression at low expression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levels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"C": The average Ct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values are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not determined or greater than the cut-off (default 35) in both samples, indicating the gene expression is undetected and fold-change values may be erroneous and reliable.</a:t>
          </a:r>
          <a:endParaRPr lang="zh-CN" altLang="zh-CN" sz="1000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11904</xdr:colOff>
      <xdr:row>2</xdr:row>
      <xdr:rowOff>41579</xdr:rowOff>
    </xdr:from>
    <xdr:to>
      <xdr:col>8</xdr:col>
      <xdr:colOff>11907</xdr:colOff>
      <xdr:row>24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23811</xdr:colOff>
      <xdr:row>5</xdr:row>
      <xdr:rowOff>29796</xdr:rowOff>
    </xdr:from>
    <xdr:to>
      <xdr:col>8</xdr:col>
      <xdr:colOff>619124</xdr:colOff>
      <xdr:row>28</xdr:row>
      <xdr:rowOff>83344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gtrnadb.ucsc.edu/genomes/eukaryota/Hsapi19/" TargetMode="External"/><Relationship Id="rId1" Type="http://schemas.openxmlformats.org/officeDocument/2006/relationships/hyperlink" Target="http://mttrna.bioinf.uni-leipzig.de/mtDataOutput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8"/>
  <sheetViews>
    <sheetView showGridLines="0" showRowColHeaders="0" tabSelected="1" zoomScaleNormal="100" workbookViewId="0"/>
  </sheetViews>
  <sheetFormatPr defaultColWidth="0" defaultRowHeight="13.5" customHeight="1" zeroHeight="1"/>
  <cols>
    <col min="1" max="1" width="71.875" style="76" customWidth="1"/>
    <col min="2" max="2" width="25.75" style="76" customWidth="1"/>
    <col min="3" max="16384" width="9" style="76" hidden="1"/>
  </cols>
  <sheetData>
    <row r="1" spans="1:2" ht="69.75">
      <c r="A1" s="74" t="s">
        <v>910</v>
      </c>
      <c r="B1" s="75"/>
    </row>
    <row r="2" spans="1:2" ht="29.25" customHeight="1" thickBot="1">
      <c r="A2" s="161" t="s">
        <v>460</v>
      </c>
      <c r="B2" s="77"/>
    </row>
    <row r="3" spans="1:2" ht="15">
      <c r="A3" s="87" t="s">
        <v>461</v>
      </c>
    </row>
    <row r="4" spans="1:2" ht="15">
      <c r="A4" s="78" t="s">
        <v>462</v>
      </c>
    </row>
    <row r="5" spans="1:2" ht="183" customHeight="1">
      <c r="A5" s="79"/>
    </row>
    <row r="6" spans="1:2" ht="18.75" customHeight="1">
      <c r="A6" s="78" t="s">
        <v>463</v>
      </c>
    </row>
    <row r="7" spans="1:2" ht="171.75" customHeight="1">
      <c r="A7" s="79"/>
    </row>
    <row r="8" spans="1:2" ht="15">
      <c r="A8" s="78" t="s">
        <v>464</v>
      </c>
    </row>
    <row r="9" spans="1:2" ht="15">
      <c r="A9" s="78" t="s">
        <v>465</v>
      </c>
    </row>
    <row r="10" spans="1:2"/>
    <row r="11" spans="1:2" ht="21">
      <c r="A11" s="80" t="s">
        <v>466</v>
      </c>
    </row>
    <row r="12" spans="1:2" ht="15">
      <c r="A12" s="78" t="s">
        <v>467</v>
      </c>
    </row>
    <row r="13" spans="1:2" ht="15">
      <c r="A13" s="78" t="s">
        <v>468</v>
      </c>
    </row>
    <row r="14" spans="1:2">
      <c r="A14" s="81" t="s">
        <v>469</v>
      </c>
      <c r="B14" s="82" t="s">
        <v>470</v>
      </c>
    </row>
    <row r="15" spans="1:2">
      <c r="A15" s="83" t="s">
        <v>471</v>
      </c>
      <c r="B15" s="84" t="s">
        <v>441</v>
      </c>
    </row>
    <row r="16" spans="1:2">
      <c r="A16" s="83" t="s">
        <v>472</v>
      </c>
      <c r="B16" s="84" t="s">
        <v>473</v>
      </c>
    </row>
    <row r="17" spans="1:2" ht="25.5">
      <c r="A17" s="85" t="s">
        <v>474</v>
      </c>
      <c r="B17" s="84" t="s">
        <v>473</v>
      </c>
    </row>
    <row r="18" spans="1:2">
      <c r="A18" s="83" t="s">
        <v>1</v>
      </c>
      <c r="B18" s="84" t="s">
        <v>441</v>
      </c>
    </row>
    <row r="19" spans="1:2" ht="15" customHeight="1">
      <c r="A19" s="86" t="s">
        <v>475</v>
      </c>
      <c r="B19" s="84" t="s">
        <v>441</v>
      </c>
    </row>
    <row r="20" spans="1:2">
      <c r="A20" s="85" t="s">
        <v>476</v>
      </c>
      <c r="B20" s="84" t="s">
        <v>477</v>
      </c>
    </row>
    <row r="21" spans="1:2">
      <c r="A21" s="83" t="s">
        <v>478</v>
      </c>
      <c r="B21" s="84" t="s">
        <v>477</v>
      </c>
    </row>
    <row r="22" spans="1:2">
      <c r="A22" s="83" t="s">
        <v>39</v>
      </c>
      <c r="B22" s="84" t="s">
        <v>39</v>
      </c>
    </row>
    <row r="23" spans="1:2">
      <c r="A23" s="83" t="s">
        <v>479</v>
      </c>
      <c r="B23" s="84" t="s">
        <v>43</v>
      </c>
    </row>
    <row r="24" spans="1:2">
      <c r="A24" s="83" t="s">
        <v>594</v>
      </c>
      <c r="B24" s="84" t="s">
        <v>480</v>
      </c>
    </row>
    <row r="25" spans="1:2">
      <c r="A25" s="83" t="s">
        <v>595</v>
      </c>
      <c r="B25" s="84" t="s">
        <v>481</v>
      </c>
    </row>
    <row r="26" spans="1:2"/>
    <row r="27" spans="1:2"/>
    <row r="28" spans="1:2"/>
  </sheetData>
  <phoneticPr fontId="19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FC200"/>
  <sheetViews>
    <sheetView zoomScale="80" zoomScaleNormal="80" workbookViewId="0">
      <selection sqref="A1:C1"/>
    </sheetView>
  </sheetViews>
  <sheetFormatPr defaultColWidth="0" defaultRowHeight="13.5" zeroHeight="1"/>
  <cols>
    <col min="1" max="9" width="8.5" style="1" customWidth="1"/>
    <col min="10" max="10" width="4.125" style="1" customWidth="1"/>
    <col min="11" max="11" width="7.625" style="1" customWidth="1"/>
    <col min="12" max="12" width="11.125" style="1" customWidth="1"/>
    <col min="13" max="14" width="7.625" style="1" customWidth="1"/>
    <col min="15" max="15" width="11.125" style="1" customWidth="1"/>
    <col min="16" max="17" width="9.375" style="1" customWidth="1"/>
    <col min="18" max="18" width="9.375" style="1" hidden="1"/>
    <col min="19" max="16383" width="0" style="1" hidden="1"/>
    <col min="16384" max="16384" width="8" hidden="1"/>
  </cols>
  <sheetData>
    <row r="1" spans="1:256" ht="15" customHeight="1">
      <c r="A1" s="337" t="s">
        <v>41</v>
      </c>
      <c r="B1" s="337"/>
      <c r="C1" s="337"/>
      <c r="D1" s="152">
        <v>2</v>
      </c>
      <c r="E1" s="153"/>
      <c r="F1" s="338" t="s">
        <v>42</v>
      </c>
      <c r="G1" s="338"/>
      <c r="H1" s="338"/>
      <c r="I1" s="154">
        <v>0.05</v>
      </c>
    </row>
    <row r="2" spans="1:256">
      <c r="A2" s="336" t="s">
        <v>486</v>
      </c>
      <c r="B2" s="336"/>
      <c r="C2" s="336"/>
      <c r="D2" s="336"/>
      <c r="E2" s="336"/>
      <c r="F2" s="336"/>
      <c r="G2" s="336"/>
      <c r="H2" s="336"/>
      <c r="I2" s="336"/>
    </row>
    <row r="3" spans="1:256">
      <c r="A3" s="339" t="s">
        <v>487</v>
      </c>
      <c r="B3" s="339"/>
      <c r="C3" s="339"/>
      <c r="D3" s="339"/>
      <c r="E3" s="339"/>
      <c r="F3" s="339"/>
      <c r="G3" s="339"/>
      <c r="H3" s="339"/>
      <c r="I3" s="339"/>
    </row>
    <row r="4" spans="1:256">
      <c r="A4" s="340" t="s">
        <v>488</v>
      </c>
      <c r="B4" s="340"/>
      <c r="C4" s="340"/>
      <c r="D4" s="340"/>
      <c r="E4" s="340"/>
      <c r="F4" s="340"/>
      <c r="G4" s="340"/>
      <c r="H4" s="340"/>
      <c r="I4" s="340"/>
    </row>
    <row r="5" spans="1:256">
      <c r="A5" s="336" t="s">
        <v>489</v>
      </c>
      <c r="B5" s="336"/>
      <c r="C5" s="336"/>
      <c r="D5" s="336"/>
      <c r="E5" s="336"/>
      <c r="F5" s="336"/>
      <c r="G5" s="336"/>
      <c r="H5" s="336"/>
      <c r="I5" s="336"/>
      <c r="K5" s="155"/>
      <c r="L5" s="155"/>
      <c r="M5" s="335" t="s">
        <v>43</v>
      </c>
      <c r="N5" s="335"/>
      <c r="O5" s="335"/>
      <c r="IS5"/>
      <c r="IT5"/>
      <c r="IU5"/>
      <c r="IV5"/>
    </row>
    <row r="6" spans="1:256" ht="15" customHeight="1">
      <c r="K6" s="156" t="s">
        <v>4</v>
      </c>
      <c r="L6" s="156" t="s">
        <v>1179</v>
      </c>
      <c r="M6" s="156" t="s">
        <v>44</v>
      </c>
      <c r="N6" s="156" t="s">
        <v>45</v>
      </c>
      <c r="O6" s="156" t="s">
        <v>37</v>
      </c>
      <c r="IS6"/>
      <c r="IT6"/>
      <c r="IU6"/>
      <c r="IV6"/>
    </row>
    <row r="7" spans="1:256" ht="15" customHeight="1">
      <c r="K7" s="155" t="str">
        <f>'Transcript table'!A11</f>
        <v>1|25</v>
      </c>
      <c r="L7" s="157" t="str">
        <f>'Transcript table'!D11</f>
        <v>Ala-AGC-1</v>
      </c>
      <c r="M7" s="158" t="e">
        <f ca="1">LOG('All expressed genes'!G3,2)</f>
        <v>#DIV/0!</v>
      </c>
      <c r="N7" s="159" t="e">
        <f ca="1">IF(ISNUMBER('All expressed genes'!H3),'All expressed genes'!H3,NA())</f>
        <v>#N/A</v>
      </c>
      <c r="O7" s="160" t="str">
        <f>'All expressed genes'!J3</f>
        <v>C</v>
      </c>
      <c r="IS7"/>
      <c r="IT7"/>
      <c r="IU7"/>
      <c r="IV7"/>
    </row>
    <row r="8" spans="1:256" ht="15" customHeight="1">
      <c r="K8" s="155" t="str">
        <f>'Transcript table'!A12</f>
        <v>2|26</v>
      </c>
      <c r="L8" s="157" t="str">
        <f>'Transcript table'!D12</f>
        <v>Ala-AGC-2</v>
      </c>
      <c r="M8" s="158" t="e">
        <f ca="1">LOG('All expressed genes'!G4,2)</f>
        <v>#DIV/0!</v>
      </c>
      <c r="N8" s="159" t="e">
        <f ca="1">IF(ISNUMBER('All expressed genes'!H4),'All expressed genes'!H4,NA())</f>
        <v>#N/A</v>
      </c>
      <c r="O8" s="160" t="str">
        <f>'All expressed genes'!J4</f>
        <v>C</v>
      </c>
      <c r="IS8"/>
      <c r="IT8"/>
      <c r="IU8"/>
      <c r="IV8"/>
    </row>
    <row r="9" spans="1:256" ht="15" customHeight="1">
      <c r="B9" s="12" t="e">
        <f ca="1">ROUNDUP(MIN(M7:M191),0)-10</f>
        <v>#DIV/0!</v>
      </c>
      <c r="C9" s="5">
        <f>'Volcano Plot'!I1</f>
        <v>0.05</v>
      </c>
      <c r="D9" s="5"/>
      <c r="E9" s="4"/>
      <c r="K9" s="155" t="str">
        <f>'Transcript table'!A13</f>
        <v>3|27</v>
      </c>
      <c r="L9" s="157" t="str">
        <f>'Transcript table'!D13</f>
        <v>Ala-AGC-3</v>
      </c>
      <c r="M9" s="158" t="e">
        <f ca="1">LOG('All expressed genes'!G5,2)</f>
        <v>#DIV/0!</v>
      </c>
      <c r="N9" s="159" t="e">
        <f ca="1">IF(ISNUMBER('All expressed genes'!H5),'All expressed genes'!H5,NA())</f>
        <v>#N/A</v>
      </c>
      <c r="O9" s="160" t="str">
        <f>'All expressed genes'!J5</f>
        <v>C</v>
      </c>
      <c r="IS9"/>
      <c r="IT9"/>
      <c r="IU9"/>
      <c r="IV9"/>
    </row>
    <row r="10" spans="1:256" ht="15" customHeight="1">
      <c r="B10" s="11" t="e">
        <f ca="1">ROUNDUP(MAX(M7:M191),0)+10</f>
        <v>#DIV/0!</v>
      </c>
      <c r="C10" s="9">
        <f>C9</f>
        <v>0.05</v>
      </c>
      <c r="D10" s="9"/>
      <c r="E10" s="8"/>
      <c r="K10" s="155" t="str">
        <f>'Transcript table'!A14</f>
        <v>4|28</v>
      </c>
      <c r="L10" s="157" t="str">
        <f>'Transcript table'!D14</f>
        <v>Ala-AGC-4</v>
      </c>
      <c r="M10" s="158" t="e">
        <f ca="1">LOG('All expressed genes'!G6,2)</f>
        <v>#DIV/0!</v>
      </c>
      <c r="N10" s="159" t="e">
        <f ca="1">IF(ISNUMBER('All expressed genes'!H6),'All expressed genes'!H6,NA())</f>
        <v>#N/A</v>
      </c>
      <c r="O10" s="160" t="str">
        <f>'All expressed genes'!J6</f>
        <v>C</v>
      </c>
      <c r="IS10"/>
      <c r="IT10"/>
      <c r="IU10"/>
      <c r="IV10"/>
    </row>
    <row r="11" spans="1:256" ht="15" customHeight="1">
      <c r="B11" s="10"/>
      <c r="C11" s="9"/>
      <c r="D11" s="9"/>
      <c r="E11" s="8"/>
      <c r="K11" s="155" t="str">
        <f>'Transcript table'!A15</f>
        <v>5|29</v>
      </c>
      <c r="L11" s="157" t="str">
        <f>'Transcript table'!D15</f>
        <v>Ala-CGC-1</v>
      </c>
      <c r="M11" s="158" t="e">
        <f ca="1">LOG('All expressed genes'!G7,2)</f>
        <v>#DIV/0!</v>
      </c>
      <c r="N11" s="159" t="e">
        <f ca="1">IF(ISNUMBER('All expressed genes'!H7),'All expressed genes'!H7,NA())</f>
        <v>#N/A</v>
      </c>
      <c r="O11" s="160" t="str">
        <f>'All expressed genes'!J7</f>
        <v>C</v>
      </c>
      <c r="IS11"/>
      <c r="IT11"/>
      <c r="IU11"/>
      <c r="IV11"/>
    </row>
    <row r="12" spans="1:256" ht="15" customHeight="1">
      <c r="A12" s="1">
        <f>B12</f>
        <v>1</v>
      </c>
      <c r="B12" s="10">
        <v>1</v>
      </c>
      <c r="C12" s="9">
        <f>LOG('Volcano Plot'!D$1,2)</f>
        <v>1</v>
      </c>
      <c r="D12" s="9">
        <f>-1*C12</f>
        <v>-1</v>
      </c>
      <c r="E12" s="8">
        <v>0</v>
      </c>
      <c r="K12" s="155" t="str">
        <f>'Transcript table'!A16</f>
        <v>6|30</v>
      </c>
      <c r="L12" s="157" t="str">
        <f>'Transcript table'!D16</f>
        <v>Ala-CGC-2</v>
      </c>
      <c r="M12" s="158" t="e">
        <f ca="1">LOG('All expressed genes'!G8,2)</f>
        <v>#DIV/0!</v>
      </c>
      <c r="N12" s="159" t="e">
        <f ca="1">IF(ISNUMBER('All expressed genes'!H8),'All expressed genes'!H8,NA())</f>
        <v>#N/A</v>
      </c>
      <c r="O12" s="160" t="str">
        <f>'All expressed genes'!J8</f>
        <v>C</v>
      </c>
      <c r="IS12"/>
      <c r="IT12"/>
      <c r="IU12"/>
      <c r="IV12"/>
    </row>
    <row r="13" spans="1:256" ht="15" customHeight="1">
      <c r="A13" s="7" t="e">
        <f ca="1">B13</f>
        <v>#N/A</v>
      </c>
      <c r="B13" s="7" t="e">
        <f ca="1">10^(ROUND(LOG(MIN(N7:N191)),0)-1)</f>
        <v>#N/A</v>
      </c>
      <c r="C13" s="3">
        <f>LOG('Volcano Plot'!D$1,2)</f>
        <v>1</v>
      </c>
      <c r="D13" s="3">
        <f>-1*C13</f>
        <v>-1</v>
      </c>
      <c r="E13" s="2">
        <v>0</v>
      </c>
      <c r="K13" s="155" t="str">
        <f>'Transcript table'!A17</f>
        <v>7|31</v>
      </c>
      <c r="L13" s="157" t="str">
        <f>'Transcript table'!D17</f>
        <v>Ala-CGC-3</v>
      </c>
      <c r="M13" s="158" t="e">
        <f ca="1">LOG('All expressed genes'!G9,2)</f>
        <v>#DIV/0!</v>
      </c>
      <c r="N13" s="159" t="e">
        <f ca="1">IF(ISNUMBER('All expressed genes'!H9),'All expressed genes'!H9,NA())</f>
        <v>#N/A</v>
      </c>
      <c r="O13" s="160" t="str">
        <f>'All expressed genes'!J9</f>
        <v>C</v>
      </c>
      <c r="IS13"/>
      <c r="IT13"/>
      <c r="IU13"/>
      <c r="IV13"/>
    </row>
    <row r="14" spans="1:256" ht="15" customHeight="1">
      <c r="K14" s="155" t="str">
        <f>'Transcript table'!A18</f>
        <v>8|32</v>
      </c>
      <c r="L14" s="157" t="str">
        <f>'Transcript table'!D18</f>
        <v>Ala-TGC-1</v>
      </c>
      <c r="M14" s="158" t="e">
        <f ca="1">LOG('All expressed genes'!G10,2)</f>
        <v>#DIV/0!</v>
      </c>
      <c r="N14" s="159" t="e">
        <f ca="1">IF(ISNUMBER('All expressed genes'!H10),'All expressed genes'!H10,NA())</f>
        <v>#N/A</v>
      </c>
      <c r="O14" s="160" t="str">
        <f>'All expressed genes'!J10</f>
        <v>C</v>
      </c>
      <c r="P14" s="6"/>
      <c r="IS14"/>
      <c r="IT14"/>
      <c r="IU14"/>
      <c r="IV14"/>
    </row>
    <row r="15" spans="1:256" ht="15" customHeight="1">
      <c r="K15" s="155" t="str">
        <f>'Transcript table'!A19</f>
        <v>9|33</v>
      </c>
      <c r="L15" s="157" t="str">
        <f>'Transcript table'!D19</f>
        <v>Ala-TGC-2</v>
      </c>
      <c r="M15" s="158" t="e">
        <f ca="1">LOG('All expressed genes'!G11,2)</f>
        <v>#DIV/0!</v>
      </c>
      <c r="N15" s="159" t="e">
        <f ca="1">IF(ISNUMBER('All expressed genes'!H11),'All expressed genes'!H11,NA())</f>
        <v>#N/A</v>
      </c>
      <c r="O15" s="160" t="str">
        <f>'All expressed genes'!J11</f>
        <v>C</v>
      </c>
      <c r="IS15"/>
      <c r="IT15"/>
      <c r="IU15"/>
      <c r="IV15"/>
    </row>
    <row r="16" spans="1:256" ht="15" customHeight="1">
      <c r="K16" s="155" t="str">
        <f>'Transcript table'!A20</f>
        <v>10|34</v>
      </c>
      <c r="L16" s="157" t="str">
        <f>'Transcript table'!D20</f>
        <v>Ala-TGC-3</v>
      </c>
      <c r="M16" s="158" t="e">
        <f ca="1">LOG('All expressed genes'!G12,2)</f>
        <v>#DIV/0!</v>
      </c>
      <c r="N16" s="159" t="e">
        <f ca="1">IF(ISNUMBER('All expressed genes'!H12),'All expressed genes'!H12,NA())</f>
        <v>#N/A</v>
      </c>
      <c r="O16" s="160" t="str">
        <f>'All expressed genes'!J12</f>
        <v>C</v>
      </c>
      <c r="IS16"/>
      <c r="IT16"/>
      <c r="IU16"/>
      <c r="IV16"/>
    </row>
    <row r="17" spans="11:256" ht="15" customHeight="1">
      <c r="K17" s="155" t="str">
        <f>'Transcript table'!A21</f>
        <v>11|35</v>
      </c>
      <c r="L17" s="157" t="str">
        <f>'Transcript table'!D21</f>
        <v>Ala-TGC-4</v>
      </c>
      <c r="M17" s="158" t="e">
        <f ca="1">LOG('All expressed genes'!G13,2)</f>
        <v>#DIV/0!</v>
      </c>
      <c r="N17" s="159" t="e">
        <f ca="1">IF(ISNUMBER('All expressed genes'!H13),'All expressed genes'!H13,NA())</f>
        <v>#N/A</v>
      </c>
      <c r="O17" s="160" t="str">
        <f>'All expressed genes'!J13</f>
        <v>C</v>
      </c>
      <c r="IS17"/>
      <c r="IT17"/>
      <c r="IU17"/>
      <c r="IV17"/>
    </row>
    <row r="18" spans="11:256" ht="15" customHeight="1">
      <c r="K18" s="155" t="str">
        <f>'Transcript table'!A22</f>
        <v>12|36</v>
      </c>
      <c r="L18" s="157" t="str">
        <f>'Transcript table'!D22</f>
        <v>Ala-TGC-5</v>
      </c>
      <c r="M18" s="158" t="e">
        <f ca="1">LOG('All expressed genes'!G14,2)</f>
        <v>#DIV/0!</v>
      </c>
      <c r="N18" s="159" t="e">
        <f ca="1">IF(ISNUMBER('All expressed genes'!H14),'All expressed genes'!H14,NA())</f>
        <v>#N/A</v>
      </c>
      <c r="O18" s="160" t="str">
        <f>'All expressed genes'!J14</f>
        <v>C</v>
      </c>
      <c r="IS18"/>
      <c r="IT18"/>
      <c r="IU18"/>
      <c r="IV18"/>
    </row>
    <row r="19" spans="11:256" ht="15" customHeight="1">
      <c r="K19" s="155" t="str">
        <f>'Transcript table'!A23</f>
        <v>13|37</v>
      </c>
      <c r="L19" s="157" t="str">
        <f>'Transcript table'!D23</f>
        <v>Arg-ACG-1</v>
      </c>
      <c r="M19" s="158" t="e">
        <f ca="1">LOG('All expressed genes'!G15,2)</f>
        <v>#DIV/0!</v>
      </c>
      <c r="N19" s="159" t="e">
        <f ca="1">IF(ISNUMBER('All expressed genes'!H15),'All expressed genes'!H15,NA())</f>
        <v>#N/A</v>
      </c>
      <c r="O19" s="160" t="str">
        <f>'All expressed genes'!J15</f>
        <v>C</v>
      </c>
      <c r="IS19"/>
      <c r="IT19"/>
      <c r="IU19"/>
      <c r="IV19"/>
    </row>
    <row r="20" spans="11:256" ht="15" customHeight="1">
      <c r="K20" s="155" t="str">
        <f>'Transcript table'!A24</f>
        <v>14|38</v>
      </c>
      <c r="L20" s="157" t="str">
        <f>'Transcript table'!D24</f>
        <v>Arg-ACG-2</v>
      </c>
      <c r="M20" s="158" t="e">
        <f ca="1">LOG('All expressed genes'!G16,2)</f>
        <v>#DIV/0!</v>
      </c>
      <c r="N20" s="159" t="e">
        <f ca="1">IF(ISNUMBER('All expressed genes'!H16),'All expressed genes'!H16,NA())</f>
        <v>#N/A</v>
      </c>
      <c r="O20" s="160" t="str">
        <f>'All expressed genes'!J16</f>
        <v>C</v>
      </c>
      <c r="P20" s="6"/>
      <c r="IS20"/>
      <c r="IT20"/>
      <c r="IU20"/>
      <c r="IV20"/>
    </row>
    <row r="21" spans="11:256" ht="15" customHeight="1">
      <c r="K21" s="155" t="str">
        <f>'Transcript table'!A25</f>
        <v>15|39</v>
      </c>
      <c r="L21" s="157" t="str">
        <f>'Transcript table'!D25</f>
        <v>Arg-ACG-3</v>
      </c>
      <c r="M21" s="158" t="e">
        <f ca="1">LOG('All expressed genes'!G17,2)</f>
        <v>#DIV/0!</v>
      </c>
      <c r="N21" s="159" t="e">
        <f ca="1">IF(ISNUMBER('All expressed genes'!H17),'All expressed genes'!H17,NA())</f>
        <v>#N/A</v>
      </c>
      <c r="O21" s="160" t="str">
        <f>'All expressed genes'!J17</f>
        <v>C</v>
      </c>
      <c r="P21" s="6"/>
      <c r="IS21"/>
      <c r="IT21"/>
      <c r="IU21"/>
      <c r="IV21"/>
    </row>
    <row r="22" spans="11:256" ht="15" customHeight="1">
      <c r="K22" s="155" t="str">
        <f>'Transcript table'!A26</f>
        <v>16|40</v>
      </c>
      <c r="L22" s="157" t="str">
        <f>'Transcript table'!D26</f>
        <v>Arg-CCG-1</v>
      </c>
      <c r="M22" s="158" t="e">
        <f ca="1">LOG('All expressed genes'!G18,2)</f>
        <v>#DIV/0!</v>
      </c>
      <c r="N22" s="159" t="e">
        <f ca="1">IF(ISNUMBER('All expressed genes'!H18),'All expressed genes'!H18,NA())</f>
        <v>#N/A</v>
      </c>
      <c r="O22" s="160" t="str">
        <f>'All expressed genes'!J18</f>
        <v>C</v>
      </c>
      <c r="IS22"/>
      <c r="IT22"/>
      <c r="IU22"/>
      <c r="IV22"/>
    </row>
    <row r="23" spans="11:256" ht="15" customHeight="1">
      <c r="K23" s="155" t="str">
        <f>'Transcript table'!A27</f>
        <v>17|41</v>
      </c>
      <c r="L23" s="157" t="str">
        <f>'Transcript table'!D27</f>
        <v>Arg-CCG-2</v>
      </c>
      <c r="M23" s="158" t="e">
        <f ca="1">LOG('All expressed genes'!G19,2)</f>
        <v>#DIV/0!</v>
      </c>
      <c r="N23" s="159" t="e">
        <f ca="1">IF(ISNUMBER('All expressed genes'!H19),'All expressed genes'!H19,NA())</f>
        <v>#N/A</v>
      </c>
      <c r="O23" s="160" t="str">
        <f>'All expressed genes'!J19</f>
        <v>C</v>
      </c>
      <c r="IS23"/>
      <c r="IT23"/>
      <c r="IU23"/>
      <c r="IV23"/>
    </row>
    <row r="24" spans="11:256" ht="15" customHeight="1">
      <c r="K24" s="155" t="str">
        <f>'Transcript table'!A28</f>
        <v>18|42</v>
      </c>
      <c r="L24" s="157" t="str">
        <f>'Transcript table'!D28</f>
        <v>Arg-CCT-1</v>
      </c>
      <c r="M24" s="158" t="e">
        <f ca="1">LOG('All expressed genes'!G20,2)</f>
        <v>#DIV/0!</v>
      </c>
      <c r="N24" s="159" t="e">
        <f ca="1">IF(ISNUMBER('All expressed genes'!H20),'All expressed genes'!H20,NA())</f>
        <v>#N/A</v>
      </c>
      <c r="O24" s="160" t="str">
        <f>'All expressed genes'!J20</f>
        <v>C</v>
      </c>
      <c r="IS24"/>
      <c r="IT24"/>
      <c r="IU24"/>
      <c r="IV24"/>
    </row>
    <row r="25" spans="11:256" ht="15" customHeight="1">
      <c r="K25" s="155" t="str">
        <f>'Transcript table'!A29</f>
        <v>19|43</v>
      </c>
      <c r="L25" s="157" t="str">
        <f>'Transcript table'!D29</f>
        <v>Arg-CCT-2</v>
      </c>
      <c r="M25" s="158" t="e">
        <f ca="1">LOG('All expressed genes'!G21,2)</f>
        <v>#DIV/0!</v>
      </c>
      <c r="N25" s="159" t="e">
        <f ca="1">IF(ISNUMBER('All expressed genes'!H21),'All expressed genes'!H21,NA())</f>
        <v>#N/A</v>
      </c>
      <c r="O25" s="160" t="str">
        <f>'All expressed genes'!J21</f>
        <v>C</v>
      </c>
      <c r="IS25"/>
      <c r="IT25"/>
      <c r="IU25"/>
      <c r="IV25"/>
    </row>
    <row r="26" spans="11:256" ht="15" customHeight="1">
      <c r="K26" s="155" t="str">
        <f>'Transcript table'!A30</f>
        <v>20|44</v>
      </c>
      <c r="L26" s="157" t="str">
        <f>'Transcript table'!D30</f>
        <v>Arg-CCT-3</v>
      </c>
      <c r="M26" s="158" t="e">
        <f ca="1">LOG('All expressed genes'!G22,2)</f>
        <v>#DIV/0!</v>
      </c>
      <c r="N26" s="159" t="e">
        <f ca="1">IF(ISNUMBER('All expressed genes'!H22),'All expressed genes'!H22,NA())</f>
        <v>#N/A</v>
      </c>
      <c r="O26" s="160" t="str">
        <f>'All expressed genes'!J22</f>
        <v>C</v>
      </c>
      <c r="IS26"/>
      <c r="IT26"/>
      <c r="IU26"/>
      <c r="IV26"/>
    </row>
    <row r="27" spans="11:256" ht="15" customHeight="1">
      <c r="K27" s="155" t="str">
        <f>'Transcript table'!A31</f>
        <v>21|45</v>
      </c>
      <c r="L27" s="157" t="str">
        <f>'Transcript table'!D31</f>
        <v>Arg-CCT-4</v>
      </c>
      <c r="M27" s="158" t="e">
        <f ca="1">LOG('All expressed genes'!G23,2)</f>
        <v>#DIV/0!</v>
      </c>
      <c r="N27" s="159" t="e">
        <f ca="1">IF(ISNUMBER('All expressed genes'!H23),'All expressed genes'!H23,NA())</f>
        <v>#N/A</v>
      </c>
      <c r="O27" s="160" t="str">
        <f>'All expressed genes'!J23</f>
        <v>C</v>
      </c>
      <c r="IS27"/>
      <c r="IT27"/>
      <c r="IU27"/>
      <c r="IV27"/>
    </row>
    <row r="28" spans="11:256" ht="15" customHeight="1">
      <c r="K28" s="155" t="str">
        <f>'Transcript table'!A32</f>
        <v>22|46</v>
      </c>
      <c r="L28" s="157" t="str">
        <f>'Transcript table'!D32</f>
        <v>Arg-TCG-1</v>
      </c>
      <c r="M28" s="158" t="e">
        <f ca="1">LOG('All expressed genes'!G24,2)</f>
        <v>#DIV/0!</v>
      </c>
      <c r="N28" s="159" t="e">
        <f ca="1">IF(ISNUMBER('All expressed genes'!H24),'All expressed genes'!H24,NA())</f>
        <v>#N/A</v>
      </c>
      <c r="O28" s="160" t="str">
        <f>'All expressed genes'!J24</f>
        <v>C</v>
      </c>
      <c r="IS28"/>
      <c r="IT28"/>
      <c r="IU28"/>
      <c r="IV28"/>
    </row>
    <row r="29" spans="11:256" ht="15" customHeight="1">
      <c r="K29" s="155" t="str">
        <f>'Transcript table'!A33</f>
        <v>23|47</v>
      </c>
      <c r="L29" s="157" t="str">
        <f>'Transcript table'!D33</f>
        <v>Arg-TCG-2</v>
      </c>
      <c r="M29" s="158" t="e">
        <f ca="1">LOG('All expressed genes'!G25,2)</f>
        <v>#DIV/0!</v>
      </c>
      <c r="N29" s="159" t="e">
        <f ca="1">IF(ISNUMBER('All expressed genes'!H25),'All expressed genes'!H25,NA())</f>
        <v>#N/A</v>
      </c>
      <c r="O29" s="160" t="str">
        <f>'All expressed genes'!J25</f>
        <v>C</v>
      </c>
      <c r="IS29"/>
      <c r="IT29"/>
      <c r="IU29"/>
      <c r="IV29"/>
    </row>
    <row r="30" spans="11:256" ht="15" customHeight="1">
      <c r="K30" s="155" t="str">
        <f>'Transcript table'!A34</f>
        <v>24|48</v>
      </c>
      <c r="L30" s="157" t="str">
        <f>'Transcript table'!D34</f>
        <v>Arg-TCT-1</v>
      </c>
      <c r="M30" s="158" t="e">
        <f ca="1">LOG('All expressed genes'!G26,2)</f>
        <v>#DIV/0!</v>
      </c>
      <c r="N30" s="159" t="e">
        <f ca="1">IF(ISNUMBER('All expressed genes'!H26),'All expressed genes'!H26,NA())</f>
        <v>#N/A</v>
      </c>
      <c r="O30" s="160" t="str">
        <f>'All expressed genes'!J26</f>
        <v>C</v>
      </c>
      <c r="IS30"/>
      <c r="IT30"/>
      <c r="IU30"/>
      <c r="IV30"/>
    </row>
    <row r="31" spans="11:256" ht="15" customHeight="1">
      <c r="K31" s="155" t="str">
        <f>'Transcript table'!A35</f>
        <v>49|73</v>
      </c>
      <c r="L31" s="157" t="str">
        <f>'Transcript table'!D35</f>
        <v>Arg-TCT-2</v>
      </c>
      <c r="M31" s="158" t="e">
        <f ca="1">LOG('All expressed genes'!G27,2)</f>
        <v>#DIV/0!</v>
      </c>
      <c r="N31" s="159" t="e">
        <f ca="1">IF(ISNUMBER('All expressed genes'!H27),'All expressed genes'!H27,NA())</f>
        <v>#N/A</v>
      </c>
      <c r="O31" s="160" t="str">
        <f>'All expressed genes'!J27</f>
        <v>C</v>
      </c>
      <c r="IS31"/>
      <c r="IT31"/>
      <c r="IU31"/>
      <c r="IV31"/>
    </row>
    <row r="32" spans="11:256" ht="15" customHeight="1">
      <c r="K32" s="155" t="str">
        <f>'Transcript table'!A36</f>
        <v>50|74</v>
      </c>
      <c r="L32" s="157" t="str">
        <f>'Transcript table'!D36</f>
        <v>Arg-TCT-3</v>
      </c>
      <c r="M32" s="158" t="e">
        <f ca="1">LOG('All expressed genes'!G28,2)</f>
        <v>#DIV/0!</v>
      </c>
      <c r="N32" s="159" t="e">
        <f ca="1">IF(ISNUMBER('All expressed genes'!H28),'All expressed genes'!H28,NA())</f>
        <v>#N/A</v>
      </c>
      <c r="O32" s="160" t="str">
        <f>'All expressed genes'!J28</f>
        <v>C</v>
      </c>
      <c r="IS32"/>
      <c r="IT32"/>
      <c r="IU32"/>
      <c r="IV32"/>
    </row>
    <row r="33" spans="11:256" ht="15" customHeight="1">
      <c r="K33" s="155" t="str">
        <f>'Transcript table'!A37</f>
        <v>51|75</v>
      </c>
      <c r="L33" s="157" t="str">
        <f>'Transcript table'!D37</f>
        <v>Asn-GTT-1</v>
      </c>
      <c r="M33" s="158" t="e">
        <f ca="1">LOG('All expressed genes'!G29,2)</f>
        <v>#DIV/0!</v>
      </c>
      <c r="N33" s="159" t="e">
        <f ca="1">IF(ISNUMBER('All expressed genes'!H29),'All expressed genes'!H29,NA())</f>
        <v>#N/A</v>
      </c>
      <c r="O33" s="160" t="str">
        <f>'All expressed genes'!J29</f>
        <v>C</v>
      </c>
      <c r="IS33"/>
      <c r="IT33"/>
      <c r="IU33"/>
      <c r="IV33"/>
    </row>
    <row r="34" spans="11:256" ht="15" customHeight="1">
      <c r="K34" s="155" t="str">
        <f>'Transcript table'!A38</f>
        <v>52|76</v>
      </c>
      <c r="L34" s="157" t="str">
        <f>'Transcript table'!D38</f>
        <v>Asn-GTT-2</v>
      </c>
      <c r="M34" s="158" t="e">
        <f ca="1">LOG('All expressed genes'!G30,2)</f>
        <v>#DIV/0!</v>
      </c>
      <c r="N34" s="159" t="e">
        <f ca="1">IF(ISNUMBER('All expressed genes'!H30),'All expressed genes'!H30,NA())</f>
        <v>#N/A</v>
      </c>
      <c r="O34" s="160" t="str">
        <f>'All expressed genes'!J30</f>
        <v>C</v>
      </c>
      <c r="IS34"/>
      <c r="IT34"/>
      <c r="IU34"/>
      <c r="IV34"/>
    </row>
    <row r="35" spans="11:256" ht="15" customHeight="1">
      <c r="K35" s="155" t="str">
        <f>'Transcript table'!A39</f>
        <v>53|77</v>
      </c>
      <c r="L35" s="157" t="str">
        <f>'Transcript table'!D39</f>
        <v>Asn-GTT-3</v>
      </c>
      <c r="M35" s="158" t="e">
        <f ca="1">LOG('All expressed genes'!G31,2)</f>
        <v>#DIV/0!</v>
      </c>
      <c r="N35" s="159" t="e">
        <f ca="1">IF(ISNUMBER('All expressed genes'!H31),'All expressed genes'!H31,NA())</f>
        <v>#N/A</v>
      </c>
      <c r="O35" s="160" t="str">
        <f>'All expressed genes'!J31</f>
        <v>C</v>
      </c>
      <c r="IS35"/>
      <c r="IT35"/>
      <c r="IU35"/>
      <c r="IV35"/>
    </row>
    <row r="36" spans="11:256" ht="15" customHeight="1">
      <c r="K36" s="155" t="str">
        <f>'Transcript table'!A40</f>
        <v>54|78</v>
      </c>
      <c r="L36" s="157" t="str">
        <f>'Transcript table'!D40</f>
        <v>Asn-GTT-4</v>
      </c>
      <c r="M36" s="158" t="e">
        <f ca="1">LOG('All expressed genes'!G32,2)</f>
        <v>#DIV/0!</v>
      </c>
      <c r="N36" s="159" t="e">
        <f ca="1">IF(ISNUMBER('All expressed genes'!H32),'All expressed genes'!H32,NA())</f>
        <v>#N/A</v>
      </c>
      <c r="O36" s="160" t="str">
        <f>'All expressed genes'!J32</f>
        <v>C</v>
      </c>
      <c r="IS36"/>
      <c r="IT36"/>
      <c r="IU36"/>
      <c r="IV36"/>
    </row>
    <row r="37" spans="11:256" ht="15" customHeight="1">
      <c r="K37" s="155" t="str">
        <f>'Transcript table'!A41</f>
        <v>55|79</v>
      </c>
      <c r="L37" s="157" t="str">
        <f>'Transcript table'!D41</f>
        <v>Asn-GTT-5</v>
      </c>
      <c r="M37" s="158" t="e">
        <f ca="1">LOG('All expressed genes'!G33,2)</f>
        <v>#DIV/0!</v>
      </c>
      <c r="N37" s="159" t="e">
        <f ca="1">IF(ISNUMBER('All expressed genes'!H33),'All expressed genes'!H33,NA())</f>
        <v>#N/A</v>
      </c>
      <c r="O37" s="160" t="str">
        <f>'All expressed genes'!J33</f>
        <v>C</v>
      </c>
      <c r="IS37"/>
      <c r="IT37"/>
      <c r="IU37"/>
      <c r="IV37"/>
    </row>
    <row r="38" spans="11:256" ht="15" customHeight="1">
      <c r="K38" s="155" t="str">
        <f>'Transcript table'!A42</f>
        <v>56|80</v>
      </c>
      <c r="L38" s="157" t="str">
        <f>'Transcript table'!D42</f>
        <v>Asn-GTT-6</v>
      </c>
      <c r="M38" s="158" t="e">
        <f ca="1">LOG('All expressed genes'!G34,2)</f>
        <v>#DIV/0!</v>
      </c>
      <c r="N38" s="159" t="e">
        <f ca="1">IF(ISNUMBER('All expressed genes'!H34),'All expressed genes'!H34,NA())</f>
        <v>#N/A</v>
      </c>
      <c r="O38" s="160" t="str">
        <f>'All expressed genes'!J34</f>
        <v>C</v>
      </c>
      <c r="IS38"/>
      <c r="IT38"/>
      <c r="IU38"/>
      <c r="IV38"/>
    </row>
    <row r="39" spans="11:256" ht="15" customHeight="1">
      <c r="K39" s="155" t="str">
        <f>'Transcript table'!A43</f>
        <v>57|81</v>
      </c>
      <c r="L39" s="157" t="str">
        <f>'Transcript table'!D43</f>
        <v>Asn-GTT-7</v>
      </c>
      <c r="M39" s="158" t="e">
        <f ca="1">LOG('All expressed genes'!G35,2)</f>
        <v>#DIV/0!</v>
      </c>
      <c r="N39" s="159" t="e">
        <f ca="1">IF(ISNUMBER('All expressed genes'!H35),'All expressed genes'!H35,NA())</f>
        <v>#N/A</v>
      </c>
      <c r="O39" s="160" t="str">
        <f>'All expressed genes'!J35</f>
        <v>C</v>
      </c>
      <c r="IS39"/>
      <c r="IT39"/>
      <c r="IU39"/>
      <c r="IV39"/>
    </row>
    <row r="40" spans="11:256" ht="15" customHeight="1">
      <c r="K40" s="155" t="str">
        <f>'Transcript table'!A44</f>
        <v>58|82</v>
      </c>
      <c r="L40" s="157" t="str">
        <f>'Transcript table'!D44</f>
        <v>Asp-GTC-1</v>
      </c>
      <c r="M40" s="158" t="e">
        <f ca="1">LOG('All expressed genes'!G36,2)</f>
        <v>#DIV/0!</v>
      </c>
      <c r="N40" s="159" t="e">
        <f ca="1">IF(ISNUMBER('All expressed genes'!H36),'All expressed genes'!H36,NA())</f>
        <v>#N/A</v>
      </c>
      <c r="O40" s="160" t="str">
        <f>'All expressed genes'!J36</f>
        <v>C</v>
      </c>
      <c r="IS40"/>
      <c r="IT40"/>
      <c r="IU40"/>
      <c r="IV40"/>
    </row>
    <row r="41" spans="11:256" ht="15" customHeight="1">
      <c r="K41" s="155" t="str">
        <f>'Transcript table'!A45</f>
        <v>59|83</v>
      </c>
      <c r="L41" s="157" t="str">
        <f>'Transcript table'!D45</f>
        <v>Asp-GTC-2</v>
      </c>
      <c r="M41" s="158" t="e">
        <f ca="1">LOG('All expressed genes'!G37,2)</f>
        <v>#DIV/0!</v>
      </c>
      <c r="N41" s="159" t="e">
        <f ca="1">IF(ISNUMBER('All expressed genes'!H37),'All expressed genes'!H37,NA())</f>
        <v>#N/A</v>
      </c>
      <c r="O41" s="160" t="str">
        <f>'All expressed genes'!J37</f>
        <v>C</v>
      </c>
      <c r="IS41"/>
      <c r="IT41"/>
      <c r="IU41"/>
      <c r="IV41"/>
    </row>
    <row r="42" spans="11:256" ht="15" customHeight="1">
      <c r="K42" s="155" t="str">
        <f>'Transcript table'!A46</f>
        <v>60|84</v>
      </c>
      <c r="L42" s="157" t="str">
        <f>'Transcript table'!D46</f>
        <v>Asp-GTC-3</v>
      </c>
      <c r="M42" s="158" t="e">
        <f ca="1">LOG('All expressed genes'!G38,2)</f>
        <v>#DIV/0!</v>
      </c>
      <c r="N42" s="159" t="e">
        <f ca="1">IF(ISNUMBER('All expressed genes'!H38),'All expressed genes'!H38,NA())</f>
        <v>#N/A</v>
      </c>
      <c r="O42" s="160" t="str">
        <f>'All expressed genes'!J38</f>
        <v>C</v>
      </c>
      <c r="IS42"/>
      <c r="IT42"/>
      <c r="IU42"/>
      <c r="IV42"/>
    </row>
    <row r="43" spans="11:256" ht="15" customHeight="1">
      <c r="K43" s="155" t="str">
        <f>'Transcript table'!A47</f>
        <v>61|85</v>
      </c>
      <c r="L43" s="157" t="str">
        <f>'Transcript table'!D47</f>
        <v>Cys-GCA-1</v>
      </c>
      <c r="M43" s="158" t="e">
        <f ca="1">LOG('All expressed genes'!G39,2)</f>
        <v>#DIV/0!</v>
      </c>
      <c r="N43" s="159" t="e">
        <f ca="1">IF(ISNUMBER('All expressed genes'!H39),'All expressed genes'!H39,NA())</f>
        <v>#N/A</v>
      </c>
      <c r="O43" s="160" t="str">
        <f>'All expressed genes'!J39</f>
        <v>C</v>
      </c>
      <c r="IS43"/>
      <c r="IT43"/>
      <c r="IU43"/>
      <c r="IV43"/>
    </row>
    <row r="44" spans="11:256" ht="15" customHeight="1">
      <c r="K44" s="155" t="str">
        <f>'Transcript table'!A48</f>
        <v>62|86</v>
      </c>
      <c r="L44" s="157" t="str">
        <f>'Transcript table'!D48</f>
        <v>Cys-GCA-2</v>
      </c>
      <c r="M44" s="158" t="e">
        <f ca="1">LOG('All expressed genes'!G40,2)</f>
        <v>#DIV/0!</v>
      </c>
      <c r="N44" s="159" t="e">
        <f ca="1">IF(ISNUMBER('All expressed genes'!H40),'All expressed genes'!H40,NA())</f>
        <v>#N/A</v>
      </c>
      <c r="O44" s="160" t="str">
        <f>'All expressed genes'!J40</f>
        <v>C</v>
      </c>
      <c r="IS44"/>
      <c r="IT44"/>
      <c r="IU44"/>
      <c r="IV44"/>
    </row>
    <row r="45" spans="11:256" ht="15" customHeight="1">
      <c r="K45" s="155" t="str">
        <f>'Transcript table'!A49</f>
        <v>63|87</v>
      </c>
      <c r="L45" s="157" t="str">
        <f>'Transcript table'!D49</f>
        <v>Cys-GCA-3</v>
      </c>
      <c r="M45" s="158" t="e">
        <f ca="1">LOG('All expressed genes'!G41,2)</f>
        <v>#DIV/0!</v>
      </c>
      <c r="N45" s="159" t="e">
        <f ca="1">IF(ISNUMBER('All expressed genes'!H41),'All expressed genes'!H41,NA())</f>
        <v>#N/A</v>
      </c>
      <c r="O45" s="160" t="str">
        <f>'All expressed genes'!J41</f>
        <v>C</v>
      </c>
      <c r="IS45"/>
      <c r="IT45"/>
      <c r="IU45"/>
      <c r="IV45"/>
    </row>
    <row r="46" spans="11:256" ht="15" customHeight="1">
      <c r="K46" s="155" t="str">
        <f>'Transcript table'!A50</f>
        <v>64|88</v>
      </c>
      <c r="L46" s="157" t="str">
        <f>'Transcript table'!D50</f>
        <v>Cys-GCA-4</v>
      </c>
      <c r="M46" s="158" t="e">
        <f ca="1">LOG('All expressed genes'!G42,2)</f>
        <v>#DIV/0!</v>
      </c>
      <c r="N46" s="159" t="e">
        <f ca="1">IF(ISNUMBER('All expressed genes'!H42),'All expressed genes'!H42,NA())</f>
        <v>#N/A</v>
      </c>
      <c r="O46" s="160" t="str">
        <f>'All expressed genes'!J42</f>
        <v>C</v>
      </c>
      <c r="IS46"/>
      <c r="IT46"/>
      <c r="IU46"/>
      <c r="IV46"/>
    </row>
    <row r="47" spans="11:256" ht="15" customHeight="1">
      <c r="K47" s="155" t="str">
        <f>'Transcript table'!A51</f>
        <v>65|89</v>
      </c>
      <c r="L47" s="157" t="str">
        <f>'Transcript table'!D51</f>
        <v>Cys-GCA-5</v>
      </c>
      <c r="M47" s="158" t="e">
        <f ca="1">LOG('All expressed genes'!G43,2)</f>
        <v>#DIV/0!</v>
      </c>
      <c r="N47" s="159" t="e">
        <f ca="1">IF(ISNUMBER('All expressed genes'!H43),'All expressed genes'!H43,NA())</f>
        <v>#N/A</v>
      </c>
      <c r="O47" s="160" t="str">
        <f>'All expressed genes'!J43</f>
        <v>C</v>
      </c>
      <c r="IS47"/>
      <c r="IT47"/>
      <c r="IU47"/>
      <c r="IV47"/>
    </row>
    <row r="48" spans="11:256" ht="15" customHeight="1">
      <c r="K48" s="155" t="str">
        <f>'Transcript table'!A52</f>
        <v>66|90</v>
      </c>
      <c r="L48" s="157" t="str">
        <f>'Transcript table'!D52</f>
        <v>Cys-GCA-6</v>
      </c>
      <c r="M48" s="158" t="e">
        <f ca="1">LOG('All expressed genes'!G44,2)</f>
        <v>#DIV/0!</v>
      </c>
      <c r="N48" s="159" t="e">
        <f ca="1">IF(ISNUMBER('All expressed genes'!H44),'All expressed genes'!H44,NA())</f>
        <v>#N/A</v>
      </c>
      <c r="O48" s="160" t="str">
        <f>'All expressed genes'!J44</f>
        <v>C</v>
      </c>
      <c r="IS48"/>
      <c r="IT48"/>
      <c r="IU48"/>
      <c r="IV48"/>
    </row>
    <row r="49" spans="11:256" ht="15" customHeight="1">
      <c r="K49" s="155" t="str">
        <f>'Transcript table'!A53</f>
        <v>67|91</v>
      </c>
      <c r="L49" s="157" t="str">
        <f>'Transcript table'!D53</f>
        <v>Cys-GCA-7</v>
      </c>
      <c r="M49" s="158" t="e">
        <f ca="1">LOG('All expressed genes'!G45,2)</f>
        <v>#DIV/0!</v>
      </c>
      <c r="N49" s="159" t="e">
        <f ca="1">IF(ISNUMBER('All expressed genes'!H45),'All expressed genes'!H45,NA())</f>
        <v>#N/A</v>
      </c>
      <c r="O49" s="160" t="str">
        <f>'All expressed genes'!J45</f>
        <v>C</v>
      </c>
      <c r="IS49"/>
      <c r="IT49"/>
      <c r="IU49"/>
      <c r="IV49"/>
    </row>
    <row r="50" spans="11:256" ht="15" customHeight="1">
      <c r="K50" s="155" t="str">
        <f>'Transcript table'!A54</f>
        <v>68|92</v>
      </c>
      <c r="L50" s="157" t="str">
        <f>'Transcript table'!D54</f>
        <v>Cys-GCA-8</v>
      </c>
      <c r="M50" s="158" t="e">
        <f ca="1">LOG('All expressed genes'!G46,2)</f>
        <v>#DIV/0!</v>
      </c>
      <c r="N50" s="159" t="e">
        <f ca="1">IF(ISNUMBER('All expressed genes'!H46),'All expressed genes'!H46,NA())</f>
        <v>#N/A</v>
      </c>
      <c r="O50" s="160" t="str">
        <f>'All expressed genes'!J46</f>
        <v>C</v>
      </c>
      <c r="IS50"/>
      <c r="IT50"/>
      <c r="IU50"/>
      <c r="IV50"/>
    </row>
    <row r="51" spans="11:256" ht="15" customHeight="1">
      <c r="K51" s="155" t="str">
        <f>'Transcript table'!A55</f>
        <v>69|93</v>
      </c>
      <c r="L51" s="157" t="str">
        <f>'Transcript table'!D55</f>
        <v>Cys-GCA-9</v>
      </c>
      <c r="M51" s="158" t="e">
        <f ca="1">LOG('All expressed genes'!G47,2)</f>
        <v>#DIV/0!</v>
      </c>
      <c r="N51" s="159" t="e">
        <f ca="1">IF(ISNUMBER('All expressed genes'!H47),'All expressed genes'!H47,NA())</f>
        <v>#N/A</v>
      </c>
      <c r="O51" s="160" t="str">
        <f>'All expressed genes'!J47</f>
        <v>C</v>
      </c>
      <c r="IS51"/>
      <c r="IT51"/>
      <c r="IU51"/>
      <c r="IV51"/>
    </row>
    <row r="52" spans="11:256" ht="15" customHeight="1">
      <c r="K52" s="155" t="str">
        <f>'Transcript table'!A56</f>
        <v>70|94</v>
      </c>
      <c r="L52" s="157" t="str">
        <f>'Transcript table'!D56</f>
        <v>Gln-CTG-1</v>
      </c>
      <c r="M52" s="158" t="e">
        <f ca="1">LOG('All expressed genes'!G48,2)</f>
        <v>#DIV/0!</v>
      </c>
      <c r="N52" s="159" t="e">
        <f ca="1">IF(ISNUMBER('All expressed genes'!H48),'All expressed genes'!H48,NA())</f>
        <v>#N/A</v>
      </c>
      <c r="O52" s="160" t="str">
        <f>'All expressed genes'!J48</f>
        <v>C</v>
      </c>
      <c r="IS52"/>
      <c r="IT52"/>
      <c r="IU52"/>
      <c r="IV52"/>
    </row>
    <row r="53" spans="11:256" ht="15" customHeight="1">
      <c r="K53" s="155" t="str">
        <f>'Transcript table'!A57</f>
        <v>71|95</v>
      </c>
      <c r="L53" s="157" t="str">
        <f>'Transcript table'!D57</f>
        <v>Gln-CTG-2</v>
      </c>
      <c r="M53" s="158" t="e">
        <f ca="1">LOG('All expressed genes'!G49,2)</f>
        <v>#DIV/0!</v>
      </c>
      <c r="N53" s="159" t="e">
        <f ca="1">IF(ISNUMBER('All expressed genes'!H49),'All expressed genes'!H49,NA())</f>
        <v>#N/A</v>
      </c>
      <c r="O53" s="160" t="str">
        <f>'All expressed genes'!J49</f>
        <v>C</v>
      </c>
      <c r="IS53"/>
      <c r="IT53"/>
      <c r="IU53"/>
      <c r="IV53"/>
    </row>
    <row r="54" spans="11:256" ht="15" customHeight="1">
      <c r="K54" s="155" t="str">
        <f>'Transcript table'!A58</f>
        <v>72|96</v>
      </c>
      <c r="L54" s="157" t="str">
        <f>'Transcript table'!D58</f>
        <v>Gln-CTG-3</v>
      </c>
      <c r="M54" s="158" t="e">
        <f ca="1">LOG('All expressed genes'!G50,2)</f>
        <v>#DIV/0!</v>
      </c>
      <c r="N54" s="159" t="e">
        <f ca="1">IF(ISNUMBER('All expressed genes'!H50),'All expressed genes'!H50,NA())</f>
        <v>#N/A</v>
      </c>
      <c r="O54" s="160" t="str">
        <f>'All expressed genes'!J50</f>
        <v>C</v>
      </c>
      <c r="IS54"/>
      <c r="IT54"/>
      <c r="IU54"/>
      <c r="IV54"/>
    </row>
    <row r="55" spans="11:256" ht="15" customHeight="1">
      <c r="K55" s="155" t="str">
        <f>'Transcript table'!A59</f>
        <v>97|121</v>
      </c>
      <c r="L55" s="157" t="str">
        <f>'Transcript table'!D59</f>
        <v>Gln-CTG-4</v>
      </c>
      <c r="M55" s="158" t="e">
        <f ca="1">LOG('All expressed genes'!G51,2)</f>
        <v>#DIV/0!</v>
      </c>
      <c r="N55" s="159" t="e">
        <f ca="1">IF(ISNUMBER('All expressed genes'!H51),'All expressed genes'!H51,NA())</f>
        <v>#N/A</v>
      </c>
      <c r="O55" s="160" t="str">
        <f>'All expressed genes'!J51</f>
        <v>C</v>
      </c>
      <c r="IS55"/>
      <c r="IT55"/>
      <c r="IU55"/>
      <c r="IV55"/>
    </row>
    <row r="56" spans="11:256" ht="15" customHeight="1">
      <c r="K56" s="155" t="str">
        <f>'Transcript table'!A60</f>
        <v>98|122</v>
      </c>
      <c r="L56" s="157" t="str">
        <f>'Transcript table'!D60</f>
        <v>Gln-CTG-5</v>
      </c>
      <c r="M56" s="158" t="e">
        <f ca="1">LOG('All expressed genes'!G52,2)</f>
        <v>#DIV/0!</v>
      </c>
      <c r="N56" s="159" t="e">
        <f ca="1">IF(ISNUMBER('All expressed genes'!H52),'All expressed genes'!H52,NA())</f>
        <v>#N/A</v>
      </c>
      <c r="O56" s="160" t="str">
        <f>'All expressed genes'!J52</f>
        <v>C</v>
      </c>
      <c r="IS56"/>
      <c r="IT56"/>
      <c r="IU56"/>
      <c r="IV56"/>
    </row>
    <row r="57" spans="11:256" ht="15" customHeight="1">
      <c r="K57" s="155" t="str">
        <f>'Transcript table'!A61</f>
        <v>99|123</v>
      </c>
      <c r="L57" s="157" t="str">
        <f>'Transcript table'!D61</f>
        <v>Gln-CTG-6</v>
      </c>
      <c r="M57" s="158" t="e">
        <f ca="1">LOG('All expressed genes'!G53,2)</f>
        <v>#DIV/0!</v>
      </c>
      <c r="N57" s="159" t="e">
        <f ca="1">IF(ISNUMBER('All expressed genes'!H53),'All expressed genes'!H53,NA())</f>
        <v>#N/A</v>
      </c>
      <c r="O57" s="160" t="str">
        <f>'All expressed genes'!J53</f>
        <v>C</v>
      </c>
      <c r="IS57"/>
      <c r="IT57"/>
      <c r="IU57"/>
      <c r="IV57"/>
    </row>
    <row r="58" spans="11:256" ht="15" customHeight="1">
      <c r="K58" s="155" t="str">
        <f>'Transcript table'!A62</f>
        <v>100|124</v>
      </c>
      <c r="L58" s="157" t="str">
        <f>'Transcript table'!D62</f>
        <v>Gln-CTG-7</v>
      </c>
      <c r="M58" s="158" t="e">
        <f ca="1">LOG('All expressed genes'!G54,2)</f>
        <v>#DIV/0!</v>
      </c>
      <c r="N58" s="159" t="e">
        <f ca="1">IF(ISNUMBER('All expressed genes'!H54),'All expressed genes'!H54,NA())</f>
        <v>#N/A</v>
      </c>
      <c r="O58" s="160" t="str">
        <f>'All expressed genes'!J54</f>
        <v>C</v>
      </c>
      <c r="IS58"/>
      <c r="IT58"/>
      <c r="IU58"/>
      <c r="IV58"/>
    </row>
    <row r="59" spans="11:256" ht="15" customHeight="1">
      <c r="K59" s="155" t="str">
        <f>'Transcript table'!A63</f>
        <v>101|125</v>
      </c>
      <c r="L59" s="157" t="str">
        <f>'Transcript table'!D63</f>
        <v>Gln-TTG-1</v>
      </c>
      <c r="M59" s="158" t="e">
        <f ca="1">LOG('All expressed genes'!G55,2)</f>
        <v>#DIV/0!</v>
      </c>
      <c r="N59" s="159" t="e">
        <f ca="1">IF(ISNUMBER('All expressed genes'!H55),'All expressed genes'!H55,NA())</f>
        <v>#N/A</v>
      </c>
      <c r="O59" s="160" t="str">
        <f>'All expressed genes'!J55</f>
        <v>C</v>
      </c>
      <c r="IS59"/>
      <c r="IT59"/>
      <c r="IU59"/>
      <c r="IV59"/>
    </row>
    <row r="60" spans="11:256" ht="15" customHeight="1">
      <c r="K60" s="155" t="str">
        <f>'Transcript table'!A64</f>
        <v>102|126</v>
      </c>
      <c r="L60" s="157" t="str">
        <f>'Transcript table'!D64</f>
        <v>Gln-TTG-2</v>
      </c>
      <c r="M60" s="158" t="e">
        <f ca="1">LOG('All expressed genes'!G56,2)</f>
        <v>#DIV/0!</v>
      </c>
      <c r="N60" s="159" t="e">
        <f ca="1">IF(ISNUMBER('All expressed genes'!H56),'All expressed genes'!H56,NA())</f>
        <v>#N/A</v>
      </c>
      <c r="O60" s="160" t="str">
        <f>'All expressed genes'!J56</f>
        <v>C</v>
      </c>
      <c r="IS60"/>
      <c r="IT60"/>
      <c r="IU60"/>
      <c r="IV60"/>
    </row>
    <row r="61" spans="11:256" ht="15" customHeight="1">
      <c r="K61" s="155" t="str">
        <f>'Transcript table'!A65</f>
        <v>103|127</v>
      </c>
      <c r="L61" s="157" t="str">
        <f>'Transcript table'!D65</f>
        <v>Gln-TTG-3</v>
      </c>
      <c r="M61" s="158" t="e">
        <f ca="1">LOG('All expressed genes'!G57,2)</f>
        <v>#DIV/0!</v>
      </c>
      <c r="N61" s="159" t="e">
        <f ca="1">IF(ISNUMBER('All expressed genes'!H57),'All expressed genes'!H57,NA())</f>
        <v>#N/A</v>
      </c>
      <c r="O61" s="160" t="str">
        <f>'All expressed genes'!J57</f>
        <v>C</v>
      </c>
      <c r="IS61"/>
      <c r="IT61"/>
      <c r="IU61"/>
      <c r="IV61"/>
    </row>
    <row r="62" spans="11:256" ht="15" customHeight="1">
      <c r="K62" s="155" t="str">
        <f>'Transcript table'!A66</f>
        <v>104|128</v>
      </c>
      <c r="L62" s="157" t="str">
        <f>'Transcript table'!D66</f>
        <v>Gln-TTG-4</v>
      </c>
      <c r="M62" s="158" t="e">
        <f ca="1">LOG('All expressed genes'!G58,2)</f>
        <v>#DIV/0!</v>
      </c>
      <c r="N62" s="159" t="e">
        <f ca="1">IF(ISNUMBER('All expressed genes'!H58),'All expressed genes'!H58,NA())</f>
        <v>#N/A</v>
      </c>
      <c r="O62" s="160" t="str">
        <f>'All expressed genes'!J58</f>
        <v>C</v>
      </c>
      <c r="IS62"/>
      <c r="IT62"/>
      <c r="IU62"/>
      <c r="IV62"/>
    </row>
    <row r="63" spans="11:256" ht="15" customHeight="1">
      <c r="K63" s="155" t="str">
        <f>'Transcript table'!A67</f>
        <v>105|129</v>
      </c>
      <c r="L63" s="157" t="str">
        <f>'Transcript table'!D67</f>
        <v>Glu-CTC</v>
      </c>
      <c r="M63" s="158" t="e">
        <f ca="1">LOG('All expressed genes'!G59,2)</f>
        <v>#DIV/0!</v>
      </c>
      <c r="N63" s="159" t="e">
        <f ca="1">IF(ISNUMBER('All expressed genes'!H59),'All expressed genes'!H59,NA())</f>
        <v>#N/A</v>
      </c>
      <c r="O63" s="160" t="str">
        <f>'All expressed genes'!J59</f>
        <v>C</v>
      </c>
      <c r="IS63"/>
      <c r="IT63"/>
      <c r="IU63"/>
      <c r="IV63"/>
    </row>
    <row r="64" spans="11:256" ht="15" customHeight="1">
      <c r="K64" s="155" t="str">
        <f>'Transcript table'!A68</f>
        <v>106|130</v>
      </c>
      <c r="L64" s="157" t="str">
        <f>'Transcript table'!D68</f>
        <v>Glu-TTC-1</v>
      </c>
      <c r="M64" s="158" t="e">
        <f ca="1">LOG('All expressed genes'!G60,2)</f>
        <v>#DIV/0!</v>
      </c>
      <c r="N64" s="159" t="e">
        <f ca="1">IF(ISNUMBER('All expressed genes'!H60),'All expressed genes'!H60,NA())</f>
        <v>#N/A</v>
      </c>
      <c r="O64" s="160" t="str">
        <f>'All expressed genes'!J60</f>
        <v>C</v>
      </c>
      <c r="IS64"/>
      <c r="IT64"/>
      <c r="IU64"/>
      <c r="IV64"/>
    </row>
    <row r="65" spans="11:256" ht="15" customHeight="1">
      <c r="K65" s="155" t="str">
        <f>'Transcript table'!A69</f>
        <v>107|131</v>
      </c>
      <c r="L65" s="157" t="str">
        <f>'Transcript table'!D69</f>
        <v>Glu-TTC-2</v>
      </c>
      <c r="M65" s="158" t="e">
        <f ca="1">LOG('All expressed genes'!G61,2)</f>
        <v>#DIV/0!</v>
      </c>
      <c r="N65" s="159" t="e">
        <f ca="1">IF(ISNUMBER('All expressed genes'!H61),'All expressed genes'!H61,NA())</f>
        <v>#N/A</v>
      </c>
      <c r="O65" s="160" t="str">
        <f>'All expressed genes'!J61</f>
        <v>C</v>
      </c>
      <c r="IS65"/>
      <c r="IT65"/>
      <c r="IU65"/>
      <c r="IV65"/>
    </row>
    <row r="66" spans="11:256" ht="15" customHeight="1">
      <c r="K66" s="155" t="str">
        <f>'Transcript table'!A70</f>
        <v>108|132</v>
      </c>
      <c r="L66" s="157" t="str">
        <f>'Transcript table'!D70</f>
        <v>Glu-TTC-3</v>
      </c>
      <c r="M66" s="158" t="e">
        <f ca="1">LOG('All expressed genes'!G62,2)</f>
        <v>#DIV/0!</v>
      </c>
      <c r="N66" s="159" t="e">
        <f ca="1">IF(ISNUMBER('All expressed genes'!H62),'All expressed genes'!H62,NA())</f>
        <v>#N/A</v>
      </c>
      <c r="O66" s="160" t="str">
        <f>'All expressed genes'!J62</f>
        <v>C</v>
      </c>
      <c r="IS66"/>
      <c r="IT66"/>
      <c r="IU66"/>
      <c r="IV66"/>
    </row>
    <row r="67" spans="11:256" ht="15" customHeight="1">
      <c r="K67" s="155" t="str">
        <f>'Transcript table'!A71</f>
        <v>109|133</v>
      </c>
      <c r="L67" s="157" t="str">
        <f>'Transcript table'!D71</f>
        <v>Gly-CCC-1</v>
      </c>
      <c r="M67" s="158" t="e">
        <f ca="1">LOG('All expressed genes'!G63,2)</f>
        <v>#DIV/0!</v>
      </c>
      <c r="N67" s="159" t="e">
        <f ca="1">IF(ISNUMBER('All expressed genes'!H63),'All expressed genes'!H63,NA())</f>
        <v>#N/A</v>
      </c>
      <c r="O67" s="160" t="str">
        <f>'All expressed genes'!J63</f>
        <v>C</v>
      </c>
      <c r="IS67"/>
      <c r="IT67"/>
      <c r="IU67"/>
      <c r="IV67"/>
    </row>
    <row r="68" spans="11:256" ht="15" customHeight="1">
      <c r="K68" s="155" t="str">
        <f>'Transcript table'!A72</f>
        <v>110|134</v>
      </c>
      <c r="L68" s="157" t="str">
        <f>'Transcript table'!D72</f>
        <v>Gly-CCC-2</v>
      </c>
      <c r="M68" s="158" t="e">
        <f ca="1">LOG('All expressed genes'!G64,2)</f>
        <v>#DIV/0!</v>
      </c>
      <c r="N68" s="159" t="e">
        <f ca="1">IF(ISNUMBER('All expressed genes'!H64),'All expressed genes'!H64,NA())</f>
        <v>#N/A</v>
      </c>
      <c r="O68" s="160" t="str">
        <f>'All expressed genes'!J64</f>
        <v>C</v>
      </c>
      <c r="IS68"/>
      <c r="IT68"/>
      <c r="IU68"/>
      <c r="IV68"/>
    </row>
    <row r="69" spans="11:256" ht="15" customHeight="1">
      <c r="K69" s="155" t="str">
        <f>'Transcript table'!A73</f>
        <v>111|135</v>
      </c>
      <c r="L69" s="157" t="str">
        <f>'Transcript table'!D73</f>
        <v>Gly-CCC-3</v>
      </c>
      <c r="M69" s="158" t="e">
        <f ca="1">LOG('All expressed genes'!G65,2)</f>
        <v>#DIV/0!</v>
      </c>
      <c r="N69" s="159" t="e">
        <f ca="1">IF(ISNUMBER('All expressed genes'!H65),'All expressed genes'!H65,NA())</f>
        <v>#N/A</v>
      </c>
      <c r="O69" s="160" t="str">
        <f>'All expressed genes'!J65</f>
        <v>C</v>
      </c>
      <c r="IS69"/>
      <c r="IT69"/>
      <c r="IU69"/>
      <c r="IV69"/>
    </row>
    <row r="70" spans="11:256" ht="15" customHeight="1">
      <c r="K70" s="155" t="str">
        <f>'Transcript table'!A74</f>
        <v>112|136</v>
      </c>
      <c r="L70" s="157" t="str">
        <f>'Transcript table'!D74</f>
        <v>Gly-GCC-1</v>
      </c>
      <c r="M70" s="158" t="e">
        <f ca="1">LOG('All expressed genes'!G66,2)</f>
        <v>#DIV/0!</v>
      </c>
      <c r="N70" s="159" t="e">
        <f ca="1">IF(ISNUMBER('All expressed genes'!H66),'All expressed genes'!H66,NA())</f>
        <v>#N/A</v>
      </c>
      <c r="O70" s="160" t="str">
        <f>'All expressed genes'!J66</f>
        <v>C</v>
      </c>
      <c r="IS70"/>
      <c r="IT70"/>
      <c r="IU70"/>
      <c r="IV70"/>
    </row>
    <row r="71" spans="11:256" ht="15" customHeight="1">
      <c r="K71" s="155" t="str">
        <f>'Transcript table'!A75</f>
        <v>113|137</v>
      </c>
      <c r="L71" s="157" t="str">
        <f>'Transcript table'!D75</f>
        <v>Gly-GCC-2</v>
      </c>
      <c r="M71" s="158" t="e">
        <f ca="1">LOG('All expressed genes'!G67,2)</f>
        <v>#DIV/0!</v>
      </c>
      <c r="N71" s="159" t="e">
        <f ca="1">IF(ISNUMBER('All expressed genes'!H67),'All expressed genes'!H67,NA())</f>
        <v>#N/A</v>
      </c>
      <c r="O71" s="160" t="str">
        <f>'All expressed genes'!J67</f>
        <v>C</v>
      </c>
      <c r="IS71"/>
      <c r="IT71"/>
      <c r="IU71"/>
      <c r="IV71"/>
    </row>
    <row r="72" spans="11:256" ht="15" customHeight="1">
      <c r="K72" s="155" t="str">
        <f>'Transcript table'!A76</f>
        <v>114|138</v>
      </c>
      <c r="L72" s="157" t="str">
        <f>'Transcript table'!D76</f>
        <v>Gly-GCC-3</v>
      </c>
      <c r="M72" s="158" t="e">
        <f ca="1">LOG('All expressed genes'!G68,2)</f>
        <v>#DIV/0!</v>
      </c>
      <c r="N72" s="159" t="e">
        <f ca="1">IF(ISNUMBER('All expressed genes'!H68),'All expressed genes'!H68,NA())</f>
        <v>#N/A</v>
      </c>
      <c r="O72" s="160" t="str">
        <f>'All expressed genes'!J68</f>
        <v>C</v>
      </c>
      <c r="IS72"/>
      <c r="IT72"/>
      <c r="IU72"/>
      <c r="IV72"/>
    </row>
    <row r="73" spans="11:256" ht="15" customHeight="1">
      <c r="K73" s="155" t="str">
        <f>'Transcript table'!A77</f>
        <v>115|139</v>
      </c>
      <c r="L73" s="157" t="str">
        <f>'Transcript table'!D77</f>
        <v>Gly-GCC-4</v>
      </c>
      <c r="M73" s="158" t="e">
        <f ca="1">LOG('All expressed genes'!G69,2)</f>
        <v>#DIV/0!</v>
      </c>
      <c r="N73" s="159" t="e">
        <f ca="1">IF(ISNUMBER('All expressed genes'!H69),'All expressed genes'!H69,NA())</f>
        <v>#N/A</v>
      </c>
      <c r="O73" s="160" t="str">
        <f>'All expressed genes'!J69</f>
        <v>C</v>
      </c>
      <c r="IS73"/>
      <c r="IT73"/>
      <c r="IU73"/>
      <c r="IV73"/>
    </row>
    <row r="74" spans="11:256" ht="15" customHeight="1">
      <c r="K74" s="155" t="str">
        <f>'Transcript table'!A78</f>
        <v>116|140</v>
      </c>
      <c r="L74" s="157" t="str">
        <f>'Transcript table'!D78</f>
        <v>Gly-TCC-1</v>
      </c>
      <c r="M74" s="158" t="e">
        <f ca="1">LOG('All expressed genes'!G70,2)</f>
        <v>#DIV/0!</v>
      </c>
      <c r="N74" s="159" t="e">
        <f ca="1">IF(ISNUMBER('All expressed genes'!H70),'All expressed genes'!H70,NA())</f>
        <v>#N/A</v>
      </c>
      <c r="O74" s="160" t="str">
        <f>'All expressed genes'!J70</f>
        <v>C</v>
      </c>
      <c r="IS74"/>
      <c r="IT74"/>
      <c r="IU74"/>
      <c r="IV74"/>
    </row>
    <row r="75" spans="11:256" ht="15" customHeight="1">
      <c r="K75" s="155" t="str">
        <f>'Transcript table'!A79</f>
        <v>117|141</v>
      </c>
      <c r="L75" s="157" t="str">
        <f>'Transcript table'!D79</f>
        <v>Gly-TCC-2</v>
      </c>
      <c r="M75" s="158" t="e">
        <f ca="1">LOG('All expressed genes'!G71,2)</f>
        <v>#DIV/0!</v>
      </c>
      <c r="N75" s="159" t="e">
        <f ca="1">IF(ISNUMBER('All expressed genes'!H71),'All expressed genes'!H71,NA())</f>
        <v>#N/A</v>
      </c>
      <c r="O75" s="160" t="str">
        <f>'All expressed genes'!J71</f>
        <v>C</v>
      </c>
      <c r="IS75"/>
      <c r="IT75"/>
      <c r="IU75"/>
      <c r="IV75"/>
    </row>
    <row r="76" spans="11:256" ht="15" customHeight="1">
      <c r="K76" s="155" t="str">
        <f>'Transcript table'!A80</f>
        <v>118|142</v>
      </c>
      <c r="L76" s="157" t="str">
        <f>'Transcript table'!D80</f>
        <v>Gly-TCC-3</v>
      </c>
      <c r="M76" s="158" t="e">
        <f ca="1">LOG('All expressed genes'!G72,2)</f>
        <v>#DIV/0!</v>
      </c>
      <c r="N76" s="159" t="e">
        <f ca="1">IF(ISNUMBER('All expressed genes'!H72),'All expressed genes'!H72,NA())</f>
        <v>#N/A</v>
      </c>
      <c r="O76" s="160" t="str">
        <f>'All expressed genes'!J72</f>
        <v>C</v>
      </c>
      <c r="IS76"/>
      <c r="IT76"/>
      <c r="IU76"/>
      <c r="IV76"/>
    </row>
    <row r="77" spans="11:256" ht="15" customHeight="1">
      <c r="K77" s="155" t="str">
        <f>'Transcript table'!A81</f>
        <v>119|143</v>
      </c>
      <c r="L77" s="157" t="str">
        <f>'Transcript table'!D81</f>
        <v>Gly-TCC-4</v>
      </c>
      <c r="M77" s="158" t="e">
        <f ca="1">LOG('All expressed genes'!G73,2)</f>
        <v>#DIV/0!</v>
      </c>
      <c r="N77" s="159" t="e">
        <f ca="1">IF(ISNUMBER('All expressed genes'!H73),'All expressed genes'!H73,NA())</f>
        <v>#N/A</v>
      </c>
      <c r="O77" s="160" t="str">
        <f>'All expressed genes'!J73</f>
        <v>C</v>
      </c>
      <c r="IS77"/>
      <c r="IT77"/>
      <c r="IU77"/>
      <c r="IV77"/>
    </row>
    <row r="78" spans="11:256" ht="15" customHeight="1">
      <c r="K78" s="155" t="str">
        <f>'Transcript table'!A82</f>
        <v>120|144</v>
      </c>
      <c r="L78" s="157" t="str">
        <f>'Transcript table'!D82</f>
        <v>Gly-TCC-5</v>
      </c>
      <c r="M78" s="158" t="e">
        <f ca="1">LOG('All expressed genes'!G74,2)</f>
        <v>#DIV/0!</v>
      </c>
      <c r="N78" s="159" t="e">
        <f ca="1">IF(ISNUMBER('All expressed genes'!H74),'All expressed genes'!H74,NA())</f>
        <v>#N/A</v>
      </c>
      <c r="O78" s="160" t="str">
        <f>'All expressed genes'!J74</f>
        <v>C</v>
      </c>
      <c r="IS78"/>
      <c r="IT78"/>
      <c r="IU78"/>
      <c r="IV78"/>
    </row>
    <row r="79" spans="11:256" ht="15" customHeight="1">
      <c r="K79" s="155" t="str">
        <f>'Transcript table'!A83</f>
        <v>145|169</v>
      </c>
      <c r="L79" s="157" t="str">
        <f>'Transcript table'!D83</f>
        <v>His-GTG-1</v>
      </c>
      <c r="M79" s="158" t="e">
        <f ca="1">LOG('All expressed genes'!G75,2)</f>
        <v>#DIV/0!</v>
      </c>
      <c r="N79" s="159" t="e">
        <f ca="1">IF(ISNUMBER('All expressed genes'!H75),'All expressed genes'!H75,NA())</f>
        <v>#N/A</v>
      </c>
      <c r="O79" s="160" t="str">
        <f>'All expressed genes'!J75</f>
        <v>C</v>
      </c>
      <c r="IS79"/>
      <c r="IT79"/>
      <c r="IU79"/>
      <c r="IV79"/>
    </row>
    <row r="80" spans="11:256" ht="15" customHeight="1">
      <c r="K80" s="155" t="str">
        <f>'Transcript table'!A84</f>
        <v>146|170</v>
      </c>
      <c r="L80" s="157" t="str">
        <f>'Transcript table'!D84</f>
        <v>His-GTG-2</v>
      </c>
      <c r="M80" s="158" t="e">
        <f ca="1">LOG('All expressed genes'!G76,2)</f>
        <v>#DIV/0!</v>
      </c>
      <c r="N80" s="159" t="e">
        <f ca="1">IF(ISNUMBER('All expressed genes'!H76),'All expressed genes'!H76,NA())</f>
        <v>#N/A</v>
      </c>
      <c r="O80" s="160" t="str">
        <f>'All expressed genes'!J76</f>
        <v>C</v>
      </c>
      <c r="IS80"/>
      <c r="IT80"/>
      <c r="IU80"/>
      <c r="IV80"/>
    </row>
    <row r="81" spans="11:256" ht="15" customHeight="1">
      <c r="K81" s="155" t="str">
        <f>'Transcript table'!A85</f>
        <v>147|171</v>
      </c>
      <c r="L81" s="157" t="str">
        <f>'Transcript table'!D85</f>
        <v>His-GTG-3</v>
      </c>
      <c r="M81" s="158" t="e">
        <f ca="1">LOG('All expressed genes'!G77,2)</f>
        <v>#DIV/0!</v>
      </c>
      <c r="N81" s="159" t="e">
        <f ca="1">IF(ISNUMBER('All expressed genes'!H77),'All expressed genes'!H77,NA())</f>
        <v>#N/A</v>
      </c>
      <c r="O81" s="160" t="str">
        <f>'All expressed genes'!J77</f>
        <v>C</v>
      </c>
      <c r="IS81"/>
      <c r="IT81"/>
      <c r="IU81"/>
      <c r="IV81"/>
    </row>
    <row r="82" spans="11:256" ht="15" customHeight="1">
      <c r="K82" s="155" t="str">
        <f>'Transcript table'!A86</f>
        <v>148|172</v>
      </c>
      <c r="L82" s="157" t="str">
        <f>'Transcript table'!D86</f>
        <v>Ile-AAT-1</v>
      </c>
      <c r="M82" s="158" t="e">
        <f ca="1">LOG('All expressed genes'!G78,2)</f>
        <v>#DIV/0!</v>
      </c>
      <c r="N82" s="159" t="e">
        <f ca="1">IF(ISNUMBER('All expressed genes'!H78),'All expressed genes'!H78,NA())</f>
        <v>#N/A</v>
      </c>
      <c r="O82" s="160" t="str">
        <f>'All expressed genes'!J78</f>
        <v>C</v>
      </c>
      <c r="IS82"/>
      <c r="IT82"/>
      <c r="IU82"/>
      <c r="IV82"/>
    </row>
    <row r="83" spans="11:256" ht="15" customHeight="1">
      <c r="K83" s="155" t="str">
        <f>'Transcript table'!A87</f>
        <v>149|173</v>
      </c>
      <c r="L83" s="157" t="str">
        <f>'Transcript table'!D87</f>
        <v>Ile-AAT-2</v>
      </c>
      <c r="M83" s="158" t="e">
        <f ca="1">LOG('All expressed genes'!G79,2)</f>
        <v>#DIV/0!</v>
      </c>
      <c r="N83" s="159" t="e">
        <f ca="1">IF(ISNUMBER('All expressed genes'!H79),'All expressed genes'!H79,NA())</f>
        <v>#N/A</v>
      </c>
      <c r="O83" s="160" t="str">
        <f>'All expressed genes'!J79</f>
        <v>C</v>
      </c>
      <c r="IS83"/>
      <c r="IT83"/>
      <c r="IU83"/>
      <c r="IV83"/>
    </row>
    <row r="84" spans="11:256" ht="15" customHeight="1">
      <c r="K84" s="155" t="str">
        <f>'Transcript table'!A88</f>
        <v>150|174</v>
      </c>
      <c r="L84" s="157" t="str">
        <f>'Transcript table'!D88</f>
        <v>Ile-AAT-3</v>
      </c>
      <c r="M84" s="158" t="e">
        <f ca="1">LOG('All expressed genes'!G80,2)</f>
        <v>#DIV/0!</v>
      </c>
      <c r="N84" s="159" t="e">
        <f ca="1">IF(ISNUMBER('All expressed genes'!H80),'All expressed genes'!H80,NA())</f>
        <v>#N/A</v>
      </c>
      <c r="O84" s="160" t="str">
        <f>'All expressed genes'!J80</f>
        <v>C</v>
      </c>
      <c r="IS84"/>
      <c r="IT84"/>
      <c r="IU84"/>
      <c r="IV84"/>
    </row>
    <row r="85" spans="11:256" ht="15" customHeight="1">
      <c r="K85" s="155" t="str">
        <f>'Transcript table'!A89</f>
        <v>151|175</v>
      </c>
      <c r="L85" s="157" t="str">
        <f>'Transcript table'!D89</f>
        <v>Ile-AAT-4</v>
      </c>
      <c r="M85" s="158" t="e">
        <f ca="1">LOG('All expressed genes'!G81,2)</f>
        <v>#DIV/0!</v>
      </c>
      <c r="N85" s="159" t="e">
        <f ca="1">IF(ISNUMBER('All expressed genes'!H81),'All expressed genes'!H81,NA())</f>
        <v>#N/A</v>
      </c>
      <c r="O85" s="160" t="str">
        <f>'All expressed genes'!J81</f>
        <v>C</v>
      </c>
      <c r="IS85"/>
      <c r="IT85"/>
      <c r="IU85"/>
      <c r="IV85"/>
    </row>
    <row r="86" spans="11:256" ht="15" customHeight="1">
      <c r="K86" s="155" t="str">
        <f>'Transcript table'!A90</f>
        <v>152|176</v>
      </c>
      <c r="L86" s="157" t="str">
        <f>'Transcript table'!D90</f>
        <v>Ile-AAT-5</v>
      </c>
      <c r="M86" s="158" t="e">
        <f ca="1">LOG('All expressed genes'!G82,2)</f>
        <v>#DIV/0!</v>
      </c>
      <c r="N86" s="159" t="e">
        <f ca="1">IF(ISNUMBER('All expressed genes'!H82),'All expressed genes'!H82,NA())</f>
        <v>#N/A</v>
      </c>
      <c r="O86" s="160" t="str">
        <f>'All expressed genes'!J82</f>
        <v>C</v>
      </c>
      <c r="IS86"/>
      <c r="IT86"/>
      <c r="IU86"/>
      <c r="IV86"/>
    </row>
    <row r="87" spans="11:256" ht="15" customHeight="1">
      <c r="K87" s="155" t="str">
        <f>'Transcript table'!A91</f>
        <v>153|177</v>
      </c>
      <c r="L87" s="157" t="str">
        <f>'Transcript table'!D91</f>
        <v>Ile-AAT-6</v>
      </c>
      <c r="M87" s="158" t="e">
        <f ca="1">LOG('All expressed genes'!G83,2)</f>
        <v>#DIV/0!</v>
      </c>
      <c r="N87" s="159" t="e">
        <f ca="1">IF(ISNUMBER('All expressed genes'!H83),'All expressed genes'!H83,NA())</f>
        <v>#N/A</v>
      </c>
      <c r="O87" s="160" t="str">
        <f>'All expressed genes'!J83</f>
        <v>C</v>
      </c>
      <c r="IS87"/>
      <c r="IT87"/>
      <c r="IU87"/>
      <c r="IV87"/>
    </row>
    <row r="88" spans="11:256" ht="15" customHeight="1">
      <c r="K88" s="155" t="str">
        <f>'Transcript table'!A92</f>
        <v>154|178</v>
      </c>
      <c r="L88" s="157" t="str">
        <f>'Transcript table'!D92</f>
        <v>Ile-GAT</v>
      </c>
      <c r="M88" s="158" t="e">
        <f ca="1">LOG('All expressed genes'!G84,2)</f>
        <v>#DIV/0!</v>
      </c>
      <c r="N88" s="159" t="e">
        <f ca="1">IF(ISNUMBER('All expressed genes'!H84),'All expressed genes'!H84,NA())</f>
        <v>#N/A</v>
      </c>
      <c r="O88" s="160" t="str">
        <f>'All expressed genes'!J84</f>
        <v>C</v>
      </c>
      <c r="IS88"/>
      <c r="IT88"/>
      <c r="IU88"/>
      <c r="IV88"/>
    </row>
    <row r="89" spans="11:256" ht="15" customHeight="1">
      <c r="K89" s="155" t="str">
        <f>'Transcript table'!A93</f>
        <v>155|179</v>
      </c>
      <c r="L89" s="157" t="str">
        <f>'Transcript table'!D93</f>
        <v>Ile-TAT</v>
      </c>
      <c r="M89" s="158" t="e">
        <f ca="1">LOG('All expressed genes'!G85,2)</f>
        <v>#DIV/0!</v>
      </c>
      <c r="N89" s="159" t="e">
        <f ca="1">IF(ISNUMBER('All expressed genes'!H85),'All expressed genes'!H85,NA())</f>
        <v>#N/A</v>
      </c>
      <c r="O89" s="160" t="str">
        <f>'All expressed genes'!J85</f>
        <v>C</v>
      </c>
      <c r="IS89"/>
      <c r="IT89"/>
      <c r="IU89"/>
      <c r="IV89"/>
    </row>
    <row r="90" spans="11:256" ht="15" customHeight="1">
      <c r="K90" s="155" t="str">
        <f>'Transcript table'!A94</f>
        <v>156|180</v>
      </c>
      <c r="L90" s="157" t="str">
        <f>'Transcript table'!D94</f>
        <v>Leu-AAG-1</v>
      </c>
      <c r="M90" s="158" t="e">
        <f ca="1">LOG('All expressed genes'!G86,2)</f>
        <v>#DIV/0!</v>
      </c>
      <c r="N90" s="159" t="e">
        <f ca="1">IF(ISNUMBER('All expressed genes'!H86),'All expressed genes'!H86,NA())</f>
        <v>#N/A</v>
      </c>
      <c r="O90" s="160" t="str">
        <f>'All expressed genes'!J86</f>
        <v>C</v>
      </c>
      <c r="IS90"/>
      <c r="IT90"/>
      <c r="IU90"/>
      <c r="IV90"/>
    </row>
    <row r="91" spans="11:256" ht="15" customHeight="1">
      <c r="K91" s="155" t="str">
        <f>'Transcript table'!A95</f>
        <v>157|181</v>
      </c>
      <c r="L91" s="157" t="str">
        <f>'Transcript table'!D95</f>
        <v>Leu-AAG-2</v>
      </c>
      <c r="M91" s="158" t="e">
        <f ca="1">LOG('All expressed genes'!G87,2)</f>
        <v>#DIV/0!</v>
      </c>
      <c r="N91" s="159" t="e">
        <f ca="1">IF(ISNUMBER('All expressed genes'!H87),'All expressed genes'!H87,NA())</f>
        <v>#N/A</v>
      </c>
      <c r="O91" s="160" t="str">
        <f>'All expressed genes'!J87</f>
        <v>C</v>
      </c>
      <c r="IS91"/>
      <c r="IT91"/>
      <c r="IU91"/>
      <c r="IV91"/>
    </row>
    <row r="92" spans="11:256" ht="15" customHeight="1">
      <c r="K92" s="155" t="str">
        <f>'Transcript table'!A96</f>
        <v>158|182</v>
      </c>
      <c r="L92" s="157" t="str">
        <f>'Transcript table'!D96</f>
        <v>Leu-CAA-1</v>
      </c>
      <c r="M92" s="158" t="e">
        <f ca="1">LOG('All expressed genes'!G88,2)</f>
        <v>#DIV/0!</v>
      </c>
      <c r="N92" s="159" t="e">
        <f ca="1">IF(ISNUMBER('All expressed genes'!H88),'All expressed genes'!H88,NA())</f>
        <v>#N/A</v>
      </c>
      <c r="O92" s="160" t="str">
        <f>'All expressed genes'!J88</f>
        <v>C</v>
      </c>
      <c r="IS92"/>
      <c r="IT92"/>
      <c r="IU92"/>
      <c r="IV92"/>
    </row>
    <row r="93" spans="11:256" ht="15" customHeight="1">
      <c r="K93" s="155" t="str">
        <f>'Transcript table'!A97</f>
        <v>159|183</v>
      </c>
      <c r="L93" s="157" t="str">
        <f>'Transcript table'!D97</f>
        <v>Leu-CAA-2</v>
      </c>
      <c r="M93" s="158" t="e">
        <f ca="1">LOG('All expressed genes'!G89,2)</f>
        <v>#DIV/0!</v>
      </c>
      <c r="N93" s="159" t="e">
        <f ca="1">IF(ISNUMBER('All expressed genes'!H89),'All expressed genes'!H89,NA())</f>
        <v>#N/A</v>
      </c>
      <c r="O93" s="160" t="str">
        <f>'All expressed genes'!J89</f>
        <v>C</v>
      </c>
      <c r="IS93"/>
      <c r="IT93"/>
      <c r="IU93"/>
      <c r="IV93"/>
    </row>
    <row r="94" spans="11:256" ht="15" customHeight="1">
      <c r="K94" s="155" t="str">
        <f>'Transcript table'!A98</f>
        <v>160|184</v>
      </c>
      <c r="L94" s="157" t="str">
        <f>'Transcript table'!D98</f>
        <v>Leu-CAA-3</v>
      </c>
      <c r="M94" s="158" t="e">
        <f ca="1">LOG('All expressed genes'!G90,2)</f>
        <v>#DIV/0!</v>
      </c>
      <c r="N94" s="159" t="e">
        <f ca="1">IF(ISNUMBER('All expressed genes'!H90),'All expressed genes'!H90,NA())</f>
        <v>#N/A</v>
      </c>
      <c r="O94" s="160" t="str">
        <f>'All expressed genes'!J90</f>
        <v>C</v>
      </c>
      <c r="IS94"/>
      <c r="IT94"/>
      <c r="IU94"/>
      <c r="IV94"/>
    </row>
    <row r="95" spans="11:256" ht="15" customHeight="1">
      <c r="K95" s="155" t="str">
        <f>'Transcript table'!A99</f>
        <v>161|185</v>
      </c>
      <c r="L95" s="157" t="str">
        <f>'Transcript table'!D99</f>
        <v>Leu-CAA-4</v>
      </c>
      <c r="M95" s="158" t="e">
        <f ca="1">LOG('All expressed genes'!G91,2)</f>
        <v>#DIV/0!</v>
      </c>
      <c r="N95" s="159" t="e">
        <f ca="1">IF(ISNUMBER('All expressed genes'!H91),'All expressed genes'!H91,NA())</f>
        <v>#N/A</v>
      </c>
      <c r="O95" s="160" t="str">
        <f>'All expressed genes'!J91</f>
        <v>C</v>
      </c>
      <c r="IS95"/>
      <c r="IT95"/>
      <c r="IU95"/>
      <c r="IV95"/>
    </row>
    <row r="96" spans="11:256" ht="13.5" customHeight="1">
      <c r="K96" s="155" t="str">
        <f>'Transcript table'!A100</f>
        <v>162|186</v>
      </c>
      <c r="L96" s="157" t="str">
        <f>'Transcript table'!D100</f>
        <v>Leu-CAA-5</v>
      </c>
      <c r="M96" s="158" t="e">
        <f ca="1">LOG('All expressed genes'!G92,2)</f>
        <v>#DIV/0!</v>
      </c>
      <c r="N96" s="159" t="e">
        <f ca="1">IF(ISNUMBER('All expressed genes'!H92),'All expressed genes'!H92,NA())</f>
        <v>#N/A</v>
      </c>
      <c r="O96" s="160" t="str">
        <f>'All expressed genes'!J92</f>
        <v>C</v>
      </c>
      <c r="IS96"/>
      <c r="IT96"/>
      <c r="IU96"/>
      <c r="IV96"/>
    </row>
    <row r="97" spans="11:256" ht="13.5" customHeight="1">
      <c r="K97" s="155" t="str">
        <f>'Transcript table'!A101</f>
        <v>163|187</v>
      </c>
      <c r="L97" s="157" t="str">
        <f>'Transcript table'!D101</f>
        <v>Leu-CAA-6</v>
      </c>
      <c r="M97" s="158" t="e">
        <f ca="1">LOG('All expressed genes'!G93,2)</f>
        <v>#DIV/0!</v>
      </c>
      <c r="N97" s="159" t="e">
        <f ca="1">IF(ISNUMBER('All expressed genes'!H93),'All expressed genes'!H93,NA())</f>
        <v>#N/A</v>
      </c>
      <c r="O97" s="160" t="str">
        <f>'All expressed genes'!J93</f>
        <v>C</v>
      </c>
      <c r="IS97"/>
      <c r="IT97"/>
      <c r="IU97"/>
      <c r="IV97"/>
    </row>
    <row r="98" spans="11:256" ht="13.5" customHeight="1">
      <c r="K98" s="155" t="str">
        <f>'Transcript table'!A102</f>
        <v>164|188</v>
      </c>
      <c r="L98" s="157" t="str">
        <f>'Transcript table'!D102</f>
        <v>Leu-CAG</v>
      </c>
      <c r="M98" s="158" t="e">
        <f ca="1">LOG('All expressed genes'!G94,2)</f>
        <v>#DIV/0!</v>
      </c>
      <c r="N98" s="159" t="e">
        <f ca="1">IF(ISNUMBER('All expressed genes'!H94),'All expressed genes'!H94,NA())</f>
        <v>#N/A</v>
      </c>
      <c r="O98" s="160" t="str">
        <f>'All expressed genes'!J94</f>
        <v>C</v>
      </c>
      <c r="IS98"/>
      <c r="IT98"/>
      <c r="IU98"/>
      <c r="IV98"/>
    </row>
    <row r="99" spans="11:256" ht="13.5" customHeight="1">
      <c r="K99" s="155" t="str">
        <f>'Transcript table'!A103</f>
        <v>165|189</v>
      </c>
      <c r="L99" s="157" t="str">
        <f>'Transcript table'!D103</f>
        <v>Leu-TAA-1</v>
      </c>
      <c r="M99" s="158" t="e">
        <f ca="1">LOG('All expressed genes'!G95,2)</f>
        <v>#DIV/0!</v>
      </c>
      <c r="N99" s="159" t="e">
        <f ca="1">IF(ISNUMBER('All expressed genes'!H95),'All expressed genes'!H95,NA())</f>
        <v>#N/A</v>
      </c>
      <c r="O99" s="160" t="str">
        <f>'All expressed genes'!J95</f>
        <v>C</v>
      </c>
      <c r="IS99"/>
      <c r="IT99"/>
      <c r="IU99"/>
      <c r="IV99"/>
    </row>
    <row r="100" spans="11:256" ht="13.5" customHeight="1">
      <c r="K100" s="155" t="str">
        <f>'Transcript table'!A104</f>
        <v>166|190</v>
      </c>
      <c r="L100" s="157" t="str">
        <f>'Transcript table'!D104</f>
        <v>Leu-TAA-2</v>
      </c>
      <c r="M100" s="158" t="e">
        <f ca="1">LOG('All expressed genes'!G96,2)</f>
        <v>#DIV/0!</v>
      </c>
      <c r="N100" s="159" t="e">
        <f ca="1">IF(ISNUMBER('All expressed genes'!H96),'All expressed genes'!H96,NA())</f>
        <v>#N/A</v>
      </c>
      <c r="O100" s="160" t="str">
        <f>'All expressed genes'!J96</f>
        <v>C</v>
      </c>
      <c r="IS100"/>
      <c r="IT100"/>
      <c r="IU100"/>
      <c r="IV100"/>
    </row>
    <row r="101" spans="11:256" ht="13.5" customHeight="1">
      <c r="K101" s="155" t="str">
        <f>'Transcript table'!A105</f>
        <v>167|191</v>
      </c>
      <c r="L101" s="157" t="str">
        <f>'Transcript table'!D105</f>
        <v>Leu-TAA-3</v>
      </c>
      <c r="M101" s="158" t="e">
        <f ca="1">LOG('All expressed genes'!G97,2)</f>
        <v>#DIV/0!</v>
      </c>
      <c r="N101" s="159" t="e">
        <f ca="1">IF(ISNUMBER('All expressed genes'!H97),'All expressed genes'!H97,NA())</f>
        <v>#N/A</v>
      </c>
      <c r="O101" s="160" t="str">
        <f>'All expressed genes'!J97</f>
        <v>C</v>
      </c>
      <c r="IS101"/>
      <c r="IT101"/>
      <c r="IU101"/>
      <c r="IV101"/>
    </row>
    <row r="102" spans="11:256" ht="13.5" customHeight="1">
      <c r="K102" s="155" t="str">
        <f>'Transcript table'!A106</f>
        <v>168|192</v>
      </c>
      <c r="L102" s="157" t="str">
        <f>'Transcript table'!D106</f>
        <v>Leu-TAA-4</v>
      </c>
      <c r="M102" s="158" t="e">
        <f ca="1">LOG('All expressed genes'!G98,2)</f>
        <v>#DIV/0!</v>
      </c>
      <c r="N102" s="159" t="e">
        <f ca="1">IF(ISNUMBER('All expressed genes'!H98),'All expressed genes'!H98,NA())</f>
        <v>#N/A</v>
      </c>
      <c r="O102" s="160" t="str">
        <f>'All expressed genes'!J98</f>
        <v>C</v>
      </c>
      <c r="IS102"/>
      <c r="IT102"/>
      <c r="IU102"/>
      <c r="IV102"/>
    </row>
    <row r="103" spans="11:256" ht="13.5" customHeight="1">
      <c r="K103" s="155" t="str">
        <f>'Transcript table'!A107</f>
        <v>193|217</v>
      </c>
      <c r="L103" s="157" t="str">
        <f>'Transcript table'!D107</f>
        <v>Leu-TAA-5</v>
      </c>
      <c r="M103" s="158" t="e">
        <f ca="1">LOG('All expressed genes'!G99,2)</f>
        <v>#DIV/0!</v>
      </c>
      <c r="N103" s="159" t="e">
        <f ca="1">IF(ISNUMBER('All expressed genes'!H99),'All expressed genes'!H99,NA())</f>
        <v>#N/A</v>
      </c>
      <c r="O103" s="160" t="str">
        <f>'All expressed genes'!J99</f>
        <v>C</v>
      </c>
      <c r="IS103"/>
      <c r="IT103"/>
      <c r="IU103"/>
      <c r="IV103"/>
    </row>
    <row r="104" spans="11:256" ht="13.5" customHeight="1">
      <c r="K104" s="155" t="str">
        <f>'Transcript table'!A108</f>
        <v>194|218</v>
      </c>
      <c r="L104" s="157" t="str">
        <f>'Transcript table'!D108</f>
        <v>Leu-TAG-1</v>
      </c>
      <c r="M104" s="158" t="e">
        <f ca="1">LOG('All expressed genes'!G100,2)</f>
        <v>#DIV/0!</v>
      </c>
      <c r="N104" s="159" t="e">
        <f ca="1">IF(ISNUMBER('All expressed genes'!H100),'All expressed genes'!H100,NA())</f>
        <v>#N/A</v>
      </c>
      <c r="O104" s="160" t="str">
        <f>'All expressed genes'!J100</f>
        <v>C</v>
      </c>
      <c r="IS104"/>
      <c r="IT104"/>
      <c r="IU104"/>
      <c r="IV104"/>
    </row>
    <row r="105" spans="11:256" ht="13.5" customHeight="1">
      <c r="K105" s="155" t="str">
        <f>'Transcript table'!A109</f>
        <v>195|219</v>
      </c>
      <c r="L105" s="157" t="str">
        <f>'Transcript table'!D109</f>
        <v>Leu-TAG-2</v>
      </c>
      <c r="M105" s="158" t="e">
        <f ca="1">LOG('All expressed genes'!G101,2)</f>
        <v>#DIV/0!</v>
      </c>
      <c r="N105" s="159" t="e">
        <f ca="1">IF(ISNUMBER('All expressed genes'!H101),'All expressed genes'!H101,NA())</f>
        <v>#N/A</v>
      </c>
      <c r="O105" s="160" t="str">
        <f>'All expressed genes'!J101</f>
        <v>C</v>
      </c>
      <c r="IS105"/>
      <c r="IT105"/>
      <c r="IU105"/>
      <c r="IV105"/>
    </row>
    <row r="106" spans="11:256" ht="13.5" customHeight="1">
      <c r="K106" s="155" t="str">
        <f>'Transcript table'!A110</f>
        <v>196|220</v>
      </c>
      <c r="L106" s="157" t="str">
        <f>'Transcript table'!D110</f>
        <v>Leu-TAG-3</v>
      </c>
      <c r="M106" s="158" t="e">
        <f ca="1">LOG('All expressed genes'!G102,2)</f>
        <v>#DIV/0!</v>
      </c>
      <c r="N106" s="159" t="e">
        <f ca="1">IF(ISNUMBER('All expressed genes'!H102),'All expressed genes'!H102,NA())</f>
        <v>#N/A</v>
      </c>
      <c r="O106" s="160" t="str">
        <f>'All expressed genes'!J102</f>
        <v>C</v>
      </c>
      <c r="IS106"/>
      <c r="IT106"/>
      <c r="IU106"/>
      <c r="IV106"/>
    </row>
    <row r="107" spans="11:256" ht="13.5" customHeight="1">
      <c r="K107" s="155" t="str">
        <f>'Transcript table'!A111</f>
        <v>197|221</v>
      </c>
      <c r="L107" s="157" t="str">
        <f>'Transcript table'!D111</f>
        <v>Lys-CTT-1</v>
      </c>
      <c r="M107" s="158" t="e">
        <f ca="1">LOG('All expressed genes'!G103,2)</f>
        <v>#DIV/0!</v>
      </c>
      <c r="N107" s="159" t="e">
        <f ca="1">IF(ISNUMBER('All expressed genes'!H103),'All expressed genes'!H103,NA())</f>
        <v>#N/A</v>
      </c>
      <c r="O107" s="160" t="str">
        <f>'All expressed genes'!J103</f>
        <v>C</v>
      </c>
      <c r="IS107"/>
      <c r="IT107"/>
      <c r="IU107"/>
      <c r="IV107"/>
    </row>
    <row r="108" spans="11:256" ht="13.5" customHeight="1">
      <c r="K108" s="155" t="str">
        <f>'Transcript table'!A112</f>
        <v>198|222</v>
      </c>
      <c r="L108" s="157" t="str">
        <f>'Transcript table'!D112</f>
        <v>Lys-CTT-2</v>
      </c>
      <c r="M108" s="158" t="e">
        <f ca="1">LOG('All expressed genes'!G104,2)</f>
        <v>#DIV/0!</v>
      </c>
      <c r="N108" s="159" t="e">
        <f ca="1">IF(ISNUMBER('All expressed genes'!H104),'All expressed genes'!H104,NA())</f>
        <v>#N/A</v>
      </c>
      <c r="O108" s="160" t="str">
        <f>'All expressed genes'!J104</f>
        <v>C</v>
      </c>
      <c r="IS108"/>
      <c r="IT108"/>
      <c r="IU108"/>
      <c r="IV108"/>
    </row>
    <row r="109" spans="11:256" ht="13.5" customHeight="1">
      <c r="K109" s="155" t="str">
        <f>'Transcript table'!A113</f>
        <v>199|223</v>
      </c>
      <c r="L109" s="157" t="str">
        <f>'Transcript table'!D113</f>
        <v>Lys-CTT-3</v>
      </c>
      <c r="M109" s="158" t="e">
        <f ca="1">LOG('All expressed genes'!G105,2)</f>
        <v>#DIV/0!</v>
      </c>
      <c r="N109" s="159" t="e">
        <f ca="1">IF(ISNUMBER('All expressed genes'!H105),'All expressed genes'!H105,NA())</f>
        <v>#N/A</v>
      </c>
      <c r="O109" s="160" t="str">
        <f>'All expressed genes'!J105</f>
        <v>C</v>
      </c>
      <c r="IS109"/>
      <c r="IT109"/>
      <c r="IU109"/>
      <c r="IV109"/>
    </row>
    <row r="110" spans="11:256" ht="13.5" customHeight="1">
      <c r="K110" s="155" t="str">
        <f>'Transcript table'!A114</f>
        <v>200|224</v>
      </c>
      <c r="L110" s="157" t="str">
        <f>'Transcript table'!D114</f>
        <v>Lys-CTT-4</v>
      </c>
      <c r="M110" s="158" t="e">
        <f ca="1">LOG('All expressed genes'!G106,2)</f>
        <v>#DIV/0!</v>
      </c>
      <c r="N110" s="159" t="e">
        <f ca="1">IF(ISNUMBER('All expressed genes'!H106),'All expressed genes'!H106,NA())</f>
        <v>#N/A</v>
      </c>
      <c r="O110" s="160" t="str">
        <f>'All expressed genes'!J106</f>
        <v>C</v>
      </c>
      <c r="IS110"/>
      <c r="IT110"/>
      <c r="IU110"/>
      <c r="IV110"/>
    </row>
    <row r="111" spans="11:256" ht="13.5" customHeight="1">
      <c r="K111" s="155" t="str">
        <f>'Transcript table'!A115</f>
        <v>201|225</v>
      </c>
      <c r="L111" s="157" t="str">
        <f>'Transcript table'!D115</f>
        <v>Lys-CTT-5</v>
      </c>
      <c r="M111" s="158" t="e">
        <f ca="1">LOG('All expressed genes'!G107,2)</f>
        <v>#DIV/0!</v>
      </c>
      <c r="N111" s="159" t="e">
        <f ca="1">IF(ISNUMBER('All expressed genes'!H107),'All expressed genes'!H107,NA())</f>
        <v>#N/A</v>
      </c>
      <c r="O111" s="160" t="str">
        <f>'All expressed genes'!J107</f>
        <v>C</v>
      </c>
      <c r="IS111"/>
      <c r="IT111"/>
      <c r="IU111"/>
      <c r="IV111"/>
    </row>
    <row r="112" spans="11:256" ht="13.5" customHeight="1">
      <c r="K112" s="155" t="str">
        <f>'Transcript table'!A116</f>
        <v>202|226</v>
      </c>
      <c r="L112" s="157" t="str">
        <f>'Transcript table'!D116</f>
        <v>Lys-CTT-6</v>
      </c>
      <c r="M112" s="158" t="e">
        <f ca="1">LOG('All expressed genes'!G108,2)</f>
        <v>#DIV/0!</v>
      </c>
      <c r="N112" s="159" t="e">
        <f ca="1">IF(ISNUMBER('All expressed genes'!H108),'All expressed genes'!H108,NA())</f>
        <v>#N/A</v>
      </c>
      <c r="O112" s="160" t="str">
        <f>'All expressed genes'!J108</f>
        <v>C</v>
      </c>
      <c r="IS112"/>
      <c r="IT112"/>
      <c r="IU112"/>
      <c r="IV112"/>
    </row>
    <row r="113" spans="11:256" ht="13.5" customHeight="1">
      <c r="K113" s="155" t="str">
        <f>'Transcript table'!A117</f>
        <v>203|227</v>
      </c>
      <c r="L113" s="157" t="str">
        <f>'Transcript table'!D117</f>
        <v>Lys-CTT-7</v>
      </c>
      <c r="M113" s="158" t="e">
        <f ca="1">LOG('All expressed genes'!G109,2)</f>
        <v>#DIV/0!</v>
      </c>
      <c r="N113" s="159" t="e">
        <f ca="1">IF(ISNUMBER('All expressed genes'!H109),'All expressed genes'!H109,NA())</f>
        <v>#N/A</v>
      </c>
      <c r="O113" s="160" t="str">
        <f>'All expressed genes'!J109</f>
        <v>C</v>
      </c>
      <c r="IS113"/>
      <c r="IT113"/>
      <c r="IU113"/>
      <c r="IV113"/>
    </row>
    <row r="114" spans="11:256" ht="13.5" customHeight="1">
      <c r="K114" s="155" t="str">
        <f>'Transcript table'!A118</f>
        <v>204|228</v>
      </c>
      <c r="L114" s="157" t="str">
        <f>'Transcript table'!D118</f>
        <v>Lys-CTT-8</v>
      </c>
      <c r="M114" s="158" t="e">
        <f ca="1">LOG('All expressed genes'!G110,2)</f>
        <v>#DIV/0!</v>
      </c>
      <c r="N114" s="159" t="e">
        <f ca="1">IF(ISNUMBER('All expressed genes'!H110),'All expressed genes'!H110,NA())</f>
        <v>#N/A</v>
      </c>
      <c r="O114" s="160" t="str">
        <f>'All expressed genes'!J110</f>
        <v>C</v>
      </c>
      <c r="IS114"/>
      <c r="IT114"/>
      <c r="IU114"/>
      <c r="IV114"/>
    </row>
    <row r="115" spans="11:256" ht="13.5" customHeight="1">
      <c r="K115" s="155" t="str">
        <f>'Transcript table'!A119</f>
        <v>205|229</v>
      </c>
      <c r="L115" s="157" t="str">
        <f>'Transcript table'!D119</f>
        <v>Lys-TTT-1</v>
      </c>
      <c r="M115" s="158" t="e">
        <f ca="1">LOG('All expressed genes'!G111,2)</f>
        <v>#DIV/0!</v>
      </c>
      <c r="N115" s="159" t="e">
        <f ca="1">IF(ISNUMBER('All expressed genes'!H111),'All expressed genes'!H111,NA())</f>
        <v>#N/A</v>
      </c>
      <c r="O115" s="160" t="str">
        <f>'All expressed genes'!J111</f>
        <v>C</v>
      </c>
      <c r="IS115"/>
      <c r="IT115"/>
      <c r="IU115"/>
      <c r="IV115"/>
    </row>
    <row r="116" spans="11:256" ht="13.5" customHeight="1">
      <c r="K116" s="155" t="str">
        <f>'Transcript table'!A120</f>
        <v>206|230</v>
      </c>
      <c r="L116" s="157" t="str">
        <f>'Transcript table'!D120</f>
        <v>Lys-TTT-2</v>
      </c>
      <c r="M116" s="158" t="e">
        <f ca="1">LOG('All expressed genes'!G112,2)</f>
        <v>#DIV/0!</v>
      </c>
      <c r="N116" s="159" t="e">
        <f ca="1">IF(ISNUMBER('All expressed genes'!H112),'All expressed genes'!H112,NA())</f>
        <v>#N/A</v>
      </c>
      <c r="O116" s="160" t="str">
        <f>'All expressed genes'!J112</f>
        <v>C</v>
      </c>
      <c r="IS116"/>
      <c r="IT116"/>
      <c r="IU116"/>
      <c r="IV116"/>
    </row>
    <row r="117" spans="11:256" ht="13.5" customHeight="1">
      <c r="K117" s="155" t="str">
        <f>'Transcript table'!A121</f>
        <v>207|231</v>
      </c>
      <c r="L117" s="157" t="str">
        <f>'Transcript table'!D121</f>
        <v>Lys-TTT-3</v>
      </c>
      <c r="M117" s="158" t="e">
        <f ca="1">LOG('All expressed genes'!G113,2)</f>
        <v>#DIV/0!</v>
      </c>
      <c r="N117" s="159" t="e">
        <f ca="1">IF(ISNUMBER('All expressed genes'!H113),'All expressed genes'!H113,NA())</f>
        <v>#N/A</v>
      </c>
      <c r="O117" s="160" t="str">
        <f>'All expressed genes'!J113</f>
        <v>C</v>
      </c>
      <c r="IS117"/>
      <c r="IT117"/>
      <c r="IU117"/>
      <c r="IV117"/>
    </row>
    <row r="118" spans="11:256" ht="13.5" customHeight="1">
      <c r="K118" s="155" t="str">
        <f>'Transcript table'!A122</f>
        <v>208|232</v>
      </c>
      <c r="L118" s="157" t="str">
        <f>'Transcript table'!D122</f>
        <v>Met-CAT-1</v>
      </c>
      <c r="M118" s="158" t="e">
        <f ca="1">LOG('All expressed genes'!G114,2)</f>
        <v>#DIV/0!</v>
      </c>
      <c r="N118" s="159" t="e">
        <f ca="1">IF(ISNUMBER('All expressed genes'!H114),'All expressed genes'!H114,NA())</f>
        <v>#N/A</v>
      </c>
      <c r="O118" s="160" t="str">
        <f>'All expressed genes'!J114</f>
        <v>C</v>
      </c>
      <c r="IS118"/>
      <c r="IT118"/>
      <c r="IU118"/>
      <c r="IV118"/>
    </row>
    <row r="119" spans="11:256" ht="13.5" customHeight="1">
      <c r="K119" s="155" t="str">
        <f>'Transcript table'!A123</f>
        <v>209|233</v>
      </c>
      <c r="L119" s="157" t="str">
        <f>'Transcript table'!D123</f>
        <v>Met-CAT-2</v>
      </c>
      <c r="M119" s="158" t="e">
        <f ca="1">LOG('All expressed genes'!G115,2)</f>
        <v>#DIV/0!</v>
      </c>
      <c r="N119" s="159" t="e">
        <f ca="1">IF(ISNUMBER('All expressed genes'!H115),'All expressed genes'!H115,NA())</f>
        <v>#N/A</v>
      </c>
      <c r="O119" s="160" t="str">
        <f>'All expressed genes'!J115</f>
        <v>C</v>
      </c>
      <c r="IS119"/>
      <c r="IT119"/>
      <c r="IU119"/>
      <c r="IV119"/>
    </row>
    <row r="120" spans="11:256" ht="13.5" customHeight="1">
      <c r="K120" s="155" t="str">
        <f>'Transcript table'!A124</f>
        <v>210|234</v>
      </c>
      <c r="L120" s="157" t="str">
        <f>'Transcript table'!D124</f>
        <v>Met-CAT-3</v>
      </c>
      <c r="M120" s="158" t="e">
        <f ca="1">LOG('All expressed genes'!G116,2)</f>
        <v>#DIV/0!</v>
      </c>
      <c r="N120" s="159" t="e">
        <f ca="1">IF(ISNUMBER('All expressed genes'!H116),'All expressed genes'!H116,NA())</f>
        <v>#N/A</v>
      </c>
      <c r="O120" s="160" t="str">
        <f>'All expressed genes'!J116</f>
        <v>C</v>
      </c>
      <c r="IS120"/>
      <c r="IT120"/>
      <c r="IU120"/>
      <c r="IV120"/>
    </row>
    <row r="121" spans="11:256" ht="13.5" customHeight="1">
      <c r="K121" s="155" t="str">
        <f>'Transcript table'!A125</f>
        <v>211|235</v>
      </c>
      <c r="L121" s="157" t="str">
        <f>'Transcript table'!D125</f>
        <v>Met-CAT-4</v>
      </c>
      <c r="M121" s="158" t="e">
        <f ca="1">LOG('All expressed genes'!G117,2)</f>
        <v>#DIV/0!</v>
      </c>
      <c r="N121" s="159" t="e">
        <f ca="1">IF(ISNUMBER('All expressed genes'!H117),'All expressed genes'!H117,NA())</f>
        <v>#N/A</v>
      </c>
      <c r="O121" s="160" t="str">
        <f>'All expressed genes'!J117</f>
        <v>C</v>
      </c>
      <c r="IS121"/>
      <c r="IT121"/>
      <c r="IU121"/>
      <c r="IV121"/>
    </row>
    <row r="122" spans="11:256" ht="13.5" customHeight="1">
      <c r="K122" s="155" t="str">
        <f>'Transcript table'!A126</f>
        <v>212|236</v>
      </c>
      <c r="L122" s="157" t="str">
        <f>'Transcript table'!D126</f>
        <v>iMet-CAT</v>
      </c>
      <c r="M122" s="158" t="e">
        <f ca="1">LOG('All expressed genes'!G118,2)</f>
        <v>#DIV/0!</v>
      </c>
      <c r="N122" s="159" t="e">
        <f ca="1">IF(ISNUMBER('All expressed genes'!H118),'All expressed genes'!H118,NA())</f>
        <v>#N/A</v>
      </c>
      <c r="O122" s="160" t="str">
        <f>'All expressed genes'!J118</f>
        <v>C</v>
      </c>
      <c r="IS122"/>
      <c r="IT122"/>
      <c r="IU122"/>
      <c r="IV122"/>
    </row>
    <row r="123" spans="11:256" ht="13.5" customHeight="1">
      <c r="K123" s="155" t="str">
        <f>'Transcript table'!A127</f>
        <v>213|237</v>
      </c>
      <c r="L123" s="157" t="str">
        <f>'Transcript table'!D127</f>
        <v>Phe-GAA-1</v>
      </c>
      <c r="M123" s="158" t="e">
        <f ca="1">LOG('All expressed genes'!G119,2)</f>
        <v>#DIV/0!</v>
      </c>
      <c r="N123" s="159" t="e">
        <f ca="1">IF(ISNUMBER('All expressed genes'!H119),'All expressed genes'!H119,NA())</f>
        <v>#N/A</v>
      </c>
      <c r="O123" s="160" t="str">
        <f>'All expressed genes'!J119</f>
        <v>C</v>
      </c>
      <c r="IS123"/>
      <c r="IT123"/>
      <c r="IU123"/>
      <c r="IV123"/>
    </row>
    <row r="124" spans="11:256" ht="13.5" customHeight="1">
      <c r="K124" s="155" t="str">
        <f>'Transcript table'!A128</f>
        <v>214|238</v>
      </c>
      <c r="L124" s="157" t="str">
        <f>'Transcript table'!D128</f>
        <v>Phe-GAA-2</v>
      </c>
      <c r="M124" s="158" t="e">
        <f ca="1">LOG('All expressed genes'!G120,2)</f>
        <v>#DIV/0!</v>
      </c>
      <c r="N124" s="159" t="e">
        <f ca="1">IF(ISNUMBER('All expressed genes'!H120),'All expressed genes'!H120,NA())</f>
        <v>#N/A</v>
      </c>
      <c r="O124" s="160" t="str">
        <f>'All expressed genes'!J120</f>
        <v>C</v>
      </c>
      <c r="IS124"/>
      <c r="IT124"/>
      <c r="IU124"/>
      <c r="IV124"/>
    </row>
    <row r="125" spans="11:256" ht="13.5" customHeight="1">
      <c r="K125" s="155" t="str">
        <f>'Transcript table'!A129</f>
        <v>215|239</v>
      </c>
      <c r="L125" s="157" t="str">
        <f>'Transcript table'!D129</f>
        <v>Phe-GAA-3</v>
      </c>
      <c r="M125" s="158" t="e">
        <f ca="1">LOG('All expressed genes'!G121,2)</f>
        <v>#DIV/0!</v>
      </c>
      <c r="N125" s="159" t="e">
        <f ca="1">IF(ISNUMBER('All expressed genes'!H121),'All expressed genes'!H121,NA())</f>
        <v>#N/A</v>
      </c>
      <c r="O125" s="160" t="str">
        <f>'All expressed genes'!J121</f>
        <v>C</v>
      </c>
      <c r="IS125"/>
      <c r="IT125"/>
      <c r="IU125"/>
      <c r="IV125"/>
    </row>
    <row r="126" spans="11:256" ht="13.5" customHeight="1">
      <c r="K126" s="155" t="str">
        <f>'Transcript table'!A130</f>
        <v>216|240</v>
      </c>
      <c r="L126" s="157" t="str">
        <f>'Transcript table'!D130</f>
        <v>Pro-AGG-1</v>
      </c>
      <c r="M126" s="158" t="e">
        <f ca="1">LOG('All expressed genes'!G122,2)</f>
        <v>#DIV/0!</v>
      </c>
      <c r="N126" s="159" t="e">
        <f ca="1">IF(ISNUMBER('All expressed genes'!H122),'All expressed genes'!H122,NA())</f>
        <v>#N/A</v>
      </c>
      <c r="O126" s="160" t="str">
        <f>'All expressed genes'!J122</f>
        <v>C</v>
      </c>
      <c r="IS126"/>
      <c r="IT126"/>
      <c r="IU126"/>
      <c r="IV126"/>
    </row>
    <row r="127" spans="11:256" ht="13.5" customHeight="1">
      <c r="K127" s="155" t="str">
        <f>'Transcript table'!A131</f>
        <v>241|265</v>
      </c>
      <c r="L127" s="157" t="str">
        <f>'Transcript table'!D131</f>
        <v>Pro-AGG-2</v>
      </c>
      <c r="M127" s="158" t="e">
        <f ca="1">LOG('All expressed genes'!G123,2)</f>
        <v>#DIV/0!</v>
      </c>
      <c r="N127" s="159" t="e">
        <f ca="1">IF(ISNUMBER('All expressed genes'!H123),'All expressed genes'!H123,NA())</f>
        <v>#N/A</v>
      </c>
      <c r="O127" s="160" t="str">
        <f>'All expressed genes'!J123</f>
        <v>C</v>
      </c>
      <c r="IS127"/>
      <c r="IT127"/>
      <c r="IU127"/>
      <c r="IV127"/>
    </row>
    <row r="128" spans="11:256" ht="13.5" customHeight="1">
      <c r="K128" s="155" t="str">
        <f>'Transcript table'!A132</f>
        <v>242|266</v>
      </c>
      <c r="L128" s="157" t="str">
        <f>'Transcript table'!D132</f>
        <v>Pro-AGG-3</v>
      </c>
      <c r="M128" s="158" t="e">
        <f ca="1">LOG('All expressed genes'!G124,2)</f>
        <v>#DIV/0!</v>
      </c>
      <c r="N128" s="159" t="e">
        <f ca="1">IF(ISNUMBER('All expressed genes'!H124),'All expressed genes'!H124,NA())</f>
        <v>#N/A</v>
      </c>
      <c r="O128" s="160" t="str">
        <f>'All expressed genes'!J124</f>
        <v>C</v>
      </c>
      <c r="IS128"/>
      <c r="IT128"/>
      <c r="IU128"/>
      <c r="IV128"/>
    </row>
    <row r="129" spans="11:256" ht="13.5" customHeight="1">
      <c r="K129" s="155" t="str">
        <f>'Transcript table'!A133</f>
        <v>243|267</v>
      </c>
      <c r="L129" s="157" t="str">
        <f>'Transcript table'!D133</f>
        <v>Pro-CGG-1</v>
      </c>
      <c r="M129" s="158" t="e">
        <f ca="1">LOG('All expressed genes'!G125,2)</f>
        <v>#DIV/0!</v>
      </c>
      <c r="N129" s="159" t="e">
        <f ca="1">IF(ISNUMBER('All expressed genes'!H125),'All expressed genes'!H125,NA())</f>
        <v>#N/A</v>
      </c>
      <c r="O129" s="160" t="str">
        <f>'All expressed genes'!J125</f>
        <v>C</v>
      </c>
      <c r="IS129"/>
      <c r="IT129"/>
      <c r="IU129"/>
      <c r="IV129"/>
    </row>
    <row r="130" spans="11:256" ht="13.5" customHeight="1">
      <c r="K130" s="155" t="str">
        <f>'Transcript table'!A134</f>
        <v>244|268</v>
      </c>
      <c r="L130" s="157" t="str">
        <f>'Transcript table'!D134</f>
        <v>Pro-CGG-2</v>
      </c>
      <c r="M130" s="158" t="e">
        <f ca="1">LOG('All expressed genes'!G126,2)</f>
        <v>#DIV/0!</v>
      </c>
      <c r="N130" s="159" t="e">
        <f ca="1">IF(ISNUMBER('All expressed genes'!H126),'All expressed genes'!H126,NA())</f>
        <v>#N/A</v>
      </c>
      <c r="O130" s="160" t="str">
        <f>'All expressed genes'!J126</f>
        <v>C</v>
      </c>
      <c r="IS130"/>
      <c r="IT130"/>
      <c r="IU130"/>
      <c r="IV130"/>
    </row>
    <row r="131" spans="11:256" ht="13.5" customHeight="1">
      <c r="K131" s="155" t="str">
        <f>'Transcript table'!A135</f>
        <v>245|269</v>
      </c>
      <c r="L131" s="157" t="str">
        <f>'Transcript table'!D135</f>
        <v>Pro-CGG-3</v>
      </c>
      <c r="M131" s="158" t="e">
        <f ca="1">LOG('All expressed genes'!G127,2)</f>
        <v>#DIV/0!</v>
      </c>
      <c r="N131" s="159" t="e">
        <f ca="1">IF(ISNUMBER('All expressed genes'!H127),'All expressed genes'!H127,NA())</f>
        <v>#N/A</v>
      </c>
      <c r="O131" s="160" t="str">
        <f>'All expressed genes'!J127</f>
        <v>C</v>
      </c>
      <c r="IS131"/>
      <c r="IT131"/>
      <c r="IU131"/>
      <c r="IV131"/>
    </row>
    <row r="132" spans="11:256" ht="13.5" customHeight="1">
      <c r="K132" s="155" t="str">
        <f>'Transcript table'!A136</f>
        <v>246|270</v>
      </c>
      <c r="L132" s="157" t="str">
        <f>'Transcript table'!D136</f>
        <v>Pro-TGG-1</v>
      </c>
      <c r="M132" s="158" t="e">
        <f ca="1">LOG('All expressed genes'!G128,2)</f>
        <v>#DIV/0!</v>
      </c>
      <c r="N132" s="159" t="e">
        <f ca="1">IF(ISNUMBER('All expressed genes'!H128),'All expressed genes'!H128,NA())</f>
        <v>#N/A</v>
      </c>
      <c r="O132" s="160" t="str">
        <f>'All expressed genes'!J128</f>
        <v>C</v>
      </c>
      <c r="IS132"/>
      <c r="IT132"/>
      <c r="IU132"/>
      <c r="IV132"/>
    </row>
    <row r="133" spans="11:256" ht="13.5" customHeight="1">
      <c r="K133" s="155" t="str">
        <f>'Transcript table'!A137</f>
        <v>247|271</v>
      </c>
      <c r="L133" s="157" t="str">
        <f>'Transcript table'!D137</f>
        <v>Pro-TGG-2</v>
      </c>
      <c r="M133" s="158" t="e">
        <f ca="1">LOG('All expressed genes'!G129,2)</f>
        <v>#DIV/0!</v>
      </c>
      <c r="N133" s="159" t="e">
        <f ca="1">IF(ISNUMBER('All expressed genes'!H129),'All expressed genes'!H129,NA())</f>
        <v>#N/A</v>
      </c>
      <c r="O133" s="160" t="str">
        <f>'All expressed genes'!J129</f>
        <v>C</v>
      </c>
      <c r="IS133"/>
      <c r="IT133"/>
      <c r="IU133"/>
      <c r="IV133"/>
    </row>
    <row r="134" spans="11:256" ht="13.5" customHeight="1">
      <c r="K134" s="155" t="str">
        <f>'Transcript table'!A138</f>
        <v>248|272</v>
      </c>
      <c r="L134" s="157" t="str">
        <f>'Transcript table'!D138</f>
        <v>Pro-TGG-3</v>
      </c>
      <c r="M134" s="158" t="e">
        <f ca="1">LOG('All expressed genes'!G130,2)</f>
        <v>#DIV/0!</v>
      </c>
      <c r="N134" s="159" t="e">
        <f ca="1">IF(ISNUMBER('All expressed genes'!H130),'All expressed genes'!H130,NA())</f>
        <v>#N/A</v>
      </c>
      <c r="O134" s="160" t="str">
        <f>'All expressed genes'!J130</f>
        <v>C</v>
      </c>
      <c r="IS134"/>
      <c r="IT134"/>
      <c r="IU134"/>
      <c r="IV134"/>
    </row>
    <row r="135" spans="11:256" ht="13.5" customHeight="1">
      <c r="K135" s="155" t="str">
        <f>'Transcript table'!A139</f>
        <v>249|273</v>
      </c>
      <c r="L135" s="157" t="str">
        <f>'Transcript table'!D139</f>
        <v>Sec-TCA-1</v>
      </c>
      <c r="M135" s="158" t="e">
        <f ca="1">LOG('All expressed genes'!G131,2)</f>
        <v>#DIV/0!</v>
      </c>
      <c r="N135" s="159" t="e">
        <f ca="1">IF(ISNUMBER('All expressed genes'!H131),'All expressed genes'!H131,NA())</f>
        <v>#N/A</v>
      </c>
      <c r="O135" s="160" t="str">
        <f>'All expressed genes'!J131</f>
        <v>C</v>
      </c>
      <c r="IS135"/>
      <c r="IT135"/>
      <c r="IU135"/>
      <c r="IV135"/>
    </row>
    <row r="136" spans="11:256" ht="13.5" customHeight="1">
      <c r="K136" s="155" t="str">
        <f>'Transcript table'!A140</f>
        <v>250|274</v>
      </c>
      <c r="L136" s="157" t="str">
        <f>'Transcript table'!D140</f>
        <v>Sec-TCA-2</v>
      </c>
      <c r="M136" s="158" t="e">
        <f ca="1">LOG('All expressed genes'!G132,2)</f>
        <v>#DIV/0!</v>
      </c>
      <c r="N136" s="159" t="e">
        <f ca="1">IF(ISNUMBER('All expressed genes'!H132),'All expressed genes'!H132,NA())</f>
        <v>#N/A</v>
      </c>
      <c r="O136" s="160" t="str">
        <f>'All expressed genes'!J132</f>
        <v>C</v>
      </c>
      <c r="IS136"/>
      <c r="IT136"/>
      <c r="IU136"/>
      <c r="IV136"/>
    </row>
    <row r="137" spans="11:256" ht="13.5" customHeight="1">
      <c r="K137" s="155" t="str">
        <f>'Transcript table'!A141</f>
        <v>251|275</v>
      </c>
      <c r="L137" s="157" t="str">
        <f>'Transcript table'!D141</f>
        <v>Sec-TCA-3</v>
      </c>
      <c r="M137" s="158" t="e">
        <f ca="1">LOG('All expressed genes'!G133,2)</f>
        <v>#DIV/0!</v>
      </c>
      <c r="N137" s="159" t="e">
        <f ca="1">IF(ISNUMBER('All expressed genes'!H133),'All expressed genes'!H133,NA())</f>
        <v>#N/A</v>
      </c>
      <c r="O137" s="160" t="str">
        <f>'All expressed genes'!J133</f>
        <v>C</v>
      </c>
      <c r="IS137"/>
      <c r="IT137"/>
      <c r="IU137"/>
      <c r="IV137"/>
    </row>
    <row r="138" spans="11:256" ht="13.5" customHeight="1">
      <c r="K138" s="155" t="str">
        <f>'Transcript table'!A142</f>
        <v>252|276</v>
      </c>
      <c r="L138" s="157" t="str">
        <f>'Transcript table'!D142</f>
        <v>Ser-AGA-1</v>
      </c>
      <c r="M138" s="158" t="e">
        <f ca="1">LOG('All expressed genes'!G134,2)</f>
        <v>#DIV/0!</v>
      </c>
      <c r="N138" s="159" t="e">
        <f ca="1">IF(ISNUMBER('All expressed genes'!H134),'All expressed genes'!H134,NA())</f>
        <v>#N/A</v>
      </c>
      <c r="O138" s="160" t="str">
        <f>'All expressed genes'!J134</f>
        <v>C</v>
      </c>
      <c r="IS138"/>
      <c r="IT138"/>
      <c r="IU138"/>
      <c r="IV138"/>
    </row>
    <row r="139" spans="11:256" ht="13.5" customHeight="1">
      <c r="K139" s="155" t="str">
        <f>'Transcript table'!A143</f>
        <v>253|277</v>
      </c>
      <c r="L139" s="157" t="str">
        <f>'Transcript table'!D143</f>
        <v>Ser-AGA-2</v>
      </c>
      <c r="M139" s="158" t="e">
        <f ca="1">LOG('All expressed genes'!G135,2)</f>
        <v>#DIV/0!</v>
      </c>
      <c r="N139" s="159" t="e">
        <f ca="1">IF(ISNUMBER('All expressed genes'!H135),'All expressed genes'!H135,NA())</f>
        <v>#N/A</v>
      </c>
      <c r="O139" s="160" t="str">
        <f>'All expressed genes'!J135</f>
        <v>C</v>
      </c>
      <c r="IS139"/>
      <c r="IT139"/>
      <c r="IU139"/>
      <c r="IV139"/>
    </row>
    <row r="140" spans="11:256" ht="13.5" customHeight="1">
      <c r="K140" s="155" t="str">
        <f>'Transcript table'!A144</f>
        <v>254|278</v>
      </c>
      <c r="L140" s="157" t="str">
        <f>'Transcript table'!D144</f>
        <v>Ser-CGA-1</v>
      </c>
      <c r="M140" s="158" t="e">
        <f ca="1">LOG('All expressed genes'!G136,2)</f>
        <v>#DIV/0!</v>
      </c>
      <c r="N140" s="159" t="e">
        <f ca="1">IF(ISNUMBER('All expressed genes'!H136),'All expressed genes'!H136,NA())</f>
        <v>#N/A</v>
      </c>
      <c r="O140" s="160" t="str">
        <f>'All expressed genes'!J136</f>
        <v>C</v>
      </c>
      <c r="IS140"/>
      <c r="IT140"/>
      <c r="IU140"/>
      <c r="IV140"/>
    </row>
    <row r="141" spans="11:256" ht="13.5" customHeight="1">
      <c r="K141" s="155" t="str">
        <f>'Transcript table'!A145</f>
        <v>255|279</v>
      </c>
      <c r="L141" s="157" t="str">
        <f>'Transcript table'!D145</f>
        <v>Ser-CGA-2</v>
      </c>
      <c r="M141" s="158" t="e">
        <f ca="1">LOG('All expressed genes'!G137,2)</f>
        <v>#DIV/0!</v>
      </c>
      <c r="N141" s="159" t="e">
        <f ca="1">IF(ISNUMBER('All expressed genes'!H137),'All expressed genes'!H137,NA())</f>
        <v>#N/A</v>
      </c>
      <c r="O141" s="160" t="str">
        <f>'All expressed genes'!J137</f>
        <v>C</v>
      </c>
      <c r="IS141"/>
      <c r="IT141"/>
      <c r="IU141"/>
      <c r="IV141"/>
    </row>
    <row r="142" spans="11:256" ht="13.5" customHeight="1">
      <c r="K142" s="155" t="str">
        <f>'Transcript table'!A146</f>
        <v>256|280</v>
      </c>
      <c r="L142" s="157" t="str">
        <f>'Transcript table'!D146</f>
        <v>Ser-GCT-1</v>
      </c>
      <c r="M142" s="158" t="e">
        <f ca="1">LOG('All expressed genes'!G138,2)</f>
        <v>#DIV/0!</v>
      </c>
      <c r="N142" s="159" t="e">
        <f ca="1">IF(ISNUMBER('All expressed genes'!H138),'All expressed genes'!H138,NA())</f>
        <v>#N/A</v>
      </c>
      <c r="O142" s="160" t="str">
        <f>'All expressed genes'!J138</f>
        <v>C</v>
      </c>
      <c r="IS142"/>
      <c r="IT142"/>
      <c r="IU142"/>
      <c r="IV142"/>
    </row>
    <row r="143" spans="11:256" ht="13.5" customHeight="1">
      <c r="K143" s="155" t="str">
        <f>'Transcript table'!A147</f>
        <v>257|281</v>
      </c>
      <c r="L143" s="157" t="str">
        <f>'Transcript table'!D147</f>
        <v>Ser-GCT-2</v>
      </c>
      <c r="M143" s="158" t="e">
        <f ca="1">LOG('All expressed genes'!G139,2)</f>
        <v>#DIV/0!</v>
      </c>
      <c r="N143" s="159" t="e">
        <f ca="1">IF(ISNUMBER('All expressed genes'!H139),'All expressed genes'!H139,NA())</f>
        <v>#N/A</v>
      </c>
      <c r="O143" s="160" t="str">
        <f>'All expressed genes'!J139</f>
        <v>C</v>
      </c>
      <c r="IS143"/>
      <c r="IT143"/>
      <c r="IU143"/>
      <c r="IV143"/>
    </row>
    <row r="144" spans="11:256" ht="13.5" customHeight="1">
      <c r="K144" s="155" t="str">
        <f>'Transcript table'!A148</f>
        <v>258|282</v>
      </c>
      <c r="L144" s="157" t="str">
        <f>'Transcript table'!D148</f>
        <v>Ser-GCT-3</v>
      </c>
      <c r="M144" s="158" t="e">
        <f ca="1">LOG('All expressed genes'!G140,2)</f>
        <v>#DIV/0!</v>
      </c>
      <c r="N144" s="159" t="e">
        <f ca="1">IF(ISNUMBER('All expressed genes'!H140),'All expressed genes'!H140,NA())</f>
        <v>#N/A</v>
      </c>
      <c r="O144" s="160" t="str">
        <f>'All expressed genes'!J140</f>
        <v>C</v>
      </c>
      <c r="IS144"/>
      <c r="IT144"/>
      <c r="IU144"/>
      <c r="IV144"/>
    </row>
    <row r="145" spans="11:256" ht="13.5" customHeight="1">
      <c r="K145" s="155" t="str">
        <f>'Transcript table'!A149</f>
        <v>259|283</v>
      </c>
      <c r="L145" s="157" t="str">
        <f>'Transcript table'!D149</f>
        <v>Ser-TGA-1</v>
      </c>
      <c r="M145" s="158" t="e">
        <f ca="1">LOG('All expressed genes'!G141,2)</f>
        <v>#DIV/0!</v>
      </c>
      <c r="N145" s="159" t="e">
        <f ca="1">IF(ISNUMBER('All expressed genes'!H141),'All expressed genes'!H141,NA())</f>
        <v>#N/A</v>
      </c>
      <c r="O145" s="160" t="str">
        <f>'All expressed genes'!J141</f>
        <v>C</v>
      </c>
      <c r="IS145"/>
      <c r="IT145"/>
      <c r="IU145"/>
      <c r="IV145"/>
    </row>
    <row r="146" spans="11:256" ht="13.5" customHeight="1">
      <c r="K146" s="155" t="str">
        <f>'Transcript table'!A150</f>
        <v>260|284</v>
      </c>
      <c r="L146" s="157" t="str">
        <f>'Transcript table'!D150</f>
        <v>Ser-TGA-2</v>
      </c>
      <c r="M146" s="158" t="e">
        <f ca="1">LOG('All expressed genes'!G142,2)</f>
        <v>#DIV/0!</v>
      </c>
      <c r="N146" s="159" t="e">
        <f ca="1">IF(ISNUMBER('All expressed genes'!H142),'All expressed genes'!H142,NA())</f>
        <v>#N/A</v>
      </c>
      <c r="O146" s="160" t="str">
        <f>'All expressed genes'!J142</f>
        <v>C</v>
      </c>
      <c r="IS146"/>
      <c r="IT146"/>
      <c r="IU146"/>
      <c r="IV146"/>
    </row>
    <row r="147" spans="11:256" ht="13.5" customHeight="1">
      <c r="K147" s="155" t="str">
        <f>'Transcript table'!A151</f>
        <v>261|285</v>
      </c>
      <c r="L147" s="157" t="str">
        <f>'Transcript table'!D151</f>
        <v>Thr-AGT-1</v>
      </c>
      <c r="M147" s="158" t="e">
        <f ca="1">LOG('All expressed genes'!G143,2)</f>
        <v>#DIV/0!</v>
      </c>
      <c r="N147" s="159" t="e">
        <f ca="1">IF(ISNUMBER('All expressed genes'!H143),'All expressed genes'!H143,NA())</f>
        <v>#N/A</v>
      </c>
      <c r="O147" s="160" t="str">
        <f>'All expressed genes'!J143</f>
        <v>C</v>
      </c>
      <c r="IS147"/>
      <c r="IT147"/>
      <c r="IU147"/>
      <c r="IV147"/>
    </row>
    <row r="148" spans="11:256" ht="13.5" customHeight="1">
      <c r="K148" s="155" t="str">
        <f>'Transcript table'!A152</f>
        <v>262|286</v>
      </c>
      <c r="L148" s="157" t="str">
        <f>'Transcript table'!D152</f>
        <v>Thr-AGT-2</v>
      </c>
      <c r="M148" s="158" t="e">
        <f ca="1">LOG('All expressed genes'!G144,2)</f>
        <v>#DIV/0!</v>
      </c>
      <c r="N148" s="159" t="e">
        <f ca="1">IF(ISNUMBER('All expressed genes'!H144),'All expressed genes'!H144,NA())</f>
        <v>#N/A</v>
      </c>
      <c r="O148" s="160" t="str">
        <f>'All expressed genes'!J144</f>
        <v>C</v>
      </c>
      <c r="IS148"/>
      <c r="IT148"/>
      <c r="IU148"/>
      <c r="IV148"/>
    </row>
    <row r="149" spans="11:256" ht="13.5" customHeight="1">
      <c r="K149" s="155" t="str">
        <f>'Transcript table'!A153</f>
        <v>263|287</v>
      </c>
      <c r="L149" s="157" t="str">
        <f>'Transcript table'!D153</f>
        <v>Thr-CGT-1</v>
      </c>
      <c r="M149" s="158" t="e">
        <f ca="1">LOG('All expressed genes'!G145,2)</f>
        <v>#DIV/0!</v>
      </c>
      <c r="N149" s="159" t="e">
        <f ca="1">IF(ISNUMBER('All expressed genes'!H145),'All expressed genes'!H145,NA())</f>
        <v>#N/A</v>
      </c>
      <c r="O149" s="160" t="str">
        <f>'All expressed genes'!J145</f>
        <v>C</v>
      </c>
      <c r="IS149"/>
      <c r="IT149"/>
      <c r="IU149"/>
      <c r="IV149"/>
    </row>
    <row r="150" spans="11:256" ht="13.5" customHeight="1">
      <c r="K150" s="155" t="str">
        <f>'Transcript table'!A154</f>
        <v>264|288</v>
      </c>
      <c r="L150" s="157" t="str">
        <f>'Transcript table'!D154</f>
        <v>Thr-CGT-2</v>
      </c>
      <c r="M150" s="158" t="e">
        <f ca="1">LOG('All expressed genes'!G146,2)</f>
        <v>#DIV/0!</v>
      </c>
      <c r="N150" s="159" t="e">
        <f ca="1">IF(ISNUMBER('All expressed genes'!H146),'All expressed genes'!H146,NA())</f>
        <v>#N/A</v>
      </c>
      <c r="O150" s="160" t="str">
        <f>'All expressed genes'!J146</f>
        <v>C</v>
      </c>
      <c r="IS150"/>
      <c r="IT150"/>
      <c r="IU150"/>
      <c r="IV150"/>
    </row>
    <row r="151" spans="11:256" ht="13.5" customHeight="1">
      <c r="K151" s="155" t="str">
        <f>'Transcript table'!A155</f>
        <v>289|313</v>
      </c>
      <c r="L151" s="157" t="str">
        <f>'Transcript table'!D155</f>
        <v>Thr-CGT-3</v>
      </c>
      <c r="M151" s="158" t="e">
        <f ca="1">LOG('All expressed genes'!G147,2)</f>
        <v>#DIV/0!</v>
      </c>
      <c r="N151" s="159" t="e">
        <f ca="1">IF(ISNUMBER('All expressed genes'!H147),'All expressed genes'!H147,NA())</f>
        <v>#N/A</v>
      </c>
      <c r="O151" s="160" t="str">
        <f>'All expressed genes'!J147</f>
        <v>C</v>
      </c>
      <c r="IS151"/>
      <c r="IT151"/>
      <c r="IU151"/>
      <c r="IV151"/>
    </row>
    <row r="152" spans="11:256" ht="13.5" customHeight="1">
      <c r="K152" s="155" t="str">
        <f>'Transcript table'!A156</f>
        <v>290|314</v>
      </c>
      <c r="L152" s="157" t="str">
        <f>'Transcript table'!D156</f>
        <v>Thr-CGT-4</v>
      </c>
      <c r="M152" s="158" t="e">
        <f ca="1">LOG('All expressed genes'!G148,2)</f>
        <v>#DIV/0!</v>
      </c>
      <c r="N152" s="159" t="e">
        <f ca="1">IF(ISNUMBER('All expressed genes'!H148),'All expressed genes'!H148,NA())</f>
        <v>#N/A</v>
      </c>
      <c r="O152" s="160" t="str">
        <f>'All expressed genes'!J148</f>
        <v>C</v>
      </c>
      <c r="IS152"/>
      <c r="IT152"/>
      <c r="IU152"/>
      <c r="IV152"/>
    </row>
    <row r="153" spans="11:256" ht="13.5" customHeight="1">
      <c r="K153" s="155" t="str">
        <f>'Transcript table'!A157</f>
        <v>291|315</v>
      </c>
      <c r="L153" s="157" t="str">
        <f>'Transcript table'!D157</f>
        <v>Thr-CGT-5</v>
      </c>
      <c r="M153" s="158" t="e">
        <f ca="1">LOG('All expressed genes'!G149,2)</f>
        <v>#DIV/0!</v>
      </c>
      <c r="N153" s="159" t="e">
        <f ca="1">IF(ISNUMBER('All expressed genes'!H149),'All expressed genes'!H149,NA())</f>
        <v>#N/A</v>
      </c>
      <c r="O153" s="160" t="str">
        <f>'All expressed genes'!J149</f>
        <v>C</v>
      </c>
      <c r="IS153"/>
      <c r="IT153"/>
      <c r="IU153"/>
      <c r="IV153"/>
    </row>
    <row r="154" spans="11:256" ht="13.5" customHeight="1">
      <c r="K154" s="155" t="str">
        <f>'Transcript table'!A158</f>
        <v>292|316</v>
      </c>
      <c r="L154" s="157" t="str">
        <f>'Transcript table'!D158</f>
        <v>Thr-TGT</v>
      </c>
      <c r="M154" s="158" t="e">
        <f ca="1">LOG('All expressed genes'!G150,2)</f>
        <v>#DIV/0!</v>
      </c>
      <c r="N154" s="159" t="e">
        <f ca="1">IF(ISNUMBER('All expressed genes'!H150),'All expressed genes'!H150,NA())</f>
        <v>#N/A</v>
      </c>
      <c r="O154" s="160" t="str">
        <f>'All expressed genes'!J150</f>
        <v>C</v>
      </c>
      <c r="IS154"/>
      <c r="IT154"/>
      <c r="IU154"/>
      <c r="IV154"/>
    </row>
    <row r="155" spans="11:256" ht="13.5" customHeight="1">
      <c r="K155" s="155" t="str">
        <f>'Transcript table'!A159</f>
        <v>293|317</v>
      </c>
      <c r="L155" s="157" t="str">
        <f>'Transcript table'!D159</f>
        <v>Trp-CCA-1</v>
      </c>
      <c r="M155" s="158" t="e">
        <f ca="1">LOG('All expressed genes'!G151,2)</f>
        <v>#DIV/0!</v>
      </c>
      <c r="N155" s="159" t="e">
        <f ca="1">IF(ISNUMBER('All expressed genes'!H151),'All expressed genes'!H151,NA())</f>
        <v>#N/A</v>
      </c>
      <c r="O155" s="160" t="str">
        <f>'All expressed genes'!J151</f>
        <v>C</v>
      </c>
      <c r="IS155"/>
      <c r="IT155"/>
      <c r="IU155"/>
      <c r="IV155"/>
    </row>
    <row r="156" spans="11:256" ht="13.5" customHeight="1">
      <c r="K156" s="155" t="str">
        <f>'Transcript table'!A160</f>
        <v>294|318</v>
      </c>
      <c r="L156" s="157" t="str">
        <f>'Transcript table'!D160</f>
        <v>Trp-CCA-2</v>
      </c>
      <c r="M156" s="158" t="e">
        <f ca="1">LOG('All expressed genes'!G152,2)</f>
        <v>#DIV/0!</v>
      </c>
      <c r="N156" s="159" t="e">
        <f ca="1">IF(ISNUMBER('All expressed genes'!H152),'All expressed genes'!H152,NA())</f>
        <v>#N/A</v>
      </c>
      <c r="O156" s="160" t="str">
        <f>'All expressed genes'!J152</f>
        <v>C</v>
      </c>
      <c r="IS156"/>
      <c r="IT156"/>
      <c r="IU156"/>
      <c r="IV156"/>
    </row>
    <row r="157" spans="11:256" ht="13.5" customHeight="1">
      <c r="K157" s="155" t="str">
        <f>'Transcript table'!A161</f>
        <v>295|319</v>
      </c>
      <c r="L157" s="157" t="str">
        <f>'Transcript table'!D161</f>
        <v>Trp-CCA-3</v>
      </c>
      <c r="M157" s="158" t="e">
        <f ca="1">LOG('All expressed genes'!G153,2)</f>
        <v>#DIV/0!</v>
      </c>
      <c r="N157" s="159" t="e">
        <f ca="1">IF(ISNUMBER('All expressed genes'!H153),'All expressed genes'!H153,NA())</f>
        <v>#N/A</v>
      </c>
      <c r="O157" s="160" t="str">
        <f>'All expressed genes'!J153</f>
        <v>C</v>
      </c>
      <c r="IS157"/>
      <c r="IT157"/>
      <c r="IU157"/>
      <c r="IV157"/>
    </row>
    <row r="158" spans="11:256" ht="13.5" customHeight="1">
      <c r="K158" s="155" t="str">
        <f>'Transcript table'!A162</f>
        <v>296|320</v>
      </c>
      <c r="L158" s="157" t="str">
        <f>'Transcript table'!D162</f>
        <v>Tyr-ATA</v>
      </c>
      <c r="M158" s="158" t="e">
        <f ca="1">LOG('All expressed genes'!G154,2)</f>
        <v>#DIV/0!</v>
      </c>
      <c r="N158" s="159" t="e">
        <f ca="1">IF(ISNUMBER('All expressed genes'!H154),'All expressed genes'!H154,NA())</f>
        <v>#N/A</v>
      </c>
      <c r="O158" s="160" t="str">
        <f>'All expressed genes'!J154</f>
        <v>C</v>
      </c>
      <c r="IS158"/>
      <c r="IT158"/>
      <c r="IU158"/>
      <c r="IV158"/>
    </row>
    <row r="159" spans="11:256" ht="13.5" customHeight="1">
      <c r="K159" s="155" t="str">
        <f>'Transcript table'!A163</f>
        <v>297|321</v>
      </c>
      <c r="L159" s="157" t="str">
        <f>'Transcript table'!D163</f>
        <v>Tyr-GTA</v>
      </c>
      <c r="M159" s="158" t="e">
        <f ca="1">LOG('All expressed genes'!G155,2)</f>
        <v>#DIV/0!</v>
      </c>
      <c r="N159" s="159" t="e">
        <f ca="1">IF(ISNUMBER('All expressed genes'!H155),'All expressed genes'!H155,NA())</f>
        <v>#N/A</v>
      </c>
      <c r="O159" s="160" t="str">
        <f>'All expressed genes'!J155</f>
        <v>C</v>
      </c>
      <c r="IS159"/>
      <c r="IT159"/>
      <c r="IU159"/>
      <c r="IV159"/>
    </row>
    <row r="160" spans="11:256" ht="13.5" customHeight="1">
      <c r="K160" s="155" t="str">
        <f>'Transcript table'!A164</f>
        <v>298|322</v>
      </c>
      <c r="L160" s="157" t="str">
        <f>'Transcript table'!D164</f>
        <v>Val-AAC-1</v>
      </c>
      <c r="M160" s="158" t="e">
        <f ca="1">LOG('All expressed genes'!G156,2)</f>
        <v>#DIV/0!</v>
      </c>
      <c r="N160" s="159" t="e">
        <f ca="1">IF(ISNUMBER('All expressed genes'!H156),'All expressed genes'!H156,NA())</f>
        <v>#N/A</v>
      </c>
      <c r="O160" s="160" t="str">
        <f>'All expressed genes'!J156</f>
        <v>C</v>
      </c>
      <c r="IS160"/>
      <c r="IT160"/>
      <c r="IU160"/>
      <c r="IV160"/>
    </row>
    <row r="161" spans="11:256" ht="13.5" customHeight="1">
      <c r="K161" s="155" t="str">
        <f>'Transcript table'!A165</f>
        <v>299|323</v>
      </c>
      <c r="L161" s="157" t="str">
        <f>'Transcript table'!D165</f>
        <v>Val-AAC-2</v>
      </c>
      <c r="M161" s="158" t="e">
        <f ca="1">LOG('All expressed genes'!G157,2)</f>
        <v>#DIV/0!</v>
      </c>
      <c r="N161" s="159" t="e">
        <f ca="1">IF(ISNUMBER('All expressed genes'!H157),'All expressed genes'!H157,NA())</f>
        <v>#N/A</v>
      </c>
      <c r="O161" s="160" t="str">
        <f>'All expressed genes'!J157</f>
        <v>C</v>
      </c>
      <c r="IS161"/>
      <c r="IT161"/>
      <c r="IU161"/>
      <c r="IV161"/>
    </row>
    <row r="162" spans="11:256" ht="13.5" customHeight="1">
      <c r="K162" s="155" t="str">
        <f>'Transcript table'!A166</f>
        <v>300|324</v>
      </c>
      <c r="L162" s="157" t="str">
        <f>'Transcript table'!D166</f>
        <v>Val-AAC-3</v>
      </c>
      <c r="M162" s="158" t="e">
        <f ca="1">LOG('All expressed genes'!G158,2)</f>
        <v>#DIV/0!</v>
      </c>
      <c r="N162" s="159" t="e">
        <f ca="1">IF(ISNUMBER('All expressed genes'!H158),'All expressed genes'!H158,NA())</f>
        <v>#N/A</v>
      </c>
      <c r="O162" s="160" t="str">
        <f>'All expressed genes'!J158</f>
        <v>C</v>
      </c>
      <c r="IS162"/>
      <c r="IT162"/>
      <c r="IU162"/>
      <c r="IV162"/>
    </row>
    <row r="163" spans="11:256" ht="13.5" customHeight="1">
      <c r="K163" s="155" t="str">
        <f>'Transcript table'!A167</f>
        <v>301|325</v>
      </c>
      <c r="L163" s="157" t="str">
        <f>'Transcript table'!D167</f>
        <v>Val-AAC-4</v>
      </c>
      <c r="M163" s="158" t="e">
        <f ca="1">LOG('All expressed genes'!G159,2)</f>
        <v>#DIV/0!</v>
      </c>
      <c r="N163" s="159" t="e">
        <f ca="1">IF(ISNUMBER('All expressed genes'!H159),'All expressed genes'!H159,NA())</f>
        <v>#N/A</v>
      </c>
      <c r="O163" s="160" t="str">
        <f>'All expressed genes'!J159</f>
        <v>C</v>
      </c>
      <c r="IS163"/>
      <c r="IT163"/>
      <c r="IU163"/>
      <c r="IV163"/>
    </row>
    <row r="164" spans="11:256" ht="13.5" customHeight="1">
      <c r="K164" s="155" t="str">
        <f>'Transcript table'!A168</f>
        <v>302|326</v>
      </c>
      <c r="L164" s="157" t="str">
        <f>'Transcript table'!D168</f>
        <v>Val-AAC-5</v>
      </c>
      <c r="M164" s="158" t="e">
        <f ca="1">LOG('All expressed genes'!G160,2)</f>
        <v>#DIV/0!</v>
      </c>
      <c r="N164" s="159" t="e">
        <f ca="1">IF(ISNUMBER('All expressed genes'!H160),'All expressed genes'!H160,NA())</f>
        <v>#N/A</v>
      </c>
      <c r="O164" s="160" t="str">
        <f>'All expressed genes'!J160</f>
        <v>C</v>
      </c>
      <c r="IS164"/>
      <c r="IT164"/>
      <c r="IU164"/>
      <c r="IV164"/>
    </row>
    <row r="165" spans="11:256" ht="13.5" customHeight="1">
      <c r="K165" s="155" t="str">
        <f>'Transcript table'!A169</f>
        <v>303|327</v>
      </c>
      <c r="L165" s="157" t="str">
        <f>'Transcript table'!D169</f>
        <v>Val-CAC-1</v>
      </c>
      <c r="M165" s="158" t="e">
        <f ca="1">LOG('All expressed genes'!G161,2)</f>
        <v>#DIV/0!</v>
      </c>
      <c r="N165" s="159" t="e">
        <f ca="1">IF(ISNUMBER('All expressed genes'!H161),'All expressed genes'!H161,NA())</f>
        <v>#N/A</v>
      </c>
      <c r="O165" s="160" t="str">
        <f>'All expressed genes'!J161</f>
        <v>C</v>
      </c>
      <c r="IS165"/>
      <c r="IT165"/>
      <c r="IU165"/>
      <c r="IV165"/>
    </row>
    <row r="166" spans="11:256" ht="13.5" customHeight="1">
      <c r="K166" s="155" t="str">
        <f>'Transcript table'!A170</f>
        <v>304|328</v>
      </c>
      <c r="L166" s="157" t="str">
        <f>'Transcript table'!D170</f>
        <v>Val-CAC-2</v>
      </c>
      <c r="M166" s="158" t="e">
        <f ca="1">LOG('All expressed genes'!G162,2)</f>
        <v>#DIV/0!</v>
      </c>
      <c r="N166" s="159" t="e">
        <f ca="1">IF(ISNUMBER('All expressed genes'!H162),'All expressed genes'!H162,NA())</f>
        <v>#N/A</v>
      </c>
      <c r="O166" s="160" t="str">
        <f>'All expressed genes'!J162</f>
        <v>C</v>
      </c>
      <c r="IS166"/>
      <c r="IT166"/>
      <c r="IU166"/>
      <c r="IV166"/>
    </row>
    <row r="167" spans="11:256" ht="13.5" customHeight="1">
      <c r="K167" s="155" t="str">
        <f>'Transcript table'!A171</f>
        <v>305|329</v>
      </c>
      <c r="L167" s="157" t="str">
        <f>'Transcript table'!D171</f>
        <v>Val-TAC-1</v>
      </c>
      <c r="M167" s="158" t="e">
        <f ca="1">LOG('All expressed genes'!G163,2)</f>
        <v>#DIV/0!</v>
      </c>
      <c r="N167" s="159" t="e">
        <f ca="1">IF(ISNUMBER('All expressed genes'!H163),'All expressed genes'!H163,NA())</f>
        <v>#N/A</v>
      </c>
      <c r="O167" s="160" t="str">
        <f>'All expressed genes'!J163</f>
        <v>C</v>
      </c>
      <c r="IS167"/>
      <c r="IT167"/>
      <c r="IU167"/>
      <c r="IV167"/>
    </row>
    <row r="168" spans="11:256" ht="13.5" customHeight="1">
      <c r="K168" s="155" t="str">
        <f>'Transcript table'!A172</f>
        <v>306|330</v>
      </c>
      <c r="L168" s="157" t="str">
        <f>'Transcript table'!D172</f>
        <v>Val-TAC-2</v>
      </c>
      <c r="M168" s="158" t="e">
        <f ca="1">LOG('All expressed genes'!G164,2)</f>
        <v>#DIV/0!</v>
      </c>
      <c r="N168" s="159" t="e">
        <f ca="1">IF(ISNUMBER('All expressed genes'!H164),'All expressed genes'!H164,NA())</f>
        <v>#N/A</v>
      </c>
      <c r="O168" s="160" t="str">
        <f>'All expressed genes'!J164</f>
        <v>C</v>
      </c>
      <c r="IS168"/>
      <c r="IT168"/>
      <c r="IU168"/>
      <c r="IV168"/>
    </row>
    <row r="169" spans="11:256" ht="13.5" customHeight="1">
      <c r="K169" s="155" t="str">
        <f>'Transcript table'!A173</f>
        <v>307|331</v>
      </c>
      <c r="L169" s="157" t="str">
        <f>'Transcript table'!D173</f>
        <v>Val-TAC-3</v>
      </c>
      <c r="M169" s="158" t="e">
        <f ca="1">LOG('All expressed genes'!G165,2)</f>
        <v>#DIV/0!</v>
      </c>
      <c r="N169" s="159" t="e">
        <f ca="1">IF(ISNUMBER('All expressed genes'!H165),'All expressed genes'!H165,NA())</f>
        <v>#N/A</v>
      </c>
      <c r="O169" s="160" t="str">
        <f>'All expressed genes'!J165</f>
        <v>C</v>
      </c>
      <c r="IS169"/>
      <c r="IT169"/>
      <c r="IU169"/>
      <c r="IV169"/>
    </row>
    <row r="170" spans="11:256" ht="13.5" customHeight="1">
      <c r="K170" s="155" t="str">
        <f>'Transcript table'!A174</f>
        <v>308|332</v>
      </c>
      <c r="L170" s="157" t="str">
        <f>'Transcript table'!D174</f>
        <v>mt-Ala-TGC</v>
      </c>
      <c r="M170" s="158" t="e">
        <f ca="1">LOG('All expressed genes'!G166,2)</f>
        <v>#DIV/0!</v>
      </c>
      <c r="N170" s="159" t="e">
        <f ca="1">IF(ISNUMBER('All expressed genes'!H166),'All expressed genes'!H166,NA())</f>
        <v>#N/A</v>
      </c>
      <c r="O170" s="160" t="str">
        <f>'All expressed genes'!J166</f>
        <v>C</v>
      </c>
      <c r="IS170"/>
      <c r="IT170"/>
      <c r="IU170"/>
      <c r="IV170"/>
    </row>
    <row r="171" spans="11:256" ht="13.5" customHeight="1">
      <c r="K171" s="155" t="str">
        <f>'Transcript table'!A175</f>
        <v>309|333</v>
      </c>
      <c r="L171" s="157" t="str">
        <f>'Transcript table'!D175</f>
        <v>mt-Arg-TCG</v>
      </c>
      <c r="M171" s="158" t="e">
        <f ca="1">LOG('All expressed genes'!G167,2)</f>
        <v>#DIV/0!</v>
      </c>
      <c r="N171" s="159" t="e">
        <f ca="1">IF(ISNUMBER('All expressed genes'!H167),'All expressed genes'!H167,NA())</f>
        <v>#N/A</v>
      </c>
      <c r="O171" s="160" t="str">
        <f>'All expressed genes'!J167</f>
        <v>C</v>
      </c>
      <c r="IS171"/>
      <c r="IT171"/>
      <c r="IU171"/>
      <c r="IV171"/>
    </row>
    <row r="172" spans="11:256" ht="13.5" customHeight="1">
      <c r="K172" s="155" t="str">
        <f>'Transcript table'!A176</f>
        <v>310|334</v>
      </c>
      <c r="L172" s="157" t="str">
        <f>'Transcript table'!D176</f>
        <v>mt-Asn-GTT</v>
      </c>
      <c r="M172" s="158" t="e">
        <f ca="1">LOG('All expressed genes'!G168,2)</f>
        <v>#DIV/0!</v>
      </c>
      <c r="N172" s="159" t="e">
        <f ca="1">IF(ISNUMBER('All expressed genes'!H168),'All expressed genes'!H168,NA())</f>
        <v>#N/A</v>
      </c>
      <c r="O172" s="160" t="str">
        <f>'All expressed genes'!J168</f>
        <v>C</v>
      </c>
      <c r="IS172"/>
      <c r="IT172"/>
      <c r="IU172"/>
      <c r="IV172"/>
    </row>
    <row r="173" spans="11:256" ht="13.5" customHeight="1">
      <c r="K173" s="155" t="str">
        <f>'Transcript table'!A177</f>
        <v>311|335</v>
      </c>
      <c r="L173" s="157" t="str">
        <f>'Transcript table'!D177</f>
        <v>mt-Asp-GTC</v>
      </c>
      <c r="M173" s="158" t="e">
        <f ca="1">LOG('All expressed genes'!G169,2)</f>
        <v>#DIV/0!</v>
      </c>
      <c r="N173" s="159" t="e">
        <f ca="1">IF(ISNUMBER('All expressed genes'!H169),'All expressed genes'!H169,NA())</f>
        <v>#N/A</v>
      </c>
      <c r="O173" s="160" t="str">
        <f>'All expressed genes'!J169</f>
        <v>C</v>
      </c>
      <c r="IS173"/>
      <c r="IT173"/>
      <c r="IU173"/>
      <c r="IV173"/>
    </row>
    <row r="174" spans="11:256" ht="13.5" customHeight="1">
      <c r="K174" s="155" t="str">
        <f>'Transcript table'!A178</f>
        <v>312|336</v>
      </c>
      <c r="L174" s="157" t="str">
        <f>'Transcript table'!D178</f>
        <v>mt-Cys-GCA</v>
      </c>
      <c r="M174" s="158" t="e">
        <f ca="1">LOG('All expressed genes'!G170,2)</f>
        <v>#DIV/0!</v>
      </c>
      <c r="N174" s="159" t="e">
        <f ca="1">IF(ISNUMBER('All expressed genes'!H170),'All expressed genes'!H170,NA())</f>
        <v>#N/A</v>
      </c>
      <c r="O174" s="160" t="str">
        <f>'All expressed genes'!J170</f>
        <v>C</v>
      </c>
      <c r="IS174"/>
      <c r="IT174"/>
      <c r="IU174"/>
      <c r="IV174"/>
    </row>
    <row r="175" spans="11:256" ht="13.5" customHeight="1">
      <c r="K175" s="155" t="str">
        <f>'Transcript table'!A179</f>
        <v>337|361</v>
      </c>
      <c r="L175" s="157" t="str">
        <f>'Transcript table'!D179</f>
        <v>mt-Gln-TTG</v>
      </c>
      <c r="M175" s="158" t="e">
        <f ca="1">LOG('All expressed genes'!G171,2)</f>
        <v>#DIV/0!</v>
      </c>
      <c r="N175" s="159" t="e">
        <f ca="1">IF(ISNUMBER('All expressed genes'!H171),'All expressed genes'!H171,NA())</f>
        <v>#N/A</v>
      </c>
      <c r="O175" s="160" t="str">
        <f>'All expressed genes'!J171</f>
        <v>C</v>
      </c>
      <c r="IS175"/>
      <c r="IT175"/>
      <c r="IU175"/>
      <c r="IV175"/>
    </row>
    <row r="176" spans="11:256" ht="13.5" customHeight="1">
      <c r="K176" s="155" t="str">
        <f>'Transcript table'!A180</f>
        <v>338|362</v>
      </c>
      <c r="L176" s="157" t="str">
        <f>'Transcript table'!D180</f>
        <v>mt-Glu-TTC</v>
      </c>
      <c r="M176" s="158" t="e">
        <f ca="1">LOG('All expressed genes'!G172,2)</f>
        <v>#DIV/0!</v>
      </c>
      <c r="N176" s="159" t="e">
        <f ca="1">IF(ISNUMBER('All expressed genes'!H172),'All expressed genes'!H172,NA())</f>
        <v>#N/A</v>
      </c>
      <c r="O176" s="160" t="str">
        <f>'All expressed genes'!J172</f>
        <v>C</v>
      </c>
      <c r="IS176"/>
      <c r="IT176"/>
      <c r="IU176"/>
      <c r="IV176"/>
    </row>
    <row r="177" spans="11:256" ht="13.5" customHeight="1">
      <c r="K177" s="155" t="str">
        <f>'Transcript table'!A181</f>
        <v>339|363</v>
      </c>
      <c r="L177" s="157" t="str">
        <f>'Transcript table'!D181</f>
        <v>mt-Gly-TCC</v>
      </c>
      <c r="M177" s="158" t="e">
        <f ca="1">LOG('All expressed genes'!G173,2)</f>
        <v>#DIV/0!</v>
      </c>
      <c r="N177" s="159" t="e">
        <f ca="1">IF(ISNUMBER('All expressed genes'!H173),'All expressed genes'!H173,NA())</f>
        <v>#N/A</v>
      </c>
      <c r="O177" s="160" t="str">
        <f>'All expressed genes'!J173</f>
        <v>C</v>
      </c>
      <c r="IS177"/>
      <c r="IT177"/>
      <c r="IU177"/>
      <c r="IV177"/>
    </row>
    <row r="178" spans="11:256" ht="13.5" customHeight="1">
      <c r="K178" s="155" t="str">
        <f>'Transcript table'!A182</f>
        <v>340|364</v>
      </c>
      <c r="L178" s="157" t="str">
        <f>'Transcript table'!D182</f>
        <v>mt-His-GTG</v>
      </c>
      <c r="M178" s="158" t="e">
        <f ca="1">LOG('All expressed genes'!G174,2)</f>
        <v>#DIV/0!</v>
      </c>
      <c r="N178" s="159" t="e">
        <f ca="1">IF(ISNUMBER('All expressed genes'!H174),'All expressed genes'!H174,NA())</f>
        <v>#N/A</v>
      </c>
      <c r="O178" s="160" t="str">
        <f>'All expressed genes'!J174</f>
        <v>C</v>
      </c>
      <c r="IS178"/>
      <c r="IT178"/>
      <c r="IU178"/>
      <c r="IV178"/>
    </row>
    <row r="179" spans="11:256" ht="13.5" customHeight="1">
      <c r="K179" s="155" t="str">
        <f>'Transcript table'!A183</f>
        <v>341|365</v>
      </c>
      <c r="L179" s="157" t="str">
        <f>'Transcript table'!D183</f>
        <v>mt-Ile-GAT</v>
      </c>
      <c r="M179" s="158" t="e">
        <f ca="1">LOG('All expressed genes'!G175,2)</f>
        <v>#DIV/0!</v>
      </c>
      <c r="N179" s="159" t="e">
        <f ca="1">IF(ISNUMBER('All expressed genes'!H175),'All expressed genes'!H175,NA())</f>
        <v>#N/A</v>
      </c>
      <c r="O179" s="160" t="str">
        <f>'All expressed genes'!J175</f>
        <v>C</v>
      </c>
      <c r="IS179"/>
      <c r="IT179"/>
      <c r="IU179"/>
      <c r="IV179"/>
    </row>
    <row r="180" spans="11:256" ht="13.5" customHeight="1">
      <c r="K180" s="155" t="str">
        <f>'Transcript table'!A184</f>
        <v>342|366</v>
      </c>
      <c r="L180" s="157" t="str">
        <f>'Transcript table'!D184</f>
        <v>mt-Leu-TAA</v>
      </c>
      <c r="M180" s="158" t="e">
        <f ca="1">LOG('All expressed genes'!G176,2)</f>
        <v>#DIV/0!</v>
      </c>
      <c r="N180" s="159" t="e">
        <f ca="1">IF(ISNUMBER('All expressed genes'!H176),'All expressed genes'!H176,NA())</f>
        <v>#N/A</v>
      </c>
      <c r="O180" s="160" t="str">
        <f>'All expressed genes'!J176</f>
        <v>C</v>
      </c>
      <c r="IS180"/>
      <c r="IT180"/>
      <c r="IU180"/>
      <c r="IV180"/>
    </row>
    <row r="181" spans="11:256" ht="13.5" customHeight="1">
      <c r="K181" s="155" t="str">
        <f>'Transcript table'!A185</f>
        <v>343|367</v>
      </c>
      <c r="L181" s="157" t="str">
        <f>'Transcript table'!D185</f>
        <v>mt-Leu-TAG</v>
      </c>
      <c r="M181" s="158" t="e">
        <f ca="1">LOG('All expressed genes'!G177,2)</f>
        <v>#DIV/0!</v>
      </c>
      <c r="N181" s="159" t="e">
        <f ca="1">IF(ISNUMBER('All expressed genes'!H177),'All expressed genes'!H177,NA())</f>
        <v>#N/A</v>
      </c>
      <c r="O181" s="160" t="str">
        <f>'All expressed genes'!J177</f>
        <v>C</v>
      </c>
      <c r="IS181"/>
      <c r="IT181"/>
      <c r="IU181"/>
      <c r="IV181"/>
    </row>
    <row r="182" spans="11:256" ht="13.5" customHeight="1">
      <c r="K182" s="155" t="str">
        <f>'Transcript table'!A186</f>
        <v>344|368</v>
      </c>
      <c r="L182" s="157" t="str">
        <f>'Transcript table'!D186</f>
        <v>mt-Lys-TTT</v>
      </c>
      <c r="M182" s="158" t="e">
        <f ca="1">LOG('All expressed genes'!G178,2)</f>
        <v>#DIV/0!</v>
      </c>
      <c r="N182" s="159" t="e">
        <f ca="1">IF(ISNUMBER('All expressed genes'!H178),'All expressed genes'!H178,NA())</f>
        <v>#N/A</v>
      </c>
      <c r="O182" s="160" t="str">
        <f>'All expressed genes'!J178</f>
        <v>C</v>
      </c>
      <c r="IS182"/>
      <c r="IT182"/>
      <c r="IU182"/>
      <c r="IV182"/>
    </row>
    <row r="183" spans="11:256" ht="13.5" customHeight="1">
      <c r="K183" s="155" t="str">
        <f>'Transcript table'!A187</f>
        <v>345|369</v>
      </c>
      <c r="L183" s="157" t="str">
        <f>'Transcript table'!D187</f>
        <v>mt-Met-CAT</v>
      </c>
      <c r="M183" s="158" t="e">
        <f ca="1">LOG('All expressed genes'!G179,2)</f>
        <v>#DIV/0!</v>
      </c>
      <c r="N183" s="159" t="e">
        <f ca="1">IF(ISNUMBER('All expressed genes'!H179),'All expressed genes'!H179,NA())</f>
        <v>#N/A</v>
      </c>
      <c r="O183" s="160" t="str">
        <f>'All expressed genes'!J179</f>
        <v>C</v>
      </c>
      <c r="IS183"/>
      <c r="IT183"/>
      <c r="IU183"/>
      <c r="IV183"/>
    </row>
    <row r="184" spans="11:256" ht="13.5" customHeight="1">
      <c r="K184" s="155" t="str">
        <f>'Transcript table'!A188</f>
        <v>346|370</v>
      </c>
      <c r="L184" s="157" t="str">
        <f>'Transcript table'!D188</f>
        <v>mt-Phe-GAA</v>
      </c>
      <c r="M184" s="158" t="e">
        <f ca="1">LOG('All expressed genes'!G180,2)</f>
        <v>#DIV/0!</v>
      </c>
      <c r="N184" s="159" t="e">
        <f ca="1">IF(ISNUMBER('All expressed genes'!H180),'All expressed genes'!H180,NA())</f>
        <v>#N/A</v>
      </c>
      <c r="O184" s="160" t="str">
        <f>'All expressed genes'!J180</f>
        <v>C</v>
      </c>
      <c r="IS184"/>
      <c r="IT184"/>
      <c r="IU184"/>
      <c r="IV184"/>
    </row>
    <row r="185" spans="11:256" ht="13.5" customHeight="1">
      <c r="K185" s="155" t="str">
        <f>'Transcript table'!A189</f>
        <v>347|371</v>
      </c>
      <c r="L185" s="157" t="str">
        <f>'Transcript table'!D189</f>
        <v>mt-Pro-TGG</v>
      </c>
      <c r="M185" s="158" t="e">
        <f ca="1">LOG('All expressed genes'!G181,2)</f>
        <v>#DIV/0!</v>
      </c>
      <c r="N185" s="159" t="e">
        <f ca="1">IF(ISNUMBER('All expressed genes'!H181),'All expressed genes'!H181,NA())</f>
        <v>#N/A</v>
      </c>
      <c r="O185" s="160" t="str">
        <f>'All expressed genes'!J181</f>
        <v>C</v>
      </c>
      <c r="IS185"/>
      <c r="IT185"/>
      <c r="IU185"/>
      <c r="IV185"/>
    </row>
    <row r="186" spans="11:256" ht="13.5" customHeight="1">
      <c r="K186" s="155" t="str">
        <f>'Transcript table'!A190</f>
        <v>348|372</v>
      </c>
      <c r="L186" s="157" t="str">
        <f>'Transcript table'!D190</f>
        <v>mt-Ser-GCT</v>
      </c>
      <c r="M186" s="158" t="e">
        <f ca="1">LOG('All expressed genes'!G182,2)</f>
        <v>#DIV/0!</v>
      </c>
      <c r="N186" s="159" t="e">
        <f ca="1">IF(ISNUMBER('All expressed genes'!H182),'All expressed genes'!H182,NA())</f>
        <v>#N/A</v>
      </c>
      <c r="O186" s="160" t="str">
        <f>'All expressed genes'!J182</f>
        <v>C</v>
      </c>
      <c r="IS186"/>
      <c r="IT186"/>
      <c r="IU186"/>
      <c r="IV186"/>
    </row>
    <row r="187" spans="11:256" ht="13.5" customHeight="1">
      <c r="K187" s="155" t="str">
        <f>'Transcript table'!A191</f>
        <v>349|373</v>
      </c>
      <c r="L187" s="157" t="str">
        <f>'Transcript table'!D191</f>
        <v>mt-Ser-TGA</v>
      </c>
      <c r="M187" s="158" t="e">
        <f ca="1">LOG('All expressed genes'!G183,2)</f>
        <v>#DIV/0!</v>
      </c>
      <c r="N187" s="159" t="e">
        <f ca="1">IF(ISNUMBER('All expressed genes'!H183),'All expressed genes'!H183,NA())</f>
        <v>#N/A</v>
      </c>
      <c r="O187" s="160" t="str">
        <f>'All expressed genes'!J183</f>
        <v>C</v>
      </c>
      <c r="IS187"/>
      <c r="IT187"/>
      <c r="IU187"/>
      <c r="IV187"/>
    </row>
    <row r="188" spans="11:256" ht="13.5" customHeight="1">
      <c r="K188" s="155" t="str">
        <f>'Transcript table'!A192</f>
        <v>350|374</v>
      </c>
      <c r="L188" s="157" t="str">
        <f>'Transcript table'!D192</f>
        <v>mt-Thr-TGT</v>
      </c>
      <c r="M188" s="158" t="e">
        <f ca="1">LOG('All expressed genes'!G184,2)</f>
        <v>#DIV/0!</v>
      </c>
      <c r="N188" s="159" t="e">
        <f ca="1">IF(ISNUMBER('All expressed genes'!H184),'All expressed genes'!H184,NA())</f>
        <v>#N/A</v>
      </c>
      <c r="O188" s="160" t="str">
        <f>'All expressed genes'!J184</f>
        <v>C</v>
      </c>
      <c r="IS188"/>
      <c r="IT188"/>
      <c r="IU188"/>
      <c r="IV188"/>
    </row>
    <row r="189" spans="11:256" ht="13.5" customHeight="1">
      <c r="K189" s="155" t="str">
        <f>'Transcript table'!A193</f>
        <v>351|375</v>
      </c>
      <c r="L189" s="157" t="str">
        <f>'Transcript table'!D193</f>
        <v>mt-Trp-TCA</v>
      </c>
      <c r="M189" s="158" t="e">
        <f ca="1">LOG('All expressed genes'!G185,2)</f>
        <v>#DIV/0!</v>
      </c>
      <c r="N189" s="159" t="e">
        <f ca="1">IF(ISNUMBER('All expressed genes'!H185),'All expressed genes'!H185,NA())</f>
        <v>#N/A</v>
      </c>
      <c r="O189" s="160" t="str">
        <f>'All expressed genes'!J185</f>
        <v>C</v>
      </c>
      <c r="IS189"/>
      <c r="IT189"/>
      <c r="IU189"/>
      <c r="IV189"/>
    </row>
    <row r="190" spans="11:256" ht="13.5" customHeight="1">
      <c r="K190" s="155" t="str">
        <f>'Transcript table'!A194</f>
        <v>352|376</v>
      </c>
      <c r="L190" s="157" t="str">
        <f>'Transcript table'!D194</f>
        <v>mt-Tyr-GTA</v>
      </c>
      <c r="M190" s="158" t="e">
        <f ca="1">LOG('All expressed genes'!G186,2)</f>
        <v>#DIV/0!</v>
      </c>
      <c r="N190" s="159" t="e">
        <f ca="1">IF(ISNUMBER('All expressed genes'!H186),'All expressed genes'!H186,NA())</f>
        <v>#N/A</v>
      </c>
      <c r="O190" s="160" t="str">
        <f>'All expressed genes'!J186</f>
        <v>C</v>
      </c>
      <c r="IS190"/>
      <c r="IT190"/>
      <c r="IU190"/>
      <c r="IV190"/>
    </row>
    <row r="191" spans="11:256" ht="13.5" customHeight="1">
      <c r="K191" s="155" t="str">
        <f>'Transcript table'!A195</f>
        <v>353|377</v>
      </c>
      <c r="L191" s="157" t="str">
        <f>'Transcript table'!D195</f>
        <v>mt-Val-TAC</v>
      </c>
      <c r="M191" s="158" t="e">
        <f ca="1">LOG('All expressed genes'!G187,2)</f>
        <v>#DIV/0!</v>
      </c>
      <c r="N191" s="159" t="e">
        <f ca="1">IF(ISNUMBER('All expressed genes'!H187),'All expressed genes'!H187,NA())</f>
        <v>#N/A</v>
      </c>
      <c r="O191" s="160" t="str">
        <f>'All expressed genes'!J187</f>
        <v>C</v>
      </c>
      <c r="IS191"/>
      <c r="IT191"/>
      <c r="IU191"/>
      <c r="IV191"/>
    </row>
    <row r="192" spans="11:256" ht="13.5" customHeight="1">
      <c r="K192"/>
      <c r="L192"/>
      <c r="M192"/>
      <c r="N192"/>
      <c r="O192"/>
      <c r="IS192"/>
      <c r="IT192"/>
      <c r="IU192"/>
      <c r="IV192"/>
    </row>
    <row r="193" spans="11:256" ht="13.5" customHeight="1">
      <c r="K193"/>
      <c r="L193"/>
      <c r="M193"/>
      <c r="N193"/>
      <c r="O193"/>
      <c r="IS193"/>
      <c r="IT193"/>
      <c r="IU193"/>
      <c r="IV193"/>
    </row>
    <row r="194" spans="11:256" ht="13.5" customHeight="1">
      <c r="K194"/>
      <c r="L194"/>
      <c r="M194"/>
      <c r="N194"/>
      <c r="O194"/>
      <c r="IS194"/>
      <c r="IT194"/>
      <c r="IU194"/>
      <c r="IV194"/>
    </row>
    <row r="195" spans="11:256" ht="13.5" customHeight="1">
      <c r="K195"/>
      <c r="L195"/>
      <c r="M195"/>
      <c r="N195"/>
      <c r="O195"/>
      <c r="IS195"/>
      <c r="IT195"/>
      <c r="IU195"/>
      <c r="IV195"/>
    </row>
    <row r="196" spans="11:256" ht="13.5" customHeight="1">
      <c r="K196"/>
      <c r="L196"/>
      <c r="M196"/>
      <c r="N196"/>
      <c r="O196"/>
      <c r="IS196"/>
      <c r="IT196"/>
      <c r="IU196"/>
      <c r="IV196"/>
    </row>
    <row r="197" spans="11:256" ht="13.5" customHeight="1">
      <c r="K197"/>
      <c r="L197"/>
      <c r="M197"/>
      <c r="N197"/>
      <c r="O197"/>
      <c r="IS197"/>
      <c r="IT197"/>
      <c r="IU197"/>
      <c r="IV197"/>
    </row>
    <row r="198" spans="11:256" ht="13.5" customHeight="1">
      <c r="K198"/>
      <c r="L198"/>
      <c r="M198"/>
      <c r="N198"/>
      <c r="O198"/>
      <c r="IS198"/>
      <c r="IT198"/>
      <c r="IU198"/>
      <c r="IV198"/>
    </row>
    <row r="199" spans="11:256"/>
    <row r="200" spans="11:256"/>
  </sheetData>
  <mergeCells count="7">
    <mergeCell ref="M5:O5"/>
    <mergeCell ref="A5:I5"/>
    <mergeCell ref="A1:C1"/>
    <mergeCell ref="F1:H1"/>
    <mergeCell ref="A2:I2"/>
    <mergeCell ref="A3:I3"/>
    <mergeCell ref="A4:I4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R194"/>
  <sheetViews>
    <sheetView zoomScale="70" zoomScaleNormal="70" workbookViewId="0">
      <selection sqref="A1:A2"/>
    </sheetView>
  </sheetViews>
  <sheetFormatPr defaultColWidth="8" defaultRowHeight="13.5"/>
  <cols>
    <col min="1" max="1" width="20.625" style="1" customWidth="1"/>
    <col min="2" max="2" width="7.75" style="1" customWidth="1"/>
    <col min="3" max="3" width="7.375" style="1" customWidth="1"/>
    <col min="4" max="12" width="5.875" style="1" customWidth="1"/>
    <col min="13" max="22" width="8" style="1"/>
    <col min="23" max="23" width="11.125" style="68" customWidth="1"/>
    <col min="24" max="24" width="9.625" style="1" customWidth="1"/>
    <col min="25" max="34" width="5.875" style="1" customWidth="1"/>
    <col min="35" max="44" width="8" style="1"/>
    <col min="45" max="45" width="11.125" style="67" customWidth="1"/>
    <col min="46" max="46" width="9.125" style="1" customWidth="1"/>
    <col min="47" max="47" width="8.75" style="1" customWidth="1"/>
    <col min="48" max="55" width="5.875" style="1" customWidth="1"/>
    <col min="56" max="56" width="7" style="1" customWidth="1"/>
    <col min="57" max="66" width="8" style="1"/>
    <col min="67" max="67" width="11.125" style="67" customWidth="1"/>
    <col min="68" max="68" width="8.25" style="1" customWidth="1"/>
    <col min="69" max="75" width="5.875" style="1" customWidth="1"/>
    <col min="76" max="76" width="7" style="1" customWidth="1"/>
    <col min="77" max="78" width="9.375" style="1" customWidth="1"/>
    <col min="81" max="82" width="8" style="1"/>
    <col min="83" max="84" width="11" style="1" customWidth="1"/>
    <col min="85" max="90" width="8" style="1"/>
    <col min="91" max="91" width="11" style="1" customWidth="1"/>
    <col min="92" max="93" width="8" style="1"/>
    <col min="94" max="94" width="8.375" style="1" customWidth="1"/>
    <col min="95" max="95" width="11.5" style="1" customWidth="1"/>
    <col min="96" max="96" width="9.625" style="1" customWidth="1"/>
    <col min="97" max="104" width="8" style="1"/>
    <col min="105" max="105" width="11.375" style="1" customWidth="1"/>
    <col min="106" max="16384" width="8" style="1"/>
  </cols>
  <sheetData>
    <row r="1" spans="1:148" ht="12.75" customHeight="1">
      <c r="A1" s="268" t="s">
        <v>1179</v>
      </c>
      <c r="B1" s="343" t="s">
        <v>4</v>
      </c>
      <c r="C1" s="345" t="s">
        <v>458</v>
      </c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8" t="s">
        <v>1179</v>
      </c>
      <c r="X1" s="347" t="s">
        <v>4</v>
      </c>
      <c r="Y1" s="285" t="s">
        <v>459</v>
      </c>
      <c r="Z1" s="285"/>
      <c r="AA1" s="285"/>
      <c r="AB1" s="285"/>
      <c r="AC1" s="285"/>
      <c r="AD1" s="285"/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341" t="s">
        <v>1179</v>
      </c>
      <c r="AT1" s="343" t="s">
        <v>4</v>
      </c>
      <c r="AU1" s="345" t="s">
        <v>32</v>
      </c>
      <c r="AV1" s="345"/>
      <c r="AW1" s="345"/>
      <c r="AX1" s="345"/>
      <c r="AY1" s="345"/>
      <c r="AZ1" s="345"/>
      <c r="BA1" s="345"/>
      <c r="BB1" s="345"/>
      <c r="BC1" s="345"/>
      <c r="BD1" s="345"/>
      <c r="BE1" s="345"/>
      <c r="BF1" s="345"/>
      <c r="BG1" s="345"/>
      <c r="BH1" s="345"/>
      <c r="BI1" s="345"/>
      <c r="BJ1" s="345"/>
      <c r="BK1" s="345"/>
      <c r="BL1" s="345"/>
      <c r="BM1" s="345"/>
      <c r="BN1" s="345"/>
      <c r="BO1" s="279" t="s">
        <v>1179</v>
      </c>
      <c r="BP1" s="347" t="s">
        <v>4</v>
      </c>
      <c r="BQ1" s="285" t="s">
        <v>33</v>
      </c>
      <c r="BR1" s="285"/>
      <c r="BS1" s="285"/>
      <c r="BT1" s="285"/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351" t="s">
        <v>5</v>
      </c>
      <c r="CL1" s="352" t="s">
        <v>23</v>
      </c>
      <c r="DA1" s="341" t="s">
        <v>1179</v>
      </c>
      <c r="DB1" s="343" t="s">
        <v>4</v>
      </c>
      <c r="DC1" s="345" t="s">
        <v>32</v>
      </c>
      <c r="DD1" s="345"/>
      <c r="DE1" s="345"/>
      <c r="DF1" s="345"/>
      <c r="DG1" s="345"/>
      <c r="DH1" s="345"/>
      <c r="DI1" s="345"/>
      <c r="DJ1" s="345"/>
      <c r="DK1" s="345"/>
      <c r="DL1" s="345"/>
      <c r="DM1" s="345"/>
      <c r="DN1" s="345"/>
      <c r="DO1" s="345"/>
      <c r="DP1" s="345"/>
      <c r="DQ1" s="345"/>
      <c r="DR1" s="345"/>
      <c r="DS1" s="345"/>
      <c r="DT1" s="345"/>
      <c r="DU1" s="345"/>
      <c r="DV1" s="345"/>
      <c r="DW1" s="279" t="s">
        <v>1179</v>
      </c>
      <c r="DX1" s="347" t="s">
        <v>4</v>
      </c>
      <c r="DY1" s="285" t="s">
        <v>33</v>
      </c>
      <c r="DZ1" s="285"/>
      <c r="EA1" s="285"/>
      <c r="EB1" s="285"/>
      <c r="EC1" s="285"/>
      <c r="ED1" s="285"/>
      <c r="EE1" s="285"/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</row>
    <row r="2" spans="1:148" ht="15">
      <c r="A2" s="344"/>
      <c r="B2" s="344"/>
      <c r="C2" s="50" t="s">
        <v>16</v>
      </c>
      <c r="D2" s="50" t="s">
        <v>17</v>
      </c>
      <c r="E2" s="50" t="s">
        <v>18</v>
      </c>
      <c r="F2" s="50" t="s">
        <v>8</v>
      </c>
      <c r="G2" s="50" t="s">
        <v>9</v>
      </c>
      <c r="H2" s="50" t="s">
        <v>10</v>
      </c>
      <c r="I2" s="50" t="s">
        <v>11</v>
      </c>
      <c r="J2" s="50" t="s">
        <v>12</v>
      </c>
      <c r="K2" s="50" t="s">
        <v>13</v>
      </c>
      <c r="L2" s="50" t="s">
        <v>14</v>
      </c>
      <c r="M2" s="50" t="s">
        <v>442</v>
      </c>
      <c r="N2" s="50" t="s">
        <v>443</v>
      </c>
      <c r="O2" s="50" t="s">
        <v>444</v>
      </c>
      <c r="P2" s="50" t="s">
        <v>445</v>
      </c>
      <c r="Q2" s="50" t="s">
        <v>446</v>
      </c>
      <c r="R2" s="50" t="s">
        <v>447</v>
      </c>
      <c r="S2" s="50" t="s">
        <v>448</v>
      </c>
      <c r="T2" s="50" t="s">
        <v>449</v>
      </c>
      <c r="U2" s="50" t="s">
        <v>450</v>
      </c>
      <c r="V2" s="50" t="s">
        <v>451</v>
      </c>
      <c r="W2" s="349"/>
      <c r="X2" s="350"/>
      <c r="Y2" s="88" t="s">
        <v>16</v>
      </c>
      <c r="Z2" s="88" t="s">
        <v>17</v>
      </c>
      <c r="AA2" s="88" t="s">
        <v>18</v>
      </c>
      <c r="AB2" s="88" t="s">
        <v>8</v>
      </c>
      <c r="AC2" s="88" t="s">
        <v>9</v>
      </c>
      <c r="AD2" s="88" t="s">
        <v>10</v>
      </c>
      <c r="AE2" s="88" t="s">
        <v>11</v>
      </c>
      <c r="AF2" s="88" t="s">
        <v>12</v>
      </c>
      <c r="AG2" s="88" t="s">
        <v>13</v>
      </c>
      <c r="AH2" s="88" t="s">
        <v>14</v>
      </c>
      <c r="AI2" s="88" t="s">
        <v>442</v>
      </c>
      <c r="AJ2" s="88" t="s">
        <v>443</v>
      </c>
      <c r="AK2" s="88" t="s">
        <v>444</v>
      </c>
      <c r="AL2" s="88" t="s">
        <v>445</v>
      </c>
      <c r="AM2" s="88" t="s">
        <v>446</v>
      </c>
      <c r="AN2" s="88" t="s">
        <v>447</v>
      </c>
      <c r="AO2" s="88" t="s">
        <v>448</v>
      </c>
      <c r="AP2" s="88" t="s">
        <v>449</v>
      </c>
      <c r="AQ2" s="88" t="s">
        <v>450</v>
      </c>
      <c r="AR2" s="88" t="s">
        <v>451</v>
      </c>
      <c r="AS2" s="342"/>
      <c r="AT2" s="344"/>
      <c r="AU2" s="50" t="s">
        <v>16</v>
      </c>
      <c r="AV2" s="50" t="s">
        <v>17</v>
      </c>
      <c r="AW2" s="50" t="s">
        <v>18</v>
      </c>
      <c r="AX2" s="50" t="s">
        <v>8</v>
      </c>
      <c r="AY2" s="50" t="s">
        <v>9</v>
      </c>
      <c r="AZ2" s="50" t="s">
        <v>10</v>
      </c>
      <c r="BA2" s="50" t="s">
        <v>11</v>
      </c>
      <c r="BB2" s="50" t="s">
        <v>12</v>
      </c>
      <c r="BC2" s="50" t="s">
        <v>13</v>
      </c>
      <c r="BD2" s="50" t="s">
        <v>14</v>
      </c>
      <c r="BE2" s="50" t="s">
        <v>442</v>
      </c>
      <c r="BF2" s="50" t="s">
        <v>443</v>
      </c>
      <c r="BG2" s="50" t="s">
        <v>444</v>
      </c>
      <c r="BH2" s="50" t="s">
        <v>445</v>
      </c>
      <c r="BI2" s="50" t="s">
        <v>446</v>
      </c>
      <c r="BJ2" s="50" t="s">
        <v>447</v>
      </c>
      <c r="BK2" s="50" t="s">
        <v>448</v>
      </c>
      <c r="BL2" s="50" t="s">
        <v>449</v>
      </c>
      <c r="BM2" s="50" t="s">
        <v>450</v>
      </c>
      <c r="BN2" s="50" t="s">
        <v>451</v>
      </c>
      <c r="BO2" s="346"/>
      <c r="BP2" s="347"/>
      <c r="BQ2" s="88" t="s">
        <v>16</v>
      </c>
      <c r="BR2" s="88" t="s">
        <v>17</v>
      </c>
      <c r="BS2" s="88" t="s">
        <v>18</v>
      </c>
      <c r="BT2" s="88" t="s">
        <v>8</v>
      </c>
      <c r="BU2" s="88" t="s">
        <v>9</v>
      </c>
      <c r="BV2" s="88" t="s">
        <v>10</v>
      </c>
      <c r="BW2" s="88" t="s">
        <v>11</v>
      </c>
      <c r="BX2" s="88" t="s">
        <v>12</v>
      </c>
      <c r="BY2" s="88" t="s">
        <v>13</v>
      </c>
      <c r="BZ2" s="88" t="s">
        <v>14</v>
      </c>
      <c r="CA2" s="88" t="s">
        <v>442</v>
      </c>
      <c r="CB2" s="88" t="s">
        <v>443</v>
      </c>
      <c r="CC2" s="88" t="s">
        <v>444</v>
      </c>
      <c r="CD2" s="88" t="s">
        <v>445</v>
      </c>
      <c r="CE2" s="88" t="s">
        <v>446</v>
      </c>
      <c r="CF2" s="88" t="s">
        <v>447</v>
      </c>
      <c r="CG2" s="88" t="s">
        <v>448</v>
      </c>
      <c r="CH2" s="88" t="s">
        <v>449</v>
      </c>
      <c r="CI2" s="88" t="s">
        <v>450</v>
      </c>
      <c r="CJ2" s="88" t="s">
        <v>451</v>
      </c>
      <c r="CK2" s="351"/>
      <c r="CL2" s="352"/>
      <c r="DA2" s="342"/>
      <c r="DB2" s="344"/>
      <c r="DC2" s="50" t="s">
        <v>16</v>
      </c>
      <c r="DD2" s="50" t="s">
        <v>17</v>
      </c>
      <c r="DE2" s="50" t="s">
        <v>18</v>
      </c>
      <c r="DF2" s="50" t="s">
        <v>8</v>
      </c>
      <c r="DG2" s="50" t="s">
        <v>9</v>
      </c>
      <c r="DH2" s="50" t="s">
        <v>10</v>
      </c>
      <c r="DI2" s="50" t="s">
        <v>11</v>
      </c>
      <c r="DJ2" s="50" t="s">
        <v>12</v>
      </c>
      <c r="DK2" s="50" t="s">
        <v>13</v>
      </c>
      <c r="DL2" s="50" t="s">
        <v>14</v>
      </c>
      <c r="DM2" s="50" t="s">
        <v>442</v>
      </c>
      <c r="DN2" s="50" t="s">
        <v>443</v>
      </c>
      <c r="DO2" s="50" t="s">
        <v>444</v>
      </c>
      <c r="DP2" s="50" t="s">
        <v>445</v>
      </c>
      <c r="DQ2" s="50" t="s">
        <v>446</v>
      </c>
      <c r="DR2" s="50" t="s">
        <v>447</v>
      </c>
      <c r="DS2" s="50" t="s">
        <v>448</v>
      </c>
      <c r="DT2" s="50" t="s">
        <v>449</v>
      </c>
      <c r="DU2" s="50" t="s">
        <v>450</v>
      </c>
      <c r="DV2" s="50" t="s">
        <v>451</v>
      </c>
      <c r="DW2" s="346"/>
      <c r="DX2" s="347"/>
      <c r="DY2" s="88" t="s">
        <v>16</v>
      </c>
      <c r="DZ2" s="88" t="s">
        <v>17</v>
      </c>
      <c r="EA2" s="88" t="s">
        <v>18</v>
      </c>
      <c r="EB2" s="88" t="s">
        <v>8</v>
      </c>
      <c r="EC2" s="88" t="s">
        <v>9</v>
      </c>
      <c r="ED2" s="88" t="s">
        <v>10</v>
      </c>
      <c r="EE2" s="88" t="s">
        <v>11</v>
      </c>
      <c r="EF2" s="88" t="s">
        <v>12</v>
      </c>
      <c r="EG2" s="88" t="s">
        <v>13</v>
      </c>
      <c r="EH2" s="88" t="s">
        <v>14</v>
      </c>
      <c r="EI2" s="88" t="s">
        <v>442</v>
      </c>
      <c r="EJ2" s="88" t="s">
        <v>443</v>
      </c>
      <c r="EK2" s="88" t="s">
        <v>444</v>
      </c>
      <c r="EL2" s="88" t="s">
        <v>445</v>
      </c>
      <c r="EM2" s="88" t="s">
        <v>446</v>
      </c>
      <c r="EN2" s="88" t="s">
        <v>447</v>
      </c>
      <c r="EO2" s="88" t="s">
        <v>448</v>
      </c>
      <c r="EP2" s="88" t="s">
        <v>449</v>
      </c>
      <c r="EQ2" s="88" t="s">
        <v>450</v>
      </c>
      <c r="ER2" s="88" t="s">
        <v>451</v>
      </c>
    </row>
    <row r="3" spans="1:148" ht="12.75" customHeight="1">
      <c r="A3" s="134" t="str">
        <f>'Test Sample Data'!A3</f>
        <v>Ala-AGC-1</v>
      </c>
      <c r="B3" s="135" t="s">
        <v>438</v>
      </c>
      <c r="C3" s="65" t="str">
        <f>IF(SUM('Test Sample Data'!C$3:C$194)&gt;10,IF(AND(ISNUMBER('Test Sample Data'!C3),'Test Sample Data'!C3&lt;35,'Test Sample Data'!C3&gt;0),'Test Sample Data'!C3-'Choose Housekeeping Genes'!D$20,35-'Choose Housekeeping Genes'!D$20),"")</f>
        <v/>
      </c>
      <c r="D3" s="65" t="str">
        <f>IF(SUM('Test Sample Data'!D$3:D$194)&gt;10,IF(AND(ISNUMBER('Test Sample Data'!D3),'Test Sample Data'!D3&lt;35,'Test Sample Data'!D3&gt;0),'Test Sample Data'!D3-'Choose Housekeeping Genes'!E$20,35-'Choose Housekeeping Genes'!E$20),"")</f>
        <v/>
      </c>
      <c r="E3" s="65" t="str">
        <f>IF(SUM('Test Sample Data'!E$3:E$194)&gt;10,IF(AND(ISNUMBER('Test Sample Data'!E3),'Test Sample Data'!E3&lt;35,'Test Sample Data'!E3&gt;0),'Test Sample Data'!E3-'Choose Housekeeping Genes'!F$20,35-'Choose Housekeeping Genes'!F$20),"")</f>
        <v/>
      </c>
      <c r="F3" s="65" t="str">
        <f>IF(SUM('Test Sample Data'!F$3:F$194)&gt;10,IF(AND(ISNUMBER('Test Sample Data'!F3),'Test Sample Data'!F3&lt;35,'Test Sample Data'!F3&gt;0),'Test Sample Data'!F3-'Choose Housekeeping Genes'!G$20,35-'Choose Housekeeping Genes'!G$20),"")</f>
        <v/>
      </c>
      <c r="G3" s="65" t="str">
        <f>IF(SUM('Test Sample Data'!G$3:G$194)&gt;10,IF(AND(ISNUMBER('Test Sample Data'!G3),'Test Sample Data'!G3&lt;35,'Test Sample Data'!G3&gt;0),'Test Sample Data'!G3-'Choose Housekeeping Genes'!H$20,35-'Choose Housekeeping Genes'!H$20),"")</f>
        <v/>
      </c>
      <c r="H3" s="65" t="str">
        <f>IF(SUM('Test Sample Data'!H$3:H$194)&gt;10,IF(AND(ISNUMBER('Test Sample Data'!H3),'Test Sample Data'!H3&lt;35,'Test Sample Data'!H3&gt;0),'Test Sample Data'!H3-'Choose Housekeeping Genes'!I$20,35-'Choose Housekeeping Genes'!I$20),"")</f>
        <v/>
      </c>
      <c r="I3" s="65" t="str">
        <f>IF(SUM('Test Sample Data'!I$3:I$194)&gt;10,IF(AND(ISNUMBER('Test Sample Data'!I3),'Test Sample Data'!I3&lt;35,'Test Sample Data'!I3&gt;0),'Test Sample Data'!I3-'Choose Housekeeping Genes'!J$20,35-'Choose Housekeeping Genes'!J$20),"")</f>
        <v/>
      </c>
      <c r="J3" s="65" t="str">
        <f>IF(SUM('Test Sample Data'!J$3:J$194)&gt;10,IF(AND(ISNUMBER('Test Sample Data'!J3),'Test Sample Data'!J3&lt;35,'Test Sample Data'!J3&gt;0),'Test Sample Data'!J3-'Choose Housekeeping Genes'!K$20,35-'Choose Housekeeping Genes'!K$20),"")</f>
        <v/>
      </c>
      <c r="K3" s="65" t="str">
        <f>IF(SUM('Test Sample Data'!K$3:K$194)&gt;10,IF(AND(ISNUMBER('Test Sample Data'!K3),'Test Sample Data'!K3&lt;35,'Test Sample Data'!K3&gt;0),'Test Sample Data'!K3-'Choose Housekeeping Genes'!L$20,35-'Choose Housekeeping Genes'!L$20),"")</f>
        <v/>
      </c>
      <c r="L3" s="65" t="str">
        <f>IF(SUM('Test Sample Data'!L$3:L$194)&gt;10,IF(AND(ISNUMBER('Test Sample Data'!L3),'Test Sample Data'!L3&lt;35,'Test Sample Data'!L3&gt;0),'Test Sample Data'!L3-'Choose Housekeeping Genes'!M$20,35-'Choose Housekeeping Genes'!M$20),"")</f>
        <v/>
      </c>
      <c r="M3" s="65" t="str">
        <f>IF(SUM('Test Sample Data'!M$3:M$194)&gt;10,IF(AND(ISNUMBER('Test Sample Data'!M3),'Test Sample Data'!M3&lt;35,'Test Sample Data'!M3&gt;0),'Test Sample Data'!M3-'Choose Housekeeping Genes'!N$20,35-'Choose Housekeeping Genes'!N$20),"")</f>
        <v/>
      </c>
      <c r="N3" s="65" t="str">
        <f>IF(SUM('Test Sample Data'!N$3:N$194)&gt;10,IF(AND(ISNUMBER('Test Sample Data'!N3),'Test Sample Data'!N3&lt;35,'Test Sample Data'!N3&gt;0),'Test Sample Data'!N3-'Choose Housekeeping Genes'!O$20,35-'Choose Housekeeping Genes'!O$20),"")</f>
        <v/>
      </c>
      <c r="O3" s="65" t="str">
        <f>IF(SUM('Test Sample Data'!O$3:O$194)&gt;10,IF(AND(ISNUMBER('Test Sample Data'!O3),'Test Sample Data'!O3&lt;35,'Test Sample Data'!O3&gt;0),'Test Sample Data'!O3-'Choose Housekeeping Genes'!P$20,35-'Choose Housekeeping Genes'!P$20),"")</f>
        <v/>
      </c>
      <c r="P3" s="65" t="str">
        <f>IF(SUM('Test Sample Data'!P$3:P$194)&gt;10,IF(AND(ISNUMBER('Test Sample Data'!P3),'Test Sample Data'!P3&lt;35,'Test Sample Data'!P3&gt;0),'Test Sample Data'!P3-'Choose Housekeeping Genes'!Q$20,35-'Choose Housekeeping Genes'!Q$20),"")</f>
        <v/>
      </c>
      <c r="Q3" s="65" t="str">
        <f>IF(SUM('Test Sample Data'!Q$3:Q$194)&gt;10,IF(AND(ISNUMBER('Test Sample Data'!Q3),'Test Sample Data'!Q3&lt;35,'Test Sample Data'!Q3&gt;0),'Test Sample Data'!Q3-'Choose Housekeeping Genes'!R$20,35-'Choose Housekeeping Genes'!R$20),"")</f>
        <v/>
      </c>
      <c r="R3" s="65" t="str">
        <f>IF(SUM('Test Sample Data'!R$3:R$194)&gt;10,IF(AND(ISNUMBER('Test Sample Data'!R3),'Test Sample Data'!R3&lt;35,'Test Sample Data'!R3&gt;0),'Test Sample Data'!R3-'Choose Housekeeping Genes'!S$20,35-'Choose Housekeeping Genes'!S$20),"")</f>
        <v/>
      </c>
      <c r="S3" s="65" t="str">
        <f>IF(SUM('Test Sample Data'!S$3:S$194)&gt;10,IF(AND(ISNUMBER('Test Sample Data'!S3),'Test Sample Data'!S3&lt;35,'Test Sample Data'!S3&gt;0),'Test Sample Data'!S3-'Choose Housekeeping Genes'!T$20,35-'Choose Housekeeping Genes'!T$20),"")</f>
        <v/>
      </c>
      <c r="T3" s="65" t="str">
        <f>IF(SUM('Test Sample Data'!T$3:T$194)&gt;10,IF(AND(ISNUMBER('Test Sample Data'!T3),'Test Sample Data'!T3&lt;35,'Test Sample Data'!T3&gt;0),'Test Sample Data'!T3-'Choose Housekeeping Genes'!U$20,35-'Choose Housekeeping Genes'!U$20),"")</f>
        <v/>
      </c>
      <c r="U3" s="65" t="str">
        <f>IF(SUM('Test Sample Data'!U$3:U$194)&gt;10,IF(AND(ISNUMBER('Test Sample Data'!U3),'Test Sample Data'!U3&lt;35,'Test Sample Data'!U3&gt;0),'Test Sample Data'!U3-'Choose Housekeeping Genes'!V$20,35-'Choose Housekeeping Genes'!V$20),"")</f>
        <v/>
      </c>
      <c r="V3" s="65" t="str">
        <f>IF(SUM('Test Sample Data'!V$3:V$194)&gt;10,IF(AND(ISNUMBER('Test Sample Data'!V3),'Test Sample Data'!V3&lt;35,'Test Sample Data'!V3&gt;0),'Test Sample Data'!V3-'Choose Housekeeping Genes'!W$20,35-'Choose Housekeeping Genes'!W$20),"")</f>
        <v/>
      </c>
      <c r="W3" s="137" t="str">
        <f>'Control Sample Data'!A3</f>
        <v>Ala-AGC-1</v>
      </c>
      <c r="X3" s="138" t="s">
        <v>438</v>
      </c>
      <c r="Y3" s="65" t="str">
        <f>IF(SUM('Control Sample Data'!C$3:C$194)&gt;10,IF(AND(ISNUMBER('Control Sample Data'!C3),'Control Sample Data'!C3&lt;35,'Control Sample Data'!C3&gt;0),'Control Sample Data'!C3-'Choose Housekeeping Genes'!AA$20,35-'Choose Housekeeping Genes'!AA$20),"")</f>
        <v/>
      </c>
      <c r="Z3" s="65" t="str">
        <f>IF(SUM('Control Sample Data'!D$3:D$194)&gt;10,IF(AND(ISNUMBER('Control Sample Data'!D3),'Control Sample Data'!D3&lt;35,'Control Sample Data'!D3&gt;0),'Control Sample Data'!D3-'Choose Housekeeping Genes'!AB$20,35-'Choose Housekeeping Genes'!AB$20),"")</f>
        <v/>
      </c>
      <c r="AA3" s="65" t="str">
        <f>IF(SUM('Control Sample Data'!E$3:E$194)&gt;10,IF(AND(ISNUMBER('Control Sample Data'!E3),'Control Sample Data'!E3&lt;35,'Control Sample Data'!E3&gt;0),'Control Sample Data'!E3-'Choose Housekeeping Genes'!AC$20,35-'Choose Housekeeping Genes'!AC$20),"")</f>
        <v/>
      </c>
      <c r="AB3" s="65" t="str">
        <f>IF(SUM('Control Sample Data'!F$3:F$194)&gt;10,IF(AND(ISNUMBER('Control Sample Data'!F3),'Control Sample Data'!F3&lt;35,'Control Sample Data'!F3&gt;0),'Control Sample Data'!F3-'Choose Housekeeping Genes'!AD$20,35-'Choose Housekeeping Genes'!AD$20),"")</f>
        <v/>
      </c>
      <c r="AC3" s="65" t="str">
        <f>IF(SUM('Control Sample Data'!G$3:G$194)&gt;10,IF(AND(ISNUMBER('Control Sample Data'!G3),'Control Sample Data'!G3&lt;35,'Control Sample Data'!G3&gt;0),'Control Sample Data'!G3-'Choose Housekeeping Genes'!AE$20,35-'Choose Housekeeping Genes'!AE$20),"")</f>
        <v/>
      </c>
      <c r="AD3" s="65" t="str">
        <f>IF(SUM('Control Sample Data'!H$3:H$194)&gt;10,IF(AND(ISNUMBER('Control Sample Data'!H3),'Control Sample Data'!H3&lt;35,'Control Sample Data'!H3&gt;0),'Control Sample Data'!H3-'Choose Housekeeping Genes'!AF$20,35-'Choose Housekeeping Genes'!AF$20),"")</f>
        <v/>
      </c>
      <c r="AE3" s="65" t="str">
        <f>IF(SUM('Control Sample Data'!I$3:I$194)&gt;10,IF(AND(ISNUMBER('Control Sample Data'!I3),'Control Sample Data'!I3&lt;35,'Control Sample Data'!I3&gt;0),'Control Sample Data'!I3-'Choose Housekeeping Genes'!AG$20,35-'Choose Housekeeping Genes'!AG$20),"")</f>
        <v/>
      </c>
      <c r="AF3" s="65" t="str">
        <f>IF(SUM('Control Sample Data'!J$3:J$194)&gt;10,IF(AND(ISNUMBER('Control Sample Data'!J3),'Control Sample Data'!J3&lt;35,'Control Sample Data'!J3&gt;0),'Control Sample Data'!J3-'Choose Housekeeping Genes'!AH$20,35-'Choose Housekeeping Genes'!AH$20),"")</f>
        <v/>
      </c>
      <c r="AG3" s="65" t="str">
        <f>IF(SUM('Control Sample Data'!K$3:K$194)&gt;10,IF(AND(ISNUMBER('Control Sample Data'!K3),'Control Sample Data'!K3&lt;35,'Control Sample Data'!K3&gt;0),'Control Sample Data'!K3-'Choose Housekeeping Genes'!AI$20,35-'Choose Housekeeping Genes'!AI$20),"")</f>
        <v/>
      </c>
      <c r="AH3" s="65" t="str">
        <f>IF(SUM('Control Sample Data'!L$3:L$194)&gt;10,IF(AND(ISNUMBER('Control Sample Data'!L3),'Control Sample Data'!L3&lt;35,'Control Sample Data'!L3&gt;0),'Control Sample Data'!L3-'Choose Housekeeping Genes'!AJ$20,35-'Choose Housekeeping Genes'!AJ$20),"")</f>
        <v/>
      </c>
      <c r="AI3" s="65" t="str">
        <f>IF(SUM('Control Sample Data'!M$3:M$194)&gt;10,IF(AND(ISNUMBER('Control Sample Data'!M3),'Control Sample Data'!M3&lt;35,'Control Sample Data'!M3&gt;0),'Control Sample Data'!M3-'Choose Housekeeping Genes'!AK$20,35-'Choose Housekeeping Genes'!AK$20),"")</f>
        <v/>
      </c>
      <c r="AJ3" s="65" t="str">
        <f>IF(SUM('Control Sample Data'!N$3:N$194)&gt;10,IF(AND(ISNUMBER('Control Sample Data'!N3),'Control Sample Data'!N3&lt;35,'Control Sample Data'!N3&gt;0),'Control Sample Data'!N3-'Choose Housekeeping Genes'!AL$20,35-'Choose Housekeeping Genes'!AL$20),"")</f>
        <v/>
      </c>
      <c r="AK3" s="65" t="str">
        <f>IF(SUM('Control Sample Data'!O$3:O$194)&gt;10,IF(AND(ISNUMBER('Control Sample Data'!O3),'Control Sample Data'!O3&lt;35,'Control Sample Data'!O3&gt;0),'Control Sample Data'!O3-'Choose Housekeeping Genes'!AM$20,35-'Choose Housekeeping Genes'!AM$20),"")</f>
        <v/>
      </c>
      <c r="AL3" s="65" t="str">
        <f>IF(SUM('Control Sample Data'!P$3:P$194)&gt;10,IF(AND(ISNUMBER('Control Sample Data'!P3),'Control Sample Data'!P3&lt;35,'Control Sample Data'!P3&gt;0),'Control Sample Data'!P3-'Choose Housekeeping Genes'!AN$20,35-'Choose Housekeeping Genes'!AN$20),"")</f>
        <v/>
      </c>
      <c r="AM3" s="65" t="str">
        <f>IF(SUM('Control Sample Data'!Q$3:Q$194)&gt;10,IF(AND(ISNUMBER('Control Sample Data'!Q3),'Control Sample Data'!Q3&lt;35,'Control Sample Data'!Q3&gt;0),'Control Sample Data'!Q3-'Choose Housekeeping Genes'!AO$20,35-'Choose Housekeeping Genes'!AO$20),"")</f>
        <v/>
      </c>
      <c r="AN3" s="65" t="str">
        <f>IF(SUM('Control Sample Data'!R$3:R$194)&gt;10,IF(AND(ISNUMBER('Control Sample Data'!R3),'Control Sample Data'!R3&lt;35,'Control Sample Data'!R3&gt;0),'Control Sample Data'!R3-'Choose Housekeeping Genes'!AP$20,35-'Choose Housekeeping Genes'!AP$20),"")</f>
        <v/>
      </c>
      <c r="AO3" s="65" t="str">
        <f>IF(SUM('Control Sample Data'!S$3:S$194)&gt;10,IF(AND(ISNUMBER('Control Sample Data'!S3),'Control Sample Data'!S3&lt;35,'Control Sample Data'!S3&gt;0),'Control Sample Data'!S3-'Choose Housekeeping Genes'!AQ$20,35-'Choose Housekeeping Genes'!AQ$20),"")</f>
        <v/>
      </c>
      <c r="AP3" s="65" t="str">
        <f>IF(SUM('Control Sample Data'!T$3:T$194)&gt;10,IF(AND(ISNUMBER('Control Sample Data'!T3),'Control Sample Data'!T3&lt;35,'Control Sample Data'!T3&gt;0),'Control Sample Data'!T3-'Choose Housekeeping Genes'!AR$20,35-'Choose Housekeeping Genes'!AR$20),"")</f>
        <v/>
      </c>
      <c r="AQ3" s="65" t="str">
        <f>IF(SUM('Control Sample Data'!U$3:U$194)&gt;10,IF(AND(ISNUMBER('Control Sample Data'!U3),'Control Sample Data'!U3&lt;35,'Control Sample Data'!U3&gt;0),'Control Sample Data'!U3-'Choose Housekeeping Genes'!AS$20,35-'Choose Housekeeping Genes'!AS$20),"")</f>
        <v/>
      </c>
      <c r="AR3" s="65" t="str">
        <f>IF(SUM('Control Sample Data'!V$3:V$194)&gt;10,IF(AND(ISNUMBER('Control Sample Data'!V3),'Control Sample Data'!V3&lt;35,'Control Sample Data'!V3&gt;0),'Control Sample Data'!V3-'Choose Housekeeping Genes'!AT$20,35-'Choose Housekeeping Genes'!AT$20),"")</f>
        <v/>
      </c>
      <c r="AS3" s="69" t="str">
        <f>'Control Sample Data'!A3</f>
        <v>Ala-AGC-1</v>
      </c>
      <c r="AT3" s="64" t="s">
        <v>438</v>
      </c>
      <c r="AU3" s="65" t="str">
        <f ca="1">IF(ISNUMBER(C3-'Choose Housekeeping Genes'!D$12),C3-'Choose Housekeeping Genes'!D$12,"")</f>
        <v/>
      </c>
      <c r="AV3" s="65" t="str">
        <f ca="1">IF(ISNUMBER(D3-'Choose Housekeeping Genes'!E$12),D3-'Choose Housekeeping Genes'!E$12,"")</f>
        <v/>
      </c>
      <c r="AW3" s="65" t="str">
        <f ca="1">IF(ISNUMBER(E3-'Choose Housekeeping Genes'!F$12),E3-'Choose Housekeeping Genes'!F$12,"")</f>
        <v/>
      </c>
      <c r="AX3" s="65" t="str">
        <f ca="1">IF(ISNUMBER(F3-'Choose Housekeeping Genes'!G$12),F3-'Choose Housekeeping Genes'!G$12,"")</f>
        <v/>
      </c>
      <c r="AY3" s="65" t="str">
        <f ca="1">IF(ISNUMBER(G3-'Choose Housekeeping Genes'!H$12),G3-'Choose Housekeeping Genes'!H$12,"")</f>
        <v/>
      </c>
      <c r="AZ3" s="65" t="str">
        <f ca="1">IF(ISNUMBER(H3-'Choose Housekeeping Genes'!I$12),H3-'Choose Housekeeping Genes'!I$12,"")</f>
        <v/>
      </c>
      <c r="BA3" s="65" t="str">
        <f ca="1">IF(ISNUMBER(I3-'Choose Housekeeping Genes'!J$12),I3-'Choose Housekeeping Genes'!J$12,"")</f>
        <v/>
      </c>
      <c r="BB3" s="65" t="str">
        <f ca="1">IF(ISNUMBER(J3-'Choose Housekeeping Genes'!K$12),J3-'Choose Housekeeping Genes'!K$12,"")</f>
        <v/>
      </c>
      <c r="BC3" s="65" t="str">
        <f ca="1">IF(ISNUMBER(K3-'Choose Housekeeping Genes'!L$12),K3-'Choose Housekeeping Genes'!L$12,"")</f>
        <v/>
      </c>
      <c r="BD3" s="65" t="str">
        <f ca="1">IF(ISNUMBER(L3-'Choose Housekeeping Genes'!M$12),L3-'Choose Housekeeping Genes'!M$12,"")</f>
        <v/>
      </c>
      <c r="BE3" s="65" t="str">
        <f ca="1">IF(ISNUMBER(M3-'Choose Housekeeping Genes'!N$12),M3-'Choose Housekeeping Genes'!N$12,"")</f>
        <v/>
      </c>
      <c r="BF3" s="65" t="str">
        <f ca="1">IF(ISNUMBER(N3-'Choose Housekeeping Genes'!O$12),N3-'Choose Housekeeping Genes'!O$12,"")</f>
        <v/>
      </c>
      <c r="BG3" s="65" t="str">
        <f ca="1">IF(ISNUMBER(O3-'Choose Housekeeping Genes'!P$12),O3-'Choose Housekeeping Genes'!P$12,"")</f>
        <v/>
      </c>
      <c r="BH3" s="65" t="str">
        <f ca="1">IF(ISNUMBER(P3-'Choose Housekeeping Genes'!Q$12),P3-'Choose Housekeeping Genes'!Q$12,"")</f>
        <v/>
      </c>
      <c r="BI3" s="65" t="str">
        <f ca="1">IF(ISNUMBER(Q3-'Choose Housekeeping Genes'!R$12),Q3-'Choose Housekeeping Genes'!R$12,"")</f>
        <v/>
      </c>
      <c r="BJ3" s="65" t="str">
        <f ca="1">IF(ISNUMBER(R3-'Choose Housekeeping Genes'!S$12),R3-'Choose Housekeeping Genes'!S$12,"")</f>
        <v/>
      </c>
      <c r="BK3" s="65" t="str">
        <f ca="1">IF(ISNUMBER(S3-'Choose Housekeeping Genes'!T$12),S3-'Choose Housekeeping Genes'!T$12,"")</f>
        <v/>
      </c>
      <c r="BL3" s="65" t="str">
        <f ca="1">IF(ISNUMBER(T3-'Choose Housekeeping Genes'!U$12),T3-'Choose Housekeeping Genes'!U$12,"")</f>
        <v/>
      </c>
      <c r="BM3" s="65" t="str">
        <f ca="1">IF(ISNUMBER(U3-'Choose Housekeeping Genes'!V$12),U3-'Choose Housekeeping Genes'!V$12,"")</f>
        <v/>
      </c>
      <c r="BN3" s="65" t="str">
        <f ca="1">IF(ISNUMBER(V3-'Choose Housekeeping Genes'!W$12),V3-'Choose Housekeeping Genes'!W$12,"")</f>
        <v/>
      </c>
      <c r="BO3" s="141" t="str">
        <f t="shared" ref="BO3:BO34" si="0">W3</f>
        <v>Ala-AGC-1</v>
      </c>
      <c r="BP3" s="138" t="s">
        <v>438</v>
      </c>
      <c r="BQ3" s="65" t="str">
        <f ca="1">IF(ISNUMBER(Y3-'Choose Housekeeping Genes'!AA$12),Y3-'Choose Housekeeping Genes'!AA$12,"")</f>
        <v/>
      </c>
      <c r="BR3" s="65" t="str">
        <f ca="1">IF(ISNUMBER(Z3-'Choose Housekeeping Genes'!AB$12),Z3-'Choose Housekeeping Genes'!AB$12,"")</f>
        <v/>
      </c>
      <c r="BS3" s="65" t="str">
        <f ca="1">IF(ISNUMBER(AA3-'Choose Housekeeping Genes'!AC$12),AA3-'Choose Housekeeping Genes'!AC$12,"")</f>
        <v/>
      </c>
      <c r="BT3" s="65" t="str">
        <f ca="1">IF(ISNUMBER(AB3-'Choose Housekeeping Genes'!AD$12),AB3-'Choose Housekeeping Genes'!AD$12,"")</f>
        <v/>
      </c>
      <c r="BU3" s="65" t="str">
        <f ca="1">IF(ISNUMBER(AC3-'Choose Housekeeping Genes'!AE$12),AC3-'Choose Housekeeping Genes'!AE$12,"")</f>
        <v/>
      </c>
      <c r="BV3" s="65" t="str">
        <f ca="1">IF(ISNUMBER(AD3-'Choose Housekeeping Genes'!AF$12),AD3-'Choose Housekeeping Genes'!AF$12,"")</f>
        <v/>
      </c>
      <c r="BW3" s="65" t="str">
        <f ca="1">IF(ISNUMBER(AE3-'Choose Housekeeping Genes'!AG$12),AE3-'Choose Housekeeping Genes'!AG$12,"")</f>
        <v/>
      </c>
      <c r="BX3" s="65" t="str">
        <f ca="1">IF(ISNUMBER(AF3-'Choose Housekeeping Genes'!AH$12),AF3-'Choose Housekeeping Genes'!AH$12,"")</f>
        <v/>
      </c>
      <c r="BY3" s="65" t="str">
        <f ca="1">IF(ISNUMBER(AG3-'Choose Housekeeping Genes'!AI$12),AG3-'Choose Housekeeping Genes'!AI$12,"")</f>
        <v/>
      </c>
      <c r="BZ3" s="65" t="str">
        <f ca="1">IF(ISNUMBER(AH3-'Choose Housekeeping Genes'!AJ$12),AH3-'Choose Housekeeping Genes'!AJ$12,"")</f>
        <v/>
      </c>
      <c r="CA3" s="65" t="str">
        <f ca="1">IF(ISNUMBER(AI3-'Choose Housekeeping Genes'!AK$12),AI3-'Choose Housekeeping Genes'!AK$12,"")</f>
        <v/>
      </c>
      <c r="CB3" s="65" t="str">
        <f ca="1">IF(ISNUMBER(AJ3-'Choose Housekeeping Genes'!AL$12),AJ3-'Choose Housekeeping Genes'!AL$12,"")</f>
        <v/>
      </c>
      <c r="CC3" s="65" t="str">
        <f ca="1">IF(ISNUMBER(AK3-'Choose Housekeeping Genes'!AM$12),AK3-'Choose Housekeeping Genes'!AM$12,"")</f>
        <v/>
      </c>
      <c r="CD3" s="65" t="str">
        <f ca="1">IF(ISNUMBER(AL3-'Choose Housekeeping Genes'!AN$12),AL3-'Choose Housekeeping Genes'!AN$12,"")</f>
        <v/>
      </c>
      <c r="CE3" s="65" t="str">
        <f ca="1">IF(ISNUMBER(AM3-'Choose Housekeeping Genes'!AO$12),AM3-'Choose Housekeeping Genes'!AO$12,"")</f>
        <v/>
      </c>
      <c r="CF3" s="65" t="str">
        <f ca="1">IF(ISNUMBER(AN3-'Choose Housekeeping Genes'!AP$12),AN3-'Choose Housekeeping Genes'!AP$12,"")</f>
        <v/>
      </c>
      <c r="CG3" s="65" t="str">
        <f ca="1">IF(ISNUMBER(AO3-'Choose Housekeeping Genes'!AQ$12),AO3-'Choose Housekeeping Genes'!AQ$12,"")</f>
        <v/>
      </c>
      <c r="CH3" s="65" t="str">
        <f ca="1">IF(ISNUMBER(AP3-'Choose Housekeeping Genes'!AR$12),AP3-'Choose Housekeeping Genes'!AR$12,"")</f>
        <v/>
      </c>
      <c r="CI3" s="65" t="str">
        <f ca="1">IF(ISNUMBER(AQ3-'Choose Housekeeping Genes'!AS$12),AQ3-'Choose Housekeeping Genes'!AS$12,"")</f>
        <v/>
      </c>
      <c r="CJ3" s="65" t="str">
        <f ca="1">IF(ISNUMBER(AR3-'Choose Housekeeping Genes'!AT$12),AR3-'Choose Housekeeping Genes'!AT$12,"")</f>
        <v/>
      </c>
      <c r="CK3" s="66" t="e">
        <f ca="1">AVERAGE(AU3:BN3)</f>
        <v>#DIV/0!</v>
      </c>
      <c r="CL3" s="143" t="e">
        <f ca="1">AVERAGE(BQ3:CJ3)</f>
        <v>#DIV/0!</v>
      </c>
      <c r="CQ3" s="1">
        <v>1</v>
      </c>
      <c r="CR3" s="1" t="e">
        <f t="array" aca="1" ref="CR3" ca="1">INDIRECT("'All expressed genes'!$A"&amp;MIN(IF('All expressed genes'!$G$3:$G$187=LARGE('All expressed genes'!$G$3:$G$187,CQ3),ROW('All expressed genes'!$A$3:$A$187),"")))</f>
        <v>#DIV/0!</v>
      </c>
      <c r="CS3" s="1" t="e">
        <f t="array" aca="1" ref="CS3" ca="1">INDIRECT("'All expressed genes'!$G"&amp;MIN(IF('All expressed genes'!$G$3:$G$187=LARGE('All expressed genes'!$G$3:$G$187,CQ3),ROW('All expressed genes'!$A$3:$A$187),"")))</f>
        <v>#DIV/0!</v>
      </c>
      <c r="CU3" s="1">
        <v>185</v>
      </c>
      <c r="CV3" s="1" t="e">
        <f t="array" aca="1" ref="CV3" ca="1">INDIRECT("'All expressed genes'!$A"&amp;MIN(IF('All expressed genes'!$G$3:$G$187=LARGE('All expressed genes'!$G$3:$G$187,CU3),ROW('All expressed genes'!$A$3:$A$187),"")))</f>
        <v>#DIV/0!</v>
      </c>
      <c r="CW3" s="1" t="e">
        <f t="array" aca="1" ref="CW3" ca="1">INDIRECT("'All expressed genes'!$I"&amp;MIN(IF('All expressed genes'!$G$3:$G$187=LARGE('All expressed genes'!$G$3:$G$187,CU3),ROW('All expressed genes'!$A$3:$A$187),"")))</f>
        <v>#DIV/0!</v>
      </c>
      <c r="CX3" s="1" t="e">
        <f t="shared" ref="CX3:CX22" ca="1" si="1">0-CW3</f>
        <v>#DIV/0!</v>
      </c>
      <c r="DA3" s="69" t="str">
        <f>'Transcript table'!D11</f>
        <v>Ala-AGC-1</v>
      </c>
      <c r="DB3" s="64" t="s">
        <v>438</v>
      </c>
      <c r="DC3" s="65" t="str">
        <f ca="1">IF(ISNUMBER(2^-AU3),2^-AU3,"")</f>
        <v/>
      </c>
      <c r="DD3" s="65" t="str">
        <f t="shared" ref="DD3:DV3" ca="1" si="2">IF(ISNUMBER(2^-AV3),2^-AV3,"")</f>
        <v/>
      </c>
      <c r="DE3" s="65" t="str">
        <f t="shared" ca="1" si="2"/>
        <v/>
      </c>
      <c r="DF3" s="65" t="str">
        <f t="shared" ca="1" si="2"/>
        <v/>
      </c>
      <c r="DG3" s="65" t="str">
        <f t="shared" ca="1" si="2"/>
        <v/>
      </c>
      <c r="DH3" s="65" t="str">
        <f t="shared" ca="1" si="2"/>
        <v/>
      </c>
      <c r="DI3" s="65" t="str">
        <f t="shared" ca="1" si="2"/>
        <v/>
      </c>
      <c r="DJ3" s="65" t="str">
        <f t="shared" ca="1" si="2"/>
        <v/>
      </c>
      <c r="DK3" s="65" t="str">
        <f t="shared" ca="1" si="2"/>
        <v/>
      </c>
      <c r="DL3" s="65" t="str">
        <f t="shared" ca="1" si="2"/>
        <v/>
      </c>
      <c r="DM3" s="65" t="str">
        <f t="shared" ca="1" si="2"/>
        <v/>
      </c>
      <c r="DN3" s="65" t="str">
        <f t="shared" ca="1" si="2"/>
        <v/>
      </c>
      <c r="DO3" s="65" t="str">
        <f t="shared" ca="1" si="2"/>
        <v/>
      </c>
      <c r="DP3" s="65" t="str">
        <f t="shared" ca="1" si="2"/>
        <v/>
      </c>
      <c r="DQ3" s="65" t="str">
        <f t="shared" ca="1" si="2"/>
        <v/>
      </c>
      <c r="DR3" s="65" t="str">
        <f t="shared" ca="1" si="2"/>
        <v/>
      </c>
      <c r="DS3" s="65" t="str">
        <f t="shared" ca="1" si="2"/>
        <v/>
      </c>
      <c r="DT3" s="65" t="str">
        <f t="shared" ca="1" si="2"/>
        <v/>
      </c>
      <c r="DU3" s="65" t="str">
        <f t="shared" ca="1" si="2"/>
        <v/>
      </c>
      <c r="DV3" s="65" t="str">
        <f t="shared" ca="1" si="2"/>
        <v/>
      </c>
      <c r="DW3" s="141" t="str">
        <f>DA3</f>
        <v>Ala-AGC-1</v>
      </c>
      <c r="DX3" s="138" t="s">
        <v>438</v>
      </c>
      <c r="DY3" s="65" t="str">
        <f ca="1">IF(ISNUMBER(2^-BQ3),2^-BQ3,"")</f>
        <v/>
      </c>
      <c r="DZ3" s="65" t="str">
        <f t="shared" ref="DZ3:ER3" ca="1" si="3">IF(ISNUMBER(2^-BR3),2^-BR3,"")</f>
        <v/>
      </c>
      <c r="EA3" s="65" t="str">
        <f t="shared" ca="1" si="3"/>
        <v/>
      </c>
      <c r="EB3" s="65" t="str">
        <f t="shared" ca="1" si="3"/>
        <v/>
      </c>
      <c r="EC3" s="65" t="str">
        <f t="shared" ca="1" si="3"/>
        <v/>
      </c>
      <c r="ED3" s="65" t="str">
        <f t="shared" ca="1" si="3"/>
        <v/>
      </c>
      <c r="EE3" s="65" t="str">
        <f t="shared" ca="1" si="3"/>
        <v/>
      </c>
      <c r="EF3" s="65" t="str">
        <f t="shared" ca="1" si="3"/>
        <v/>
      </c>
      <c r="EG3" s="65" t="str">
        <f t="shared" ca="1" si="3"/>
        <v/>
      </c>
      <c r="EH3" s="65" t="str">
        <f t="shared" ca="1" si="3"/>
        <v/>
      </c>
      <c r="EI3" s="65" t="str">
        <f t="shared" ca="1" si="3"/>
        <v/>
      </c>
      <c r="EJ3" s="65" t="str">
        <f t="shared" ca="1" si="3"/>
        <v/>
      </c>
      <c r="EK3" s="65" t="str">
        <f t="shared" ca="1" si="3"/>
        <v/>
      </c>
      <c r="EL3" s="65" t="str">
        <f t="shared" ca="1" si="3"/>
        <v/>
      </c>
      <c r="EM3" s="65" t="str">
        <f t="shared" ca="1" si="3"/>
        <v/>
      </c>
      <c r="EN3" s="65" t="str">
        <f t="shared" ca="1" si="3"/>
        <v/>
      </c>
      <c r="EO3" s="65" t="str">
        <f t="shared" ca="1" si="3"/>
        <v/>
      </c>
      <c r="EP3" s="65" t="str">
        <f t="shared" ca="1" si="3"/>
        <v/>
      </c>
      <c r="EQ3" s="65" t="str">
        <f t="shared" ca="1" si="3"/>
        <v/>
      </c>
      <c r="ER3" s="65" t="str">
        <f t="shared" ca="1" si="3"/>
        <v/>
      </c>
    </row>
    <row r="4" spans="1:148" ht="12.75" customHeight="1">
      <c r="A4" s="134" t="str">
        <f>'Test Sample Data'!A4</f>
        <v>Ala-AGC-2</v>
      </c>
      <c r="B4" s="136" t="s">
        <v>436</v>
      </c>
      <c r="C4" s="22" t="str">
        <f>IF(SUM('Test Sample Data'!C$3:C$194)&gt;10,IF(AND(ISNUMBER('Test Sample Data'!C4),'Test Sample Data'!C4&lt;35,'Test Sample Data'!C4&gt;0),'Test Sample Data'!C4-'Choose Housekeeping Genes'!D$20,35-'Choose Housekeeping Genes'!D$20),"")</f>
        <v/>
      </c>
      <c r="D4" s="22" t="str">
        <f>IF(SUM('Test Sample Data'!D$3:D$194)&gt;10,IF(AND(ISNUMBER('Test Sample Data'!D4),'Test Sample Data'!D4&lt;35,'Test Sample Data'!D4&gt;0),'Test Sample Data'!D4-'Choose Housekeeping Genes'!E$20,35-'Choose Housekeeping Genes'!E$20),"")</f>
        <v/>
      </c>
      <c r="E4" s="22" t="str">
        <f>IF(SUM('Test Sample Data'!E$3:E$194)&gt;10,IF(AND(ISNUMBER('Test Sample Data'!E4),'Test Sample Data'!E4&lt;35,'Test Sample Data'!E4&gt;0),'Test Sample Data'!E4-'Choose Housekeeping Genes'!F$20,35-'Choose Housekeeping Genes'!F$20),"")</f>
        <v/>
      </c>
      <c r="F4" s="22" t="str">
        <f>IF(SUM('Test Sample Data'!F$3:F$194)&gt;10,IF(AND(ISNUMBER('Test Sample Data'!F4),'Test Sample Data'!F4&lt;35,'Test Sample Data'!F4&gt;0),'Test Sample Data'!F4-'Choose Housekeeping Genes'!G$20,35-'Choose Housekeeping Genes'!G$20),"")</f>
        <v/>
      </c>
      <c r="G4" s="22" t="str">
        <f>IF(SUM('Test Sample Data'!G$3:G$194)&gt;10,IF(AND(ISNUMBER('Test Sample Data'!G4),'Test Sample Data'!G4&lt;35,'Test Sample Data'!G4&gt;0),'Test Sample Data'!G4-'Choose Housekeeping Genes'!H$20,35-'Choose Housekeeping Genes'!H$20),"")</f>
        <v/>
      </c>
      <c r="H4" s="22" t="str">
        <f>IF(SUM('Test Sample Data'!H$3:H$194)&gt;10,IF(AND(ISNUMBER('Test Sample Data'!H4),'Test Sample Data'!H4&lt;35,'Test Sample Data'!H4&gt;0),'Test Sample Data'!H4-'Choose Housekeeping Genes'!I$20,35-'Choose Housekeeping Genes'!I$20),"")</f>
        <v/>
      </c>
      <c r="I4" s="22" t="str">
        <f>IF(SUM('Test Sample Data'!I$3:I$194)&gt;10,IF(AND(ISNUMBER('Test Sample Data'!I4),'Test Sample Data'!I4&lt;35,'Test Sample Data'!I4&gt;0),'Test Sample Data'!I4-'Choose Housekeeping Genes'!J$20,35-'Choose Housekeeping Genes'!J$20),"")</f>
        <v/>
      </c>
      <c r="J4" s="22" t="str">
        <f>IF(SUM('Test Sample Data'!J$3:J$194)&gt;10,IF(AND(ISNUMBER('Test Sample Data'!J4),'Test Sample Data'!J4&lt;35,'Test Sample Data'!J4&gt;0),'Test Sample Data'!J4-'Choose Housekeeping Genes'!K$20,35-'Choose Housekeeping Genes'!K$20),"")</f>
        <v/>
      </c>
      <c r="K4" s="22" t="str">
        <f>IF(SUM('Test Sample Data'!K$3:K$194)&gt;10,IF(AND(ISNUMBER('Test Sample Data'!K4),'Test Sample Data'!K4&lt;35,'Test Sample Data'!K4&gt;0),'Test Sample Data'!K4-'Choose Housekeeping Genes'!L$20,35-'Choose Housekeeping Genes'!L$20),"")</f>
        <v/>
      </c>
      <c r="L4" s="22" t="str">
        <f>IF(SUM('Test Sample Data'!L$3:L$194)&gt;10,IF(AND(ISNUMBER('Test Sample Data'!L4),'Test Sample Data'!L4&lt;35,'Test Sample Data'!L4&gt;0),'Test Sample Data'!L4-'Choose Housekeeping Genes'!M$20,35-'Choose Housekeeping Genes'!M$20),"")</f>
        <v/>
      </c>
      <c r="M4" s="22" t="str">
        <f>IF(SUM('Test Sample Data'!M$3:M$194)&gt;10,IF(AND(ISNUMBER('Test Sample Data'!M4),'Test Sample Data'!M4&lt;35,'Test Sample Data'!M4&gt;0),'Test Sample Data'!M4-'Choose Housekeeping Genes'!N$20,35-'Choose Housekeeping Genes'!N$20),"")</f>
        <v/>
      </c>
      <c r="N4" s="22" t="str">
        <f>IF(SUM('Test Sample Data'!N$3:N$194)&gt;10,IF(AND(ISNUMBER('Test Sample Data'!N4),'Test Sample Data'!N4&lt;35,'Test Sample Data'!N4&gt;0),'Test Sample Data'!N4-'Choose Housekeeping Genes'!O$20,35-'Choose Housekeeping Genes'!O$20),"")</f>
        <v/>
      </c>
      <c r="O4" s="22" t="str">
        <f>IF(SUM('Test Sample Data'!O$3:O$194)&gt;10,IF(AND(ISNUMBER('Test Sample Data'!O4),'Test Sample Data'!O4&lt;35,'Test Sample Data'!O4&gt;0),'Test Sample Data'!O4-'Choose Housekeeping Genes'!P$20,35-'Choose Housekeeping Genes'!P$20),"")</f>
        <v/>
      </c>
      <c r="P4" s="22" t="str">
        <f>IF(SUM('Test Sample Data'!P$3:P$194)&gt;10,IF(AND(ISNUMBER('Test Sample Data'!P4),'Test Sample Data'!P4&lt;35,'Test Sample Data'!P4&gt;0),'Test Sample Data'!P4-'Choose Housekeeping Genes'!Q$20,35-'Choose Housekeeping Genes'!Q$20),"")</f>
        <v/>
      </c>
      <c r="Q4" s="22" t="str">
        <f>IF(SUM('Test Sample Data'!Q$3:Q$194)&gt;10,IF(AND(ISNUMBER('Test Sample Data'!Q4),'Test Sample Data'!Q4&lt;35,'Test Sample Data'!Q4&gt;0),'Test Sample Data'!Q4-'Choose Housekeeping Genes'!R$20,35-'Choose Housekeeping Genes'!R$20),"")</f>
        <v/>
      </c>
      <c r="R4" s="22" t="str">
        <f>IF(SUM('Test Sample Data'!R$3:R$194)&gt;10,IF(AND(ISNUMBER('Test Sample Data'!R4),'Test Sample Data'!R4&lt;35,'Test Sample Data'!R4&gt;0),'Test Sample Data'!R4-'Choose Housekeeping Genes'!S$20,35-'Choose Housekeeping Genes'!S$20),"")</f>
        <v/>
      </c>
      <c r="S4" s="22" t="str">
        <f>IF(SUM('Test Sample Data'!S$3:S$194)&gt;10,IF(AND(ISNUMBER('Test Sample Data'!S4),'Test Sample Data'!S4&lt;35,'Test Sample Data'!S4&gt;0),'Test Sample Data'!S4-'Choose Housekeeping Genes'!T$20,35-'Choose Housekeeping Genes'!T$20),"")</f>
        <v/>
      </c>
      <c r="T4" s="22" t="str">
        <f>IF(SUM('Test Sample Data'!T$3:T$194)&gt;10,IF(AND(ISNUMBER('Test Sample Data'!T4),'Test Sample Data'!T4&lt;35,'Test Sample Data'!T4&gt;0),'Test Sample Data'!T4-'Choose Housekeeping Genes'!U$20,35-'Choose Housekeeping Genes'!U$20),"")</f>
        <v/>
      </c>
      <c r="U4" s="22" t="str">
        <f>IF(SUM('Test Sample Data'!U$3:U$194)&gt;10,IF(AND(ISNUMBER('Test Sample Data'!U4),'Test Sample Data'!U4&lt;35,'Test Sample Data'!U4&gt;0),'Test Sample Data'!U4-'Choose Housekeeping Genes'!V$20,35-'Choose Housekeeping Genes'!V$20),"")</f>
        <v/>
      </c>
      <c r="V4" s="22" t="str">
        <f>IF(SUM('Test Sample Data'!V$3:V$194)&gt;10,IF(AND(ISNUMBER('Test Sample Data'!V4),'Test Sample Data'!V4&lt;35,'Test Sample Data'!V4&gt;0),'Test Sample Data'!V4-'Choose Housekeeping Genes'!W$20,35-'Choose Housekeeping Genes'!W$20),"")</f>
        <v/>
      </c>
      <c r="W4" s="139" t="str">
        <f>'Control Sample Data'!A4</f>
        <v>Ala-AGC-2</v>
      </c>
      <c r="X4" s="140" t="s">
        <v>436</v>
      </c>
      <c r="Y4" s="22" t="str">
        <f>IF(SUM('Control Sample Data'!C$3:C$194)&gt;10,IF(AND(ISNUMBER('Control Sample Data'!C4),'Control Sample Data'!C4&lt;35,'Control Sample Data'!C4&gt;0),'Control Sample Data'!C4-'Choose Housekeeping Genes'!AA$20,35-'Choose Housekeeping Genes'!AA$20),"")</f>
        <v/>
      </c>
      <c r="Z4" s="22" t="str">
        <f>IF(SUM('Control Sample Data'!D$3:D$194)&gt;10,IF(AND(ISNUMBER('Control Sample Data'!D4),'Control Sample Data'!D4&lt;35,'Control Sample Data'!D4&gt;0),'Control Sample Data'!D4-'Choose Housekeeping Genes'!AB$20,35-'Choose Housekeeping Genes'!AB$20),"")</f>
        <v/>
      </c>
      <c r="AA4" s="22" t="str">
        <f>IF(SUM('Control Sample Data'!E$3:E$194)&gt;10,IF(AND(ISNUMBER('Control Sample Data'!E4),'Control Sample Data'!E4&lt;35,'Control Sample Data'!E4&gt;0),'Control Sample Data'!E4-'Choose Housekeeping Genes'!AC$20,35-'Choose Housekeeping Genes'!AC$20),"")</f>
        <v/>
      </c>
      <c r="AB4" s="22" t="str">
        <f>IF(SUM('Control Sample Data'!F$3:F$194)&gt;10,IF(AND(ISNUMBER('Control Sample Data'!F4),'Control Sample Data'!F4&lt;35,'Control Sample Data'!F4&gt;0),'Control Sample Data'!F4-'Choose Housekeeping Genes'!AD$20,35-'Choose Housekeeping Genes'!AD$20),"")</f>
        <v/>
      </c>
      <c r="AC4" s="22" t="str">
        <f>IF(SUM('Control Sample Data'!G$3:G$194)&gt;10,IF(AND(ISNUMBER('Control Sample Data'!G4),'Control Sample Data'!G4&lt;35,'Control Sample Data'!G4&gt;0),'Control Sample Data'!G4-'Choose Housekeeping Genes'!AE$20,35-'Choose Housekeeping Genes'!AE$20),"")</f>
        <v/>
      </c>
      <c r="AD4" s="22" t="str">
        <f>IF(SUM('Control Sample Data'!H$3:H$194)&gt;10,IF(AND(ISNUMBER('Control Sample Data'!H4),'Control Sample Data'!H4&lt;35,'Control Sample Data'!H4&gt;0),'Control Sample Data'!H4-'Choose Housekeeping Genes'!AF$20,35-'Choose Housekeeping Genes'!AF$20),"")</f>
        <v/>
      </c>
      <c r="AE4" s="22" t="str">
        <f>IF(SUM('Control Sample Data'!I$3:I$194)&gt;10,IF(AND(ISNUMBER('Control Sample Data'!I4),'Control Sample Data'!I4&lt;35,'Control Sample Data'!I4&gt;0),'Control Sample Data'!I4-'Choose Housekeeping Genes'!AG$20,35-'Choose Housekeeping Genes'!AG$20),"")</f>
        <v/>
      </c>
      <c r="AF4" s="22" t="str">
        <f>IF(SUM('Control Sample Data'!J$3:J$194)&gt;10,IF(AND(ISNUMBER('Control Sample Data'!J4),'Control Sample Data'!J4&lt;35,'Control Sample Data'!J4&gt;0),'Control Sample Data'!J4-'Choose Housekeeping Genes'!AH$20,35-'Choose Housekeeping Genes'!AH$20),"")</f>
        <v/>
      </c>
      <c r="AG4" s="22" t="str">
        <f>IF(SUM('Control Sample Data'!K$3:K$194)&gt;10,IF(AND(ISNUMBER('Control Sample Data'!K4),'Control Sample Data'!K4&lt;35,'Control Sample Data'!K4&gt;0),'Control Sample Data'!K4-'Choose Housekeeping Genes'!AI$20,35-'Choose Housekeeping Genes'!AI$20),"")</f>
        <v/>
      </c>
      <c r="AH4" s="22" t="str">
        <f>IF(SUM('Control Sample Data'!L$3:L$194)&gt;10,IF(AND(ISNUMBER('Control Sample Data'!L4),'Control Sample Data'!L4&lt;35,'Control Sample Data'!L4&gt;0),'Control Sample Data'!L4-'Choose Housekeeping Genes'!AJ$20,35-'Choose Housekeeping Genes'!AJ$20),"")</f>
        <v/>
      </c>
      <c r="AI4" s="22" t="str">
        <f>IF(SUM('Control Sample Data'!M$3:M$194)&gt;10,IF(AND(ISNUMBER('Control Sample Data'!M4),'Control Sample Data'!M4&lt;35,'Control Sample Data'!M4&gt;0),'Control Sample Data'!M4-'Choose Housekeeping Genes'!AK$20,35-'Choose Housekeeping Genes'!AK$20),"")</f>
        <v/>
      </c>
      <c r="AJ4" s="22" t="str">
        <f>IF(SUM('Control Sample Data'!N$3:N$194)&gt;10,IF(AND(ISNUMBER('Control Sample Data'!N4),'Control Sample Data'!N4&lt;35,'Control Sample Data'!N4&gt;0),'Control Sample Data'!N4-'Choose Housekeeping Genes'!AL$20,35-'Choose Housekeeping Genes'!AL$20),"")</f>
        <v/>
      </c>
      <c r="AK4" s="22" t="str">
        <f>IF(SUM('Control Sample Data'!O$3:O$194)&gt;10,IF(AND(ISNUMBER('Control Sample Data'!O4),'Control Sample Data'!O4&lt;35,'Control Sample Data'!O4&gt;0),'Control Sample Data'!O4-'Choose Housekeeping Genes'!AM$20,35-'Choose Housekeeping Genes'!AM$20),"")</f>
        <v/>
      </c>
      <c r="AL4" s="22" t="str">
        <f>IF(SUM('Control Sample Data'!P$3:P$194)&gt;10,IF(AND(ISNUMBER('Control Sample Data'!P4),'Control Sample Data'!P4&lt;35,'Control Sample Data'!P4&gt;0),'Control Sample Data'!P4-'Choose Housekeeping Genes'!AN$20,35-'Choose Housekeeping Genes'!AN$20),"")</f>
        <v/>
      </c>
      <c r="AM4" s="22" t="str">
        <f>IF(SUM('Control Sample Data'!Q$3:Q$194)&gt;10,IF(AND(ISNUMBER('Control Sample Data'!Q4),'Control Sample Data'!Q4&lt;35,'Control Sample Data'!Q4&gt;0),'Control Sample Data'!Q4-'Choose Housekeeping Genes'!AO$20,35-'Choose Housekeeping Genes'!AO$20),"")</f>
        <v/>
      </c>
      <c r="AN4" s="22" t="str">
        <f>IF(SUM('Control Sample Data'!R$3:R$194)&gt;10,IF(AND(ISNUMBER('Control Sample Data'!R4),'Control Sample Data'!R4&lt;35,'Control Sample Data'!R4&gt;0),'Control Sample Data'!R4-'Choose Housekeeping Genes'!AP$20,35-'Choose Housekeeping Genes'!AP$20),"")</f>
        <v/>
      </c>
      <c r="AO4" s="22" t="str">
        <f>IF(SUM('Control Sample Data'!S$3:S$194)&gt;10,IF(AND(ISNUMBER('Control Sample Data'!S4),'Control Sample Data'!S4&lt;35,'Control Sample Data'!S4&gt;0),'Control Sample Data'!S4-'Choose Housekeeping Genes'!AQ$20,35-'Choose Housekeeping Genes'!AQ$20),"")</f>
        <v/>
      </c>
      <c r="AP4" s="22" t="str">
        <f>IF(SUM('Control Sample Data'!T$3:T$194)&gt;10,IF(AND(ISNUMBER('Control Sample Data'!T4),'Control Sample Data'!T4&lt;35,'Control Sample Data'!T4&gt;0),'Control Sample Data'!T4-'Choose Housekeeping Genes'!AR$20,35-'Choose Housekeeping Genes'!AR$20),"")</f>
        <v/>
      </c>
      <c r="AQ4" s="22" t="str">
        <f>IF(SUM('Control Sample Data'!U$3:U$194)&gt;10,IF(AND(ISNUMBER('Control Sample Data'!U4),'Control Sample Data'!U4&lt;35,'Control Sample Data'!U4&gt;0),'Control Sample Data'!U4-'Choose Housekeeping Genes'!AS$20,35-'Choose Housekeeping Genes'!AS$20),"")</f>
        <v/>
      </c>
      <c r="AR4" s="22" t="str">
        <f>IF(SUM('Control Sample Data'!V$3:V$194)&gt;10,IF(AND(ISNUMBER('Control Sample Data'!V4),'Control Sample Data'!V4&lt;35,'Control Sample Data'!V4&gt;0),'Control Sample Data'!V4-'Choose Housekeeping Genes'!AT$20,35-'Choose Housekeeping Genes'!AT$20),"")</f>
        <v/>
      </c>
      <c r="AS4" s="69" t="str">
        <f>'Control Sample Data'!A4</f>
        <v>Ala-AGC-2</v>
      </c>
      <c r="AT4" s="21" t="s">
        <v>436</v>
      </c>
      <c r="AU4" s="22" t="str">
        <f ca="1">IF(ISNUMBER(C4-'Choose Housekeeping Genes'!D$12),C4-'Choose Housekeeping Genes'!D$12,"")</f>
        <v/>
      </c>
      <c r="AV4" s="22" t="str">
        <f ca="1">IF(ISNUMBER(D4-'Choose Housekeeping Genes'!E$12),D4-'Choose Housekeeping Genes'!E$12,"")</f>
        <v/>
      </c>
      <c r="AW4" s="22" t="str">
        <f ca="1">IF(ISNUMBER(E4-'Choose Housekeeping Genes'!F$12),E4-'Choose Housekeeping Genes'!F$12,"")</f>
        <v/>
      </c>
      <c r="AX4" s="22" t="str">
        <f ca="1">IF(ISNUMBER(F4-'Choose Housekeeping Genes'!G$12),F4-'Choose Housekeeping Genes'!G$12,"")</f>
        <v/>
      </c>
      <c r="AY4" s="22" t="str">
        <f ca="1">IF(ISNUMBER(G4-'Choose Housekeeping Genes'!H$12),G4-'Choose Housekeeping Genes'!H$12,"")</f>
        <v/>
      </c>
      <c r="AZ4" s="22" t="str">
        <f ca="1">IF(ISNUMBER(H4-'Choose Housekeeping Genes'!I$12),H4-'Choose Housekeeping Genes'!I$12,"")</f>
        <v/>
      </c>
      <c r="BA4" s="22" t="str">
        <f ca="1">IF(ISNUMBER(I4-'Choose Housekeeping Genes'!J$12),I4-'Choose Housekeeping Genes'!J$12,"")</f>
        <v/>
      </c>
      <c r="BB4" s="22" t="str">
        <f ca="1">IF(ISNUMBER(J4-'Choose Housekeeping Genes'!K$12),J4-'Choose Housekeeping Genes'!K$12,"")</f>
        <v/>
      </c>
      <c r="BC4" s="22" t="str">
        <f ca="1">IF(ISNUMBER(K4-'Choose Housekeeping Genes'!L$12),K4-'Choose Housekeeping Genes'!L$12,"")</f>
        <v/>
      </c>
      <c r="BD4" s="22" t="str">
        <f ca="1">IF(ISNUMBER(L4-'Choose Housekeeping Genes'!M$12),L4-'Choose Housekeeping Genes'!M$12,"")</f>
        <v/>
      </c>
      <c r="BE4" s="22" t="str">
        <f ca="1">IF(ISNUMBER(M4-'Choose Housekeeping Genes'!N$12),M4-'Choose Housekeeping Genes'!N$12,"")</f>
        <v/>
      </c>
      <c r="BF4" s="22" t="str">
        <f ca="1">IF(ISNUMBER(N4-'Choose Housekeeping Genes'!O$12),N4-'Choose Housekeeping Genes'!O$12,"")</f>
        <v/>
      </c>
      <c r="BG4" s="22" t="str">
        <f ca="1">IF(ISNUMBER(O4-'Choose Housekeeping Genes'!P$12),O4-'Choose Housekeeping Genes'!P$12,"")</f>
        <v/>
      </c>
      <c r="BH4" s="22" t="str">
        <f ca="1">IF(ISNUMBER(P4-'Choose Housekeeping Genes'!Q$12),P4-'Choose Housekeeping Genes'!Q$12,"")</f>
        <v/>
      </c>
      <c r="BI4" s="22" t="str">
        <f ca="1">IF(ISNUMBER(Q4-'Choose Housekeeping Genes'!R$12),Q4-'Choose Housekeeping Genes'!R$12,"")</f>
        <v/>
      </c>
      <c r="BJ4" s="22" t="str">
        <f ca="1">IF(ISNUMBER(R4-'Choose Housekeeping Genes'!S$12),R4-'Choose Housekeeping Genes'!S$12,"")</f>
        <v/>
      </c>
      <c r="BK4" s="22" t="str">
        <f ca="1">IF(ISNUMBER(S4-'Choose Housekeeping Genes'!T$12),S4-'Choose Housekeeping Genes'!T$12,"")</f>
        <v/>
      </c>
      <c r="BL4" s="22" t="str">
        <f ca="1">IF(ISNUMBER(T4-'Choose Housekeeping Genes'!U$12),T4-'Choose Housekeeping Genes'!U$12,"")</f>
        <v/>
      </c>
      <c r="BM4" s="22" t="str">
        <f ca="1">IF(ISNUMBER(U4-'Choose Housekeeping Genes'!V$12),U4-'Choose Housekeeping Genes'!V$12,"")</f>
        <v/>
      </c>
      <c r="BN4" s="22" t="str">
        <f ca="1">IF(ISNUMBER(V4-'Choose Housekeeping Genes'!W$12),V4-'Choose Housekeeping Genes'!W$12,"")</f>
        <v/>
      </c>
      <c r="BO4" s="141" t="str">
        <f t="shared" si="0"/>
        <v>Ala-AGC-2</v>
      </c>
      <c r="BP4" s="140" t="s">
        <v>436</v>
      </c>
      <c r="BQ4" s="22" t="str">
        <f ca="1">IF(ISNUMBER(Y4-'Choose Housekeeping Genes'!AA$12),Y4-'Choose Housekeeping Genes'!AA$12,"")</f>
        <v/>
      </c>
      <c r="BR4" s="22" t="str">
        <f ca="1">IF(ISNUMBER(Z4-'Choose Housekeeping Genes'!AB$12),Z4-'Choose Housekeeping Genes'!AB$12,"")</f>
        <v/>
      </c>
      <c r="BS4" s="22" t="str">
        <f ca="1">IF(ISNUMBER(AA4-'Choose Housekeeping Genes'!AC$12),AA4-'Choose Housekeeping Genes'!AC$12,"")</f>
        <v/>
      </c>
      <c r="BT4" s="22" t="str">
        <f ca="1">IF(ISNUMBER(AB4-'Choose Housekeeping Genes'!AD$12),AB4-'Choose Housekeeping Genes'!AD$12,"")</f>
        <v/>
      </c>
      <c r="BU4" s="22" t="str">
        <f ca="1">IF(ISNUMBER(AC4-'Choose Housekeeping Genes'!AE$12),AC4-'Choose Housekeeping Genes'!AE$12,"")</f>
        <v/>
      </c>
      <c r="BV4" s="22" t="str">
        <f ca="1">IF(ISNUMBER(AD4-'Choose Housekeeping Genes'!AF$12),AD4-'Choose Housekeeping Genes'!AF$12,"")</f>
        <v/>
      </c>
      <c r="BW4" s="22" t="str">
        <f ca="1">IF(ISNUMBER(AE4-'Choose Housekeeping Genes'!AG$12),AE4-'Choose Housekeeping Genes'!AG$12,"")</f>
        <v/>
      </c>
      <c r="BX4" s="22" t="str">
        <f ca="1">IF(ISNUMBER(AF4-'Choose Housekeeping Genes'!AH$12),AF4-'Choose Housekeeping Genes'!AH$12,"")</f>
        <v/>
      </c>
      <c r="BY4" s="22" t="str">
        <f ca="1">IF(ISNUMBER(AG4-'Choose Housekeeping Genes'!AI$12),AG4-'Choose Housekeeping Genes'!AI$12,"")</f>
        <v/>
      </c>
      <c r="BZ4" s="22" t="str">
        <f ca="1">IF(ISNUMBER(AH4-'Choose Housekeeping Genes'!AJ$12),AH4-'Choose Housekeeping Genes'!AJ$12,"")</f>
        <v/>
      </c>
      <c r="CA4" s="22" t="str">
        <f ca="1">IF(ISNUMBER(AI4-'Choose Housekeeping Genes'!AK$12),AI4-'Choose Housekeeping Genes'!AK$12,"")</f>
        <v/>
      </c>
      <c r="CB4" s="22" t="str">
        <f ca="1">IF(ISNUMBER(AJ4-'Choose Housekeeping Genes'!AL$12),AJ4-'Choose Housekeeping Genes'!AL$12,"")</f>
        <v/>
      </c>
      <c r="CC4" s="22" t="str">
        <f ca="1">IF(ISNUMBER(AK4-'Choose Housekeeping Genes'!AM$12),AK4-'Choose Housekeeping Genes'!AM$12,"")</f>
        <v/>
      </c>
      <c r="CD4" s="22" t="str">
        <f ca="1">IF(ISNUMBER(AL4-'Choose Housekeeping Genes'!AN$12),AL4-'Choose Housekeeping Genes'!AN$12,"")</f>
        <v/>
      </c>
      <c r="CE4" s="22" t="str">
        <f ca="1">IF(ISNUMBER(AM4-'Choose Housekeeping Genes'!AO$12),AM4-'Choose Housekeeping Genes'!AO$12,"")</f>
        <v/>
      </c>
      <c r="CF4" s="22" t="str">
        <f ca="1">IF(ISNUMBER(AN4-'Choose Housekeeping Genes'!AP$12),AN4-'Choose Housekeeping Genes'!AP$12,"")</f>
        <v/>
      </c>
      <c r="CG4" s="22" t="str">
        <f ca="1">IF(ISNUMBER(AO4-'Choose Housekeeping Genes'!AQ$12),AO4-'Choose Housekeeping Genes'!AQ$12,"")</f>
        <v/>
      </c>
      <c r="CH4" s="22" t="str">
        <f ca="1">IF(ISNUMBER(AP4-'Choose Housekeeping Genes'!AR$12),AP4-'Choose Housekeeping Genes'!AR$12,"")</f>
        <v/>
      </c>
      <c r="CI4" s="22" t="str">
        <f ca="1">IF(ISNUMBER(AQ4-'Choose Housekeeping Genes'!AS$12),AQ4-'Choose Housekeeping Genes'!AS$12,"")</f>
        <v/>
      </c>
      <c r="CJ4" s="22" t="str">
        <f ca="1">IF(ISNUMBER(AR4-'Choose Housekeeping Genes'!AT$12),AR4-'Choose Housekeeping Genes'!AT$12,"")</f>
        <v/>
      </c>
      <c r="CK4" s="66" t="e">
        <f t="shared" ref="CK4:CK67" ca="1" si="4">AVERAGE(AU4:BN4)</f>
        <v>#DIV/0!</v>
      </c>
      <c r="CL4" s="143" t="e">
        <f t="shared" ref="CL4:CL67" ca="1" si="5">AVERAGE(BQ4:CJ4)</f>
        <v>#DIV/0!</v>
      </c>
      <c r="CQ4" s="1">
        <v>2</v>
      </c>
      <c r="CR4" s="1" t="e">
        <f t="array" aca="1" ref="CR4" ca="1">INDIRECT("'All expressed genes'!$A"&amp;MIN(IF('All expressed genes'!$G$3:$G$187=LARGE('All expressed genes'!$G$3:$G$187,CQ4),ROW('All expressed genes'!$A$3:$A$187),"")))</f>
        <v>#DIV/0!</v>
      </c>
      <c r="CS4" s="1" t="e">
        <f t="array" aca="1" ref="CS4" ca="1">INDIRECT("'All expressed genes'!$G"&amp;MIN(IF('All expressed genes'!$G$3:$G$187=LARGE('All expressed genes'!$G$3:$G$187,CQ4),ROW('All expressed genes'!$A$3:$A$187),"")))</f>
        <v>#DIV/0!</v>
      </c>
      <c r="CU4" s="1">
        <f>$CU$3-CQ3</f>
        <v>184</v>
      </c>
      <c r="CV4" s="1" t="e">
        <f t="array" aca="1" ref="CV4" ca="1">INDIRECT("'All expressed genes'!$A"&amp;MIN(IF('All expressed genes'!$G$3:$G$187=LARGE('All expressed genes'!$G$3:$G$187,CU4),ROW('All expressed genes'!$A$3:$A$187),"")))</f>
        <v>#DIV/0!</v>
      </c>
      <c r="CW4" s="1" t="e">
        <f t="array" aca="1" ref="CW4" ca="1">INDIRECT("'All expressed genes'!$I"&amp;MIN(IF('All expressed genes'!$G$3:$G$187=LARGE('All expressed genes'!$G$3:$G$187,CU4),ROW('All expressed genes'!$A$3:$A$187),"")))</f>
        <v>#DIV/0!</v>
      </c>
      <c r="CX4" s="1" t="e">
        <f t="shared" ca="1" si="1"/>
        <v>#DIV/0!</v>
      </c>
      <c r="DA4" s="69" t="str">
        <f>'Transcript table'!D12</f>
        <v>Ala-AGC-2</v>
      </c>
      <c r="DB4" s="21" t="s">
        <v>436</v>
      </c>
      <c r="DC4" s="65" t="str">
        <f t="shared" ref="DC4:DC67" ca="1" si="6">IF(ISNUMBER(2^-AU4),2^-AU4,"")</f>
        <v/>
      </c>
      <c r="DD4" s="65" t="str">
        <f t="shared" ref="DD4:DD67" ca="1" si="7">IF(ISNUMBER(2^-AV4),2^-AV4,"")</f>
        <v/>
      </c>
      <c r="DE4" s="65" t="str">
        <f t="shared" ref="DE4:DE67" ca="1" si="8">IF(ISNUMBER(2^-AW4),2^-AW4,"")</f>
        <v/>
      </c>
      <c r="DF4" s="65" t="str">
        <f t="shared" ref="DF4:DF67" ca="1" si="9">IF(ISNUMBER(2^-AX4),2^-AX4,"")</f>
        <v/>
      </c>
      <c r="DG4" s="65" t="str">
        <f t="shared" ref="DG4:DG67" ca="1" si="10">IF(ISNUMBER(2^-AY4),2^-AY4,"")</f>
        <v/>
      </c>
      <c r="DH4" s="65" t="str">
        <f t="shared" ref="DH4:DH67" ca="1" si="11">IF(ISNUMBER(2^-AZ4),2^-AZ4,"")</f>
        <v/>
      </c>
      <c r="DI4" s="65" t="str">
        <f t="shared" ref="DI4:DI67" ca="1" si="12">IF(ISNUMBER(2^-BA4),2^-BA4,"")</f>
        <v/>
      </c>
      <c r="DJ4" s="65" t="str">
        <f t="shared" ref="DJ4:DJ67" ca="1" si="13">IF(ISNUMBER(2^-BB4),2^-BB4,"")</f>
        <v/>
      </c>
      <c r="DK4" s="65" t="str">
        <f t="shared" ref="DK4:DK67" ca="1" si="14">IF(ISNUMBER(2^-BC4),2^-BC4,"")</f>
        <v/>
      </c>
      <c r="DL4" s="65" t="str">
        <f t="shared" ref="DL4:DL67" ca="1" si="15">IF(ISNUMBER(2^-BD4),2^-BD4,"")</f>
        <v/>
      </c>
      <c r="DM4" s="65" t="str">
        <f t="shared" ref="DM4:DM67" ca="1" si="16">IF(ISNUMBER(2^-BE4),2^-BE4,"")</f>
        <v/>
      </c>
      <c r="DN4" s="65" t="str">
        <f t="shared" ref="DN4:DN67" ca="1" si="17">IF(ISNUMBER(2^-BF4),2^-BF4,"")</f>
        <v/>
      </c>
      <c r="DO4" s="65" t="str">
        <f t="shared" ref="DO4:DO67" ca="1" si="18">IF(ISNUMBER(2^-BG4),2^-BG4,"")</f>
        <v/>
      </c>
      <c r="DP4" s="65" t="str">
        <f t="shared" ref="DP4:DP67" ca="1" si="19">IF(ISNUMBER(2^-BH4),2^-BH4,"")</f>
        <v/>
      </c>
      <c r="DQ4" s="65" t="str">
        <f t="shared" ref="DQ4:DQ67" ca="1" si="20">IF(ISNUMBER(2^-BI4),2^-BI4,"")</f>
        <v/>
      </c>
      <c r="DR4" s="65" t="str">
        <f t="shared" ref="DR4:DR67" ca="1" si="21">IF(ISNUMBER(2^-BJ4),2^-BJ4,"")</f>
        <v/>
      </c>
      <c r="DS4" s="65" t="str">
        <f t="shared" ref="DS4:DS67" ca="1" si="22">IF(ISNUMBER(2^-BK4),2^-BK4,"")</f>
        <v/>
      </c>
      <c r="DT4" s="65" t="str">
        <f t="shared" ref="DT4:DT67" ca="1" si="23">IF(ISNUMBER(2^-BL4),2^-BL4,"")</f>
        <v/>
      </c>
      <c r="DU4" s="65" t="str">
        <f t="shared" ref="DU4:DU67" ca="1" si="24">IF(ISNUMBER(2^-BM4),2^-BM4,"")</f>
        <v/>
      </c>
      <c r="DV4" s="65" t="str">
        <f t="shared" ref="DV4:DV67" ca="1" si="25">IF(ISNUMBER(2^-BN4),2^-BN4,"")</f>
        <v/>
      </c>
      <c r="DW4" s="141" t="str">
        <f t="shared" ref="DW4:DW67" si="26">DA4</f>
        <v>Ala-AGC-2</v>
      </c>
      <c r="DX4" s="140" t="s">
        <v>436</v>
      </c>
      <c r="DY4" s="65" t="str">
        <f t="shared" ref="DY4:DY67" ca="1" si="27">IF(ISNUMBER(2^-BQ4),2^-BQ4,"")</f>
        <v/>
      </c>
      <c r="DZ4" s="65" t="str">
        <f t="shared" ref="DZ4:DZ67" ca="1" si="28">IF(ISNUMBER(2^-BR4),2^-BR4,"")</f>
        <v/>
      </c>
      <c r="EA4" s="65" t="str">
        <f t="shared" ref="EA4:EA67" ca="1" si="29">IF(ISNUMBER(2^-BS4),2^-BS4,"")</f>
        <v/>
      </c>
      <c r="EB4" s="65" t="str">
        <f t="shared" ref="EB4:EB67" ca="1" si="30">IF(ISNUMBER(2^-BT4),2^-BT4,"")</f>
        <v/>
      </c>
      <c r="EC4" s="65" t="str">
        <f t="shared" ref="EC4:EC67" ca="1" si="31">IF(ISNUMBER(2^-BU4),2^-BU4,"")</f>
        <v/>
      </c>
      <c r="ED4" s="65" t="str">
        <f t="shared" ref="ED4:ED67" ca="1" si="32">IF(ISNUMBER(2^-BV4),2^-BV4,"")</f>
        <v/>
      </c>
      <c r="EE4" s="65" t="str">
        <f t="shared" ref="EE4:EE67" ca="1" si="33">IF(ISNUMBER(2^-BW4),2^-BW4,"")</f>
        <v/>
      </c>
      <c r="EF4" s="65" t="str">
        <f t="shared" ref="EF4:EF67" ca="1" si="34">IF(ISNUMBER(2^-BX4),2^-BX4,"")</f>
        <v/>
      </c>
      <c r="EG4" s="65" t="str">
        <f t="shared" ref="EG4:EG67" ca="1" si="35">IF(ISNUMBER(2^-BY4),2^-BY4,"")</f>
        <v/>
      </c>
      <c r="EH4" s="65" t="str">
        <f t="shared" ref="EH4:EH67" ca="1" si="36">IF(ISNUMBER(2^-BZ4),2^-BZ4,"")</f>
        <v/>
      </c>
      <c r="EI4" s="65" t="str">
        <f t="shared" ref="EI4:EI67" ca="1" si="37">IF(ISNUMBER(2^-CA4),2^-CA4,"")</f>
        <v/>
      </c>
      <c r="EJ4" s="65" t="str">
        <f t="shared" ref="EJ4:EJ67" ca="1" si="38">IF(ISNUMBER(2^-CB4),2^-CB4,"")</f>
        <v/>
      </c>
      <c r="EK4" s="65" t="str">
        <f t="shared" ref="EK4:EK67" ca="1" si="39">IF(ISNUMBER(2^-CC4),2^-CC4,"")</f>
        <v/>
      </c>
      <c r="EL4" s="65" t="str">
        <f t="shared" ref="EL4:EL67" ca="1" si="40">IF(ISNUMBER(2^-CD4),2^-CD4,"")</f>
        <v/>
      </c>
      <c r="EM4" s="65" t="str">
        <f t="shared" ref="EM4:EM67" ca="1" si="41">IF(ISNUMBER(2^-CE4),2^-CE4,"")</f>
        <v/>
      </c>
      <c r="EN4" s="65" t="str">
        <f t="shared" ref="EN4:EN67" ca="1" si="42">IF(ISNUMBER(2^-CF4),2^-CF4,"")</f>
        <v/>
      </c>
      <c r="EO4" s="65" t="str">
        <f t="shared" ref="EO4:EO67" ca="1" si="43">IF(ISNUMBER(2^-CG4),2^-CG4,"")</f>
        <v/>
      </c>
      <c r="EP4" s="65" t="str">
        <f t="shared" ref="EP4:EP67" ca="1" si="44">IF(ISNUMBER(2^-CH4),2^-CH4,"")</f>
        <v/>
      </c>
      <c r="EQ4" s="65" t="str">
        <f t="shared" ref="EQ4:EQ67" ca="1" si="45">IF(ISNUMBER(2^-CI4),2^-CI4,"")</f>
        <v/>
      </c>
      <c r="ER4" s="65" t="str">
        <f t="shared" ref="ER4:ER67" ca="1" si="46">IF(ISNUMBER(2^-CJ4),2^-CJ4,"")</f>
        <v/>
      </c>
    </row>
    <row r="5" spans="1:148" ht="12.75" customHeight="1">
      <c r="A5" s="134" t="str">
        <f>'Test Sample Data'!A5</f>
        <v>Ala-AGC-3</v>
      </c>
      <c r="B5" s="136" t="s">
        <v>434</v>
      </c>
      <c r="C5" s="22" t="str">
        <f>IF(SUM('Test Sample Data'!C$3:C$194)&gt;10,IF(AND(ISNUMBER('Test Sample Data'!C5),'Test Sample Data'!C5&lt;35,'Test Sample Data'!C5&gt;0),'Test Sample Data'!C5-'Choose Housekeeping Genes'!D$20,35-'Choose Housekeeping Genes'!D$20),"")</f>
        <v/>
      </c>
      <c r="D5" s="22" t="str">
        <f>IF(SUM('Test Sample Data'!D$3:D$194)&gt;10,IF(AND(ISNUMBER('Test Sample Data'!D5),'Test Sample Data'!D5&lt;35,'Test Sample Data'!D5&gt;0),'Test Sample Data'!D5-'Choose Housekeeping Genes'!E$20,35-'Choose Housekeeping Genes'!E$20),"")</f>
        <v/>
      </c>
      <c r="E5" s="22" t="str">
        <f>IF(SUM('Test Sample Data'!E$3:E$194)&gt;10,IF(AND(ISNUMBER('Test Sample Data'!E5),'Test Sample Data'!E5&lt;35,'Test Sample Data'!E5&gt;0),'Test Sample Data'!E5-'Choose Housekeeping Genes'!F$20,35-'Choose Housekeeping Genes'!F$20),"")</f>
        <v/>
      </c>
      <c r="F5" s="22" t="str">
        <f>IF(SUM('Test Sample Data'!F$3:F$194)&gt;10,IF(AND(ISNUMBER('Test Sample Data'!F5),'Test Sample Data'!F5&lt;35,'Test Sample Data'!F5&gt;0),'Test Sample Data'!F5-'Choose Housekeeping Genes'!G$20,35-'Choose Housekeeping Genes'!G$20),"")</f>
        <v/>
      </c>
      <c r="G5" s="22" t="str">
        <f>IF(SUM('Test Sample Data'!G$3:G$194)&gt;10,IF(AND(ISNUMBER('Test Sample Data'!G5),'Test Sample Data'!G5&lt;35,'Test Sample Data'!G5&gt;0),'Test Sample Data'!G5-'Choose Housekeeping Genes'!H$20,35-'Choose Housekeeping Genes'!H$20),"")</f>
        <v/>
      </c>
      <c r="H5" s="22" t="str">
        <f>IF(SUM('Test Sample Data'!H$3:H$194)&gt;10,IF(AND(ISNUMBER('Test Sample Data'!H5),'Test Sample Data'!H5&lt;35,'Test Sample Data'!H5&gt;0),'Test Sample Data'!H5-'Choose Housekeeping Genes'!I$20,35-'Choose Housekeeping Genes'!I$20),"")</f>
        <v/>
      </c>
      <c r="I5" s="22" t="str">
        <f>IF(SUM('Test Sample Data'!I$3:I$194)&gt;10,IF(AND(ISNUMBER('Test Sample Data'!I5),'Test Sample Data'!I5&lt;35,'Test Sample Data'!I5&gt;0),'Test Sample Data'!I5-'Choose Housekeeping Genes'!J$20,35-'Choose Housekeeping Genes'!J$20),"")</f>
        <v/>
      </c>
      <c r="J5" s="22" t="str">
        <f>IF(SUM('Test Sample Data'!J$3:J$194)&gt;10,IF(AND(ISNUMBER('Test Sample Data'!J5),'Test Sample Data'!J5&lt;35,'Test Sample Data'!J5&gt;0),'Test Sample Data'!J5-'Choose Housekeeping Genes'!K$20,35-'Choose Housekeeping Genes'!K$20),"")</f>
        <v/>
      </c>
      <c r="K5" s="22" t="str">
        <f>IF(SUM('Test Sample Data'!K$3:K$194)&gt;10,IF(AND(ISNUMBER('Test Sample Data'!K5),'Test Sample Data'!K5&lt;35,'Test Sample Data'!K5&gt;0),'Test Sample Data'!K5-'Choose Housekeeping Genes'!L$20,35-'Choose Housekeeping Genes'!L$20),"")</f>
        <v/>
      </c>
      <c r="L5" s="22" t="str">
        <f>IF(SUM('Test Sample Data'!L$3:L$194)&gt;10,IF(AND(ISNUMBER('Test Sample Data'!L5),'Test Sample Data'!L5&lt;35,'Test Sample Data'!L5&gt;0),'Test Sample Data'!L5-'Choose Housekeeping Genes'!M$20,35-'Choose Housekeeping Genes'!M$20),"")</f>
        <v/>
      </c>
      <c r="M5" s="22" t="str">
        <f>IF(SUM('Test Sample Data'!M$3:M$194)&gt;10,IF(AND(ISNUMBER('Test Sample Data'!M5),'Test Sample Data'!M5&lt;35,'Test Sample Data'!M5&gt;0),'Test Sample Data'!M5-'Choose Housekeeping Genes'!N$20,35-'Choose Housekeeping Genes'!N$20),"")</f>
        <v/>
      </c>
      <c r="N5" s="22" t="str">
        <f>IF(SUM('Test Sample Data'!N$3:N$194)&gt;10,IF(AND(ISNUMBER('Test Sample Data'!N5),'Test Sample Data'!N5&lt;35,'Test Sample Data'!N5&gt;0),'Test Sample Data'!N5-'Choose Housekeeping Genes'!O$20,35-'Choose Housekeeping Genes'!O$20),"")</f>
        <v/>
      </c>
      <c r="O5" s="22" t="str">
        <f>IF(SUM('Test Sample Data'!O$3:O$194)&gt;10,IF(AND(ISNUMBER('Test Sample Data'!O5),'Test Sample Data'!O5&lt;35,'Test Sample Data'!O5&gt;0),'Test Sample Data'!O5-'Choose Housekeeping Genes'!P$20,35-'Choose Housekeeping Genes'!P$20),"")</f>
        <v/>
      </c>
      <c r="P5" s="22" t="str">
        <f>IF(SUM('Test Sample Data'!P$3:P$194)&gt;10,IF(AND(ISNUMBER('Test Sample Data'!P5),'Test Sample Data'!P5&lt;35,'Test Sample Data'!P5&gt;0),'Test Sample Data'!P5-'Choose Housekeeping Genes'!Q$20,35-'Choose Housekeeping Genes'!Q$20),"")</f>
        <v/>
      </c>
      <c r="Q5" s="22" t="str">
        <f>IF(SUM('Test Sample Data'!Q$3:Q$194)&gt;10,IF(AND(ISNUMBER('Test Sample Data'!Q5),'Test Sample Data'!Q5&lt;35,'Test Sample Data'!Q5&gt;0),'Test Sample Data'!Q5-'Choose Housekeeping Genes'!R$20,35-'Choose Housekeeping Genes'!R$20),"")</f>
        <v/>
      </c>
      <c r="R5" s="22" t="str">
        <f>IF(SUM('Test Sample Data'!R$3:R$194)&gt;10,IF(AND(ISNUMBER('Test Sample Data'!R5),'Test Sample Data'!R5&lt;35,'Test Sample Data'!R5&gt;0),'Test Sample Data'!R5-'Choose Housekeeping Genes'!S$20,35-'Choose Housekeeping Genes'!S$20),"")</f>
        <v/>
      </c>
      <c r="S5" s="22" t="str">
        <f>IF(SUM('Test Sample Data'!S$3:S$194)&gt;10,IF(AND(ISNUMBER('Test Sample Data'!S5),'Test Sample Data'!S5&lt;35,'Test Sample Data'!S5&gt;0),'Test Sample Data'!S5-'Choose Housekeeping Genes'!T$20,35-'Choose Housekeeping Genes'!T$20),"")</f>
        <v/>
      </c>
      <c r="T5" s="22" t="str">
        <f>IF(SUM('Test Sample Data'!T$3:T$194)&gt;10,IF(AND(ISNUMBER('Test Sample Data'!T5),'Test Sample Data'!T5&lt;35,'Test Sample Data'!T5&gt;0),'Test Sample Data'!T5-'Choose Housekeeping Genes'!U$20,35-'Choose Housekeeping Genes'!U$20),"")</f>
        <v/>
      </c>
      <c r="U5" s="22" t="str">
        <f>IF(SUM('Test Sample Data'!U$3:U$194)&gt;10,IF(AND(ISNUMBER('Test Sample Data'!U5),'Test Sample Data'!U5&lt;35,'Test Sample Data'!U5&gt;0),'Test Sample Data'!U5-'Choose Housekeeping Genes'!V$20,35-'Choose Housekeeping Genes'!V$20),"")</f>
        <v/>
      </c>
      <c r="V5" s="22" t="str">
        <f>IF(SUM('Test Sample Data'!V$3:V$194)&gt;10,IF(AND(ISNUMBER('Test Sample Data'!V5),'Test Sample Data'!V5&lt;35,'Test Sample Data'!V5&gt;0),'Test Sample Data'!V5-'Choose Housekeeping Genes'!W$20,35-'Choose Housekeeping Genes'!W$20),"")</f>
        <v/>
      </c>
      <c r="W5" s="139" t="str">
        <f>'Control Sample Data'!A5</f>
        <v>Ala-AGC-3</v>
      </c>
      <c r="X5" s="140" t="s">
        <v>434</v>
      </c>
      <c r="Y5" s="22" t="str">
        <f>IF(SUM('Control Sample Data'!C$3:C$194)&gt;10,IF(AND(ISNUMBER('Control Sample Data'!C5),'Control Sample Data'!C5&lt;35,'Control Sample Data'!C5&gt;0),'Control Sample Data'!C5-'Choose Housekeeping Genes'!AA$20,35-'Choose Housekeeping Genes'!AA$20),"")</f>
        <v/>
      </c>
      <c r="Z5" s="22" t="str">
        <f>IF(SUM('Control Sample Data'!D$3:D$194)&gt;10,IF(AND(ISNUMBER('Control Sample Data'!D5),'Control Sample Data'!D5&lt;35,'Control Sample Data'!D5&gt;0),'Control Sample Data'!D5-'Choose Housekeeping Genes'!AB$20,35-'Choose Housekeeping Genes'!AB$20),"")</f>
        <v/>
      </c>
      <c r="AA5" s="22" t="str">
        <f>IF(SUM('Control Sample Data'!E$3:E$194)&gt;10,IF(AND(ISNUMBER('Control Sample Data'!E5),'Control Sample Data'!E5&lt;35,'Control Sample Data'!E5&gt;0),'Control Sample Data'!E5-'Choose Housekeeping Genes'!AC$20,35-'Choose Housekeeping Genes'!AC$20),"")</f>
        <v/>
      </c>
      <c r="AB5" s="22" t="str">
        <f>IF(SUM('Control Sample Data'!F$3:F$194)&gt;10,IF(AND(ISNUMBER('Control Sample Data'!F5),'Control Sample Data'!F5&lt;35,'Control Sample Data'!F5&gt;0),'Control Sample Data'!F5-'Choose Housekeeping Genes'!AD$20,35-'Choose Housekeeping Genes'!AD$20),"")</f>
        <v/>
      </c>
      <c r="AC5" s="22" t="str">
        <f>IF(SUM('Control Sample Data'!G$3:G$194)&gt;10,IF(AND(ISNUMBER('Control Sample Data'!G5),'Control Sample Data'!G5&lt;35,'Control Sample Data'!G5&gt;0),'Control Sample Data'!G5-'Choose Housekeeping Genes'!AE$20,35-'Choose Housekeeping Genes'!AE$20),"")</f>
        <v/>
      </c>
      <c r="AD5" s="22" t="str">
        <f>IF(SUM('Control Sample Data'!H$3:H$194)&gt;10,IF(AND(ISNUMBER('Control Sample Data'!H5),'Control Sample Data'!H5&lt;35,'Control Sample Data'!H5&gt;0),'Control Sample Data'!H5-'Choose Housekeeping Genes'!AF$20,35-'Choose Housekeeping Genes'!AF$20),"")</f>
        <v/>
      </c>
      <c r="AE5" s="22" t="str">
        <f>IF(SUM('Control Sample Data'!I$3:I$194)&gt;10,IF(AND(ISNUMBER('Control Sample Data'!I5),'Control Sample Data'!I5&lt;35,'Control Sample Data'!I5&gt;0),'Control Sample Data'!I5-'Choose Housekeeping Genes'!AG$20,35-'Choose Housekeeping Genes'!AG$20),"")</f>
        <v/>
      </c>
      <c r="AF5" s="22" t="str">
        <f>IF(SUM('Control Sample Data'!J$3:J$194)&gt;10,IF(AND(ISNUMBER('Control Sample Data'!J5),'Control Sample Data'!J5&lt;35,'Control Sample Data'!J5&gt;0),'Control Sample Data'!J5-'Choose Housekeeping Genes'!AH$20,35-'Choose Housekeeping Genes'!AH$20),"")</f>
        <v/>
      </c>
      <c r="AG5" s="22" t="str">
        <f>IF(SUM('Control Sample Data'!K$3:K$194)&gt;10,IF(AND(ISNUMBER('Control Sample Data'!K5),'Control Sample Data'!K5&lt;35,'Control Sample Data'!K5&gt;0),'Control Sample Data'!K5-'Choose Housekeeping Genes'!AI$20,35-'Choose Housekeeping Genes'!AI$20),"")</f>
        <v/>
      </c>
      <c r="AH5" s="22" t="str">
        <f>IF(SUM('Control Sample Data'!L$3:L$194)&gt;10,IF(AND(ISNUMBER('Control Sample Data'!L5),'Control Sample Data'!L5&lt;35,'Control Sample Data'!L5&gt;0),'Control Sample Data'!L5-'Choose Housekeeping Genes'!AJ$20,35-'Choose Housekeeping Genes'!AJ$20),"")</f>
        <v/>
      </c>
      <c r="AI5" s="22" t="str">
        <f>IF(SUM('Control Sample Data'!M$3:M$194)&gt;10,IF(AND(ISNUMBER('Control Sample Data'!M5),'Control Sample Data'!M5&lt;35,'Control Sample Data'!M5&gt;0),'Control Sample Data'!M5-'Choose Housekeeping Genes'!AK$20,35-'Choose Housekeeping Genes'!AK$20),"")</f>
        <v/>
      </c>
      <c r="AJ5" s="22" t="str">
        <f>IF(SUM('Control Sample Data'!N$3:N$194)&gt;10,IF(AND(ISNUMBER('Control Sample Data'!N5),'Control Sample Data'!N5&lt;35,'Control Sample Data'!N5&gt;0),'Control Sample Data'!N5-'Choose Housekeeping Genes'!AL$20,35-'Choose Housekeeping Genes'!AL$20),"")</f>
        <v/>
      </c>
      <c r="AK5" s="22" t="str">
        <f>IF(SUM('Control Sample Data'!O$3:O$194)&gt;10,IF(AND(ISNUMBER('Control Sample Data'!O5),'Control Sample Data'!O5&lt;35,'Control Sample Data'!O5&gt;0),'Control Sample Data'!O5-'Choose Housekeeping Genes'!AM$20,35-'Choose Housekeeping Genes'!AM$20),"")</f>
        <v/>
      </c>
      <c r="AL5" s="22" t="str">
        <f>IF(SUM('Control Sample Data'!P$3:P$194)&gt;10,IF(AND(ISNUMBER('Control Sample Data'!P5),'Control Sample Data'!P5&lt;35,'Control Sample Data'!P5&gt;0),'Control Sample Data'!P5-'Choose Housekeeping Genes'!AN$20,35-'Choose Housekeeping Genes'!AN$20),"")</f>
        <v/>
      </c>
      <c r="AM5" s="22" t="str">
        <f>IF(SUM('Control Sample Data'!Q$3:Q$194)&gt;10,IF(AND(ISNUMBER('Control Sample Data'!Q5),'Control Sample Data'!Q5&lt;35,'Control Sample Data'!Q5&gt;0),'Control Sample Data'!Q5-'Choose Housekeeping Genes'!AO$20,35-'Choose Housekeeping Genes'!AO$20),"")</f>
        <v/>
      </c>
      <c r="AN5" s="22" t="str">
        <f>IF(SUM('Control Sample Data'!R$3:R$194)&gt;10,IF(AND(ISNUMBER('Control Sample Data'!R5),'Control Sample Data'!R5&lt;35,'Control Sample Data'!R5&gt;0),'Control Sample Data'!R5-'Choose Housekeeping Genes'!AP$20,35-'Choose Housekeeping Genes'!AP$20),"")</f>
        <v/>
      </c>
      <c r="AO5" s="22" t="str">
        <f>IF(SUM('Control Sample Data'!S$3:S$194)&gt;10,IF(AND(ISNUMBER('Control Sample Data'!S5),'Control Sample Data'!S5&lt;35,'Control Sample Data'!S5&gt;0),'Control Sample Data'!S5-'Choose Housekeeping Genes'!AQ$20,35-'Choose Housekeeping Genes'!AQ$20),"")</f>
        <v/>
      </c>
      <c r="AP5" s="22" t="str">
        <f>IF(SUM('Control Sample Data'!T$3:T$194)&gt;10,IF(AND(ISNUMBER('Control Sample Data'!T5),'Control Sample Data'!T5&lt;35,'Control Sample Data'!T5&gt;0),'Control Sample Data'!T5-'Choose Housekeeping Genes'!AR$20,35-'Choose Housekeeping Genes'!AR$20),"")</f>
        <v/>
      </c>
      <c r="AQ5" s="22" t="str">
        <f>IF(SUM('Control Sample Data'!U$3:U$194)&gt;10,IF(AND(ISNUMBER('Control Sample Data'!U5),'Control Sample Data'!U5&lt;35,'Control Sample Data'!U5&gt;0),'Control Sample Data'!U5-'Choose Housekeeping Genes'!AS$20,35-'Choose Housekeeping Genes'!AS$20),"")</f>
        <v/>
      </c>
      <c r="AR5" s="22" t="str">
        <f>IF(SUM('Control Sample Data'!V$3:V$194)&gt;10,IF(AND(ISNUMBER('Control Sample Data'!V5),'Control Sample Data'!V5&lt;35,'Control Sample Data'!V5&gt;0),'Control Sample Data'!V5-'Choose Housekeeping Genes'!AT$20,35-'Choose Housekeeping Genes'!AT$20),"")</f>
        <v/>
      </c>
      <c r="AS5" s="69" t="str">
        <f>'Control Sample Data'!A5</f>
        <v>Ala-AGC-3</v>
      </c>
      <c r="AT5" s="21" t="s">
        <v>434</v>
      </c>
      <c r="AU5" s="22" t="str">
        <f ca="1">IF(ISNUMBER(C5-'Choose Housekeeping Genes'!D$12),C5-'Choose Housekeeping Genes'!D$12,"")</f>
        <v/>
      </c>
      <c r="AV5" s="22" t="str">
        <f ca="1">IF(ISNUMBER(D5-'Choose Housekeeping Genes'!E$12),D5-'Choose Housekeeping Genes'!E$12,"")</f>
        <v/>
      </c>
      <c r="AW5" s="22" t="str">
        <f ca="1">IF(ISNUMBER(E5-'Choose Housekeeping Genes'!F$12),E5-'Choose Housekeeping Genes'!F$12,"")</f>
        <v/>
      </c>
      <c r="AX5" s="22" t="str">
        <f ca="1">IF(ISNUMBER(F5-'Choose Housekeeping Genes'!G$12),F5-'Choose Housekeeping Genes'!G$12,"")</f>
        <v/>
      </c>
      <c r="AY5" s="22" t="str">
        <f ca="1">IF(ISNUMBER(G5-'Choose Housekeeping Genes'!H$12),G5-'Choose Housekeeping Genes'!H$12,"")</f>
        <v/>
      </c>
      <c r="AZ5" s="22" t="str">
        <f ca="1">IF(ISNUMBER(H5-'Choose Housekeeping Genes'!I$12),H5-'Choose Housekeeping Genes'!I$12,"")</f>
        <v/>
      </c>
      <c r="BA5" s="22" t="str">
        <f ca="1">IF(ISNUMBER(I5-'Choose Housekeeping Genes'!J$12),I5-'Choose Housekeeping Genes'!J$12,"")</f>
        <v/>
      </c>
      <c r="BB5" s="22" t="str">
        <f ca="1">IF(ISNUMBER(J5-'Choose Housekeeping Genes'!K$12),J5-'Choose Housekeeping Genes'!K$12,"")</f>
        <v/>
      </c>
      <c r="BC5" s="22" t="str">
        <f ca="1">IF(ISNUMBER(K5-'Choose Housekeeping Genes'!L$12),K5-'Choose Housekeeping Genes'!L$12,"")</f>
        <v/>
      </c>
      <c r="BD5" s="22" t="str">
        <f ca="1">IF(ISNUMBER(L5-'Choose Housekeeping Genes'!M$12),L5-'Choose Housekeeping Genes'!M$12,"")</f>
        <v/>
      </c>
      <c r="BE5" s="22" t="str">
        <f ca="1">IF(ISNUMBER(M5-'Choose Housekeeping Genes'!N$12),M5-'Choose Housekeeping Genes'!N$12,"")</f>
        <v/>
      </c>
      <c r="BF5" s="22" t="str">
        <f ca="1">IF(ISNUMBER(N5-'Choose Housekeeping Genes'!O$12),N5-'Choose Housekeeping Genes'!O$12,"")</f>
        <v/>
      </c>
      <c r="BG5" s="22" t="str">
        <f ca="1">IF(ISNUMBER(O5-'Choose Housekeeping Genes'!P$12),O5-'Choose Housekeeping Genes'!P$12,"")</f>
        <v/>
      </c>
      <c r="BH5" s="22" t="str">
        <f ca="1">IF(ISNUMBER(P5-'Choose Housekeeping Genes'!Q$12),P5-'Choose Housekeeping Genes'!Q$12,"")</f>
        <v/>
      </c>
      <c r="BI5" s="22" t="str">
        <f ca="1">IF(ISNUMBER(Q5-'Choose Housekeeping Genes'!R$12),Q5-'Choose Housekeeping Genes'!R$12,"")</f>
        <v/>
      </c>
      <c r="BJ5" s="22" t="str">
        <f ca="1">IF(ISNUMBER(R5-'Choose Housekeeping Genes'!S$12),R5-'Choose Housekeeping Genes'!S$12,"")</f>
        <v/>
      </c>
      <c r="BK5" s="22" t="str">
        <f ca="1">IF(ISNUMBER(S5-'Choose Housekeeping Genes'!T$12),S5-'Choose Housekeeping Genes'!T$12,"")</f>
        <v/>
      </c>
      <c r="BL5" s="22" t="str">
        <f ca="1">IF(ISNUMBER(T5-'Choose Housekeeping Genes'!U$12),T5-'Choose Housekeeping Genes'!U$12,"")</f>
        <v/>
      </c>
      <c r="BM5" s="22" t="str">
        <f ca="1">IF(ISNUMBER(U5-'Choose Housekeeping Genes'!V$12),U5-'Choose Housekeeping Genes'!V$12,"")</f>
        <v/>
      </c>
      <c r="BN5" s="22" t="str">
        <f ca="1">IF(ISNUMBER(V5-'Choose Housekeeping Genes'!W$12),V5-'Choose Housekeeping Genes'!W$12,"")</f>
        <v/>
      </c>
      <c r="BO5" s="141" t="str">
        <f t="shared" si="0"/>
        <v>Ala-AGC-3</v>
      </c>
      <c r="BP5" s="140" t="s">
        <v>434</v>
      </c>
      <c r="BQ5" s="22" t="str">
        <f ca="1">IF(ISNUMBER(Y5-'Choose Housekeeping Genes'!AA$12),Y5-'Choose Housekeeping Genes'!AA$12,"")</f>
        <v/>
      </c>
      <c r="BR5" s="22" t="str">
        <f ca="1">IF(ISNUMBER(Z5-'Choose Housekeeping Genes'!AB$12),Z5-'Choose Housekeeping Genes'!AB$12,"")</f>
        <v/>
      </c>
      <c r="BS5" s="22" t="str">
        <f ca="1">IF(ISNUMBER(AA5-'Choose Housekeeping Genes'!AC$12),AA5-'Choose Housekeeping Genes'!AC$12,"")</f>
        <v/>
      </c>
      <c r="BT5" s="22" t="str">
        <f ca="1">IF(ISNUMBER(AB5-'Choose Housekeeping Genes'!AD$12),AB5-'Choose Housekeeping Genes'!AD$12,"")</f>
        <v/>
      </c>
      <c r="BU5" s="22" t="str">
        <f ca="1">IF(ISNUMBER(AC5-'Choose Housekeeping Genes'!AE$12),AC5-'Choose Housekeeping Genes'!AE$12,"")</f>
        <v/>
      </c>
      <c r="BV5" s="22" t="str">
        <f ca="1">IF(ISNUMBER(AD5-'Choose Housekeeping Genes'!AF$12),AD5-'Choose Housekeeping Genes'!AF$12,"")</f>
        <v/>
      </c>
      <c r="BW5" s="22" t="str">
        <f ca="1">IF(ISNUMBER(AE5-'Choose Housekeeping Genes'!AG$12),AE5-'Choose Housekeeping Genes'!AG$12,"")</f>
        <v/>
      </c>
      <c r="BX5" s="22" t="str">
        <f ca="1">IF(ISNUMBER(AF5-'Choose Housekeeping Genes'!AH$12),AF5-'Choose Housekeeping Genes'!AH$12,"")</f>
        <v/>
      </c>
      <c r="BY5" s="22" t="str">
        <f ca="1">IF(ISNUMBER(AG5-'Choose Housekeeping Genes'!AI$12),AG5-'Choose Housekeeping Genes'!AI$12,"")</f>
        <v/>
      </c>
      <c r="BZ5" s="22" t="str">
        <f ca="1">IF(ISNUMBER(AH5-'Choose Housekeeping Genes'!AJ$12),AH5-'Choose Housekeeping Genes'!AJ$12,"")</f>
        <v/>
      </c>
      <c r="CA5" s="22" t="str">
        <f ca="1">IF(ISNUMBER(AI5-'Choose Housekeeping Genes'!AK$12),AI5-'Choose Housekeeping Genes'!AK$12,"")</f>
        <v/>
      </c>
      <c r="CB5" s="22" t="str">
        <f ca="1">IF(ISNUMBER(AJ5-'Choose Housekeeping Genes'!AL$12),AJ5-'Choose Housekeeping Genes'!AL$12,"")</f>
        <v/>
      </c>
      <c r="CC5" s="22" t="str">
        <f ca="1">IF(ISNUMBER(AK5-'Choose Housekeeping Genes'!AM$12),AK5-'Choose Housekeeping Genes'!AM$12,"")</f>
        <v/>
      </c>
      <c r="CD5" s="22" t="str">
        <f ca="1">IF(ISNUMBER(AL5-'Choose Housekeeping Genes'!AN$12),AL5-'Choose Housekeeping Genes'!AN$12,"")</f>
        <v/>
      </c>
      <c r="CE5" s="22" t="str">
        <f ca="1">IF(ISNUMBER(AM5-'Choose Housekeeping Genes'!AO$12),AM5-'Choose Housekeeping Genes'!AO$12,"")</f>
        <v/>
      </c>
      <c r="CF5" s="22" t="str">
        <f ca="1">IF(ISNUMBER(AN5-'Choose Housekeeping Genes'!AP$12),AN5-'Choose Housekeeping Genes'!AP$12,"")</f>
        <v/>
      </c>
      <c r="CG5" s="22" t="str">
        <f ca="1">IF(ISNUMBER(AO5-'Choose Housekeeping Genes'!AQ$12),AO5-'Choose Housekeeping Genes'!AQ$12,"")</f>
        <v/>
      </c>
      <c r="CH5" s="22" t="str">
        <f ca="1">IF(ISNUMBER(AP5-'Choose Housekeeping Genes'!AR$12),AP5-'Choose Housekeeping Genes'!AR$12,"")</f>
        <v/>
      </c>
      <c r="CI5" s="22" t="str">
        <f ca="1">IF(ISNUMBER(AQ5-'Choose Housekeeping Genes'!AS$12),AQ5-'Choose Housekeeping Genes'!AS$12,"")</f>
        <v/>
      </c>
      <c r="CJ5" s="22" t="str">
        <f ca="1">IF(ISNUMBER(AR5-'Choose Housekeeping Genes'!AT$12),AR5-'Choose Housekeeping Genes'!AT$12,"")</f>
        <v/>
      </c>
      <c r="CK5" s="66" t="e">
        <f t="shared" ca="1" si="4"/>
        <v>#DIV/0!</v>
      </c>
      <c r="CL5" s="143" t="e">
        <f t="shared" ca="1" si="5"/>
        <v>#DIV/0!</v>
      </c>
      <c r="CQ5" s="1">
        <v>3</v>
      </c>
      <c r="CR5" s="1" t="e">
        <f t="array" aca="1" ref="CR5" ca="1">INDIRECT("'All expressed genes'!$A"&amp;MIN(IF('All expressed genes'!$G$3:$G$187=LARGE('All expressed genes'!$G$3:$G$187,CQ5),ROW('All expressed genes'!$A$3:$A$187),"")))</f>
        <v>#DIV/0!</v>
      </c>
      <c r="CS5" s="1" t="e">
        <f t="array" aca="1" ref="CS5" ca="1">INDIRECT("'All expressed genes'!$G"&amp;MIN(IF('All expressed genes'!$G$3:$G$187=LARGE('All expressed genes'!$G$3:$G$187,CQ5),ROW('All expressed genes'!$A$3:$A$187),"")))</f>
        <v>#DIV/0!</v>
      </c>
      <c r="CU5" s="1">
        <f t="shared" ref="CU5:CU22" si="47">$CU$3-CQ4</f>
        <v>183</v>
      </c>
      <c r="CV5" s="1" t="e">
        <f t="array" aca="1" ref="CV5" ca="1">INDIRECT("'All expressed genes'!$A"&amp;MIN(IF('All expressed genes'!$G$3:$G$187=LARGE('All expressed genes'!$G$3:$G$187,CU5),ROW('All expressed genes'!$A$3:$A$187),"")))</f>
        <v>#DIV/0!</v>
      </c>
      <c r="CW5" s="1" t="e">
        <f t="array" aca="1" ref="CW5" ca="1">INDIRECT("'All expressed genes'!$I"&amp;MIN(IF('All expressed genes'!$G$3:$G$187=LARGE('All expressed genes'!$G$3:$G$187,CU5),ROW('All expressed genes'!$A$3:$A$187),"")))</f>
        <v>#DIV/0!</v>
      </c>
      <c r="CX5" s="1" t="e">
        <f t="shared" ca="1" si="1"/>
        <v>#DIV/0!</v>
      </c>
      <c r="DA5" s="69" t="str">
        <f>'Transcript table'!D13</f>
        <v>Ala-AGC-3</v>
      </c>
      <c r="DB5" s="21" t="s">
        <v>434</v>
      </c>
      <c r="DC5" s="65" t="str">
        <f t="shared" ca="1" si="6"/>
        <v/>
      </c>
      <c r="DD5" s="65" t="str">
        <f t="shared" ca="1" si="7"/>
        <v/>
      </c>
      <c r="DE5" s="65" t="str">
        <f t="shared" ca="1" si="8"/>
        <v/>
      </c>
      <c r="DF5" s="65" t="str">
        <f t="shared" ca="1" si="9"/>
        <v/>
      </c>
      <c r="DG5" s="65" t="str">
        <f t="shared" ca="1" si="10"/>
        <v/>
      </c>
      <c r="DH5" s="65" t="str">
        <f t="shared" ca="1" si="11"/>
        <v/>
      </c>
      <c r="DI5" s="65" t="str">
        <f t="shared" ca="1" si="12"/>
        <v/>
      </c>
      <c r="DJ5" s="65" t="str">
        <f t="shared" ca="1" si="13"/>
        <v/>
      </c>
      <c r="DK5" s="65" t="str">
        <f t="shared" ca="1" si="14"/>
        <v/>
      </c>
      <c r="DL5" s="65" t="str">
        <f t="shared" ca="1" si="15"/>
        <v/>
      </c>
      <c r="DM5" s="65" t="str">
        <f t="shared" ca="1" si="16"/>
        <v/>
      </c>
      <c r="DN5" s="65" t="str">
        <f t="shared" ca="1" si="17"/>
        <v/>
      </c>
      <c r="DO5" s="65" t="str">
        <f t="shared" ca="1" si="18"/>
        <v/>
      </c>
      <c r="DP5" s="65" t="str">
        <f t="shared" ca="1" si="19"/>
        <v/>
      </c>
      <c r="DQ5" s="65" t="str">
        <f t="shared" ca="1" si="20"/>
        <v/>
      </c>
      <c r="DR5" s="65" t="str">
        <f t="shared" ca="1" si="21"/>
        <v/>
      </c>
      <c r="DS5" s="65" t="str">
        <f t="shared" ca="1" si="22"/>
        <v/>
      </c>
      <c r="DT5" s="65" t="str">
        <f t="shared" ca="1" si="23"/>
        <v/>
      </c>
      <c r="DU5" s="65" t="str">
        <f t="shared" ca="1" si="24"/>
        <v/>
      </c>
      <c r="DV5" s="65" t="str">
        <f t="shared" ca="1" si="25"/>
        <v/>
      </c>
      <c r="DW5" s="141" t="str">
        <f t="shared" si="26"/>
        <v>Ala-AGC-3</v>
      </c>
      <c r="DX5" s="140" t="s">
        <v>434</v>
      </c>
      <c r="DY5" s="65" t="str">
        <f t="shared" ca="1" si="27"/>
        <v/>
      </c>
      <c r="DZ5" s="65" t="str">
        <f t="shared" ca="1" si="28"/>
        <v/>
      </c>
      <c r="EA5" s="65" t="str">
        <f t="shared" ca="1" si="29"/>
        <v/>
      </c>
      <c r="EB5" s="65" t="str">
        <f t="shared" ca="1" si="30"/>
        <v/>
      </c>
      <c r="EC5" s="65" t="str">
        <f t="shared" ca="1" si="31"/>
        <v/>
      </c>
      <c r="ED5" s="65" t="str">
        <f t="shared" ca="1" si="32"/>
        <v/>
      </c>
      <c r="EE5" s="65" t="str">
        <f t="shared" ca="1" si="33"/>
        <v/>
      </c>
      <c r="EF5" s="65" t="str">
        <f t="shared" ca="1" si="34"/>
        <v/>
      </c>
      <c r="EG5" s="65" t="str">
        <f t="shared" ca="1" si="35"/>
        <v/>
      </c>
      <c r="EH5" s="65" t="str">
        <f t="shared" ca="1" si="36"/>
        <v/>
      </c>
      <c r="EI5" s="65" t="str">
        <f t="shared" ca="1" si="37"/>
        <v/>
      </c>
      <c r="EJ5" s="65" t="str">
        <f t="shared" ca="1" si="38"/>
        <v/>
      </c>
      <c r="EK5" s="65" t="str">
        <f t="shared" ca="1" si="39"/>
        <v/>
      </c>
      <c r="EL5" s="65" t="str">
        <f t="shared" ca="1" si="40"/>
        <v/>
      </c>
      <c r="EM5" s="65" t="str">
        <f t="shared" ca="1" si="41"/>
        <v/>
      </c>
      <c r="EN5" s="65" t="str">
        <f t="shared" ca="1" si="42"/>
        <v/>
      </c>
      <c r="EO5" s="65" t="str">
        <f t="shared" ca="1" si="43"/>
        <v/>
      </c>
      <c r="EP5" s="65" t="str">
        <f t="shared" ca="1" si="44"/>
        <v/>
      </c>
      <c r="EQ5" s="65" t="str">
        <f t="shared" ca="1" si="45"/>
        <v/>
      </c>
      <c r="ER5" s="65" t="str">
        <f t="shared" ca="1" si="46"/>
        <v/>
      </c>
    </row>
    <row r="6" spans="1:148" ht="12.75" customHeight="1">
      <c r="A6" s="134" t="str">
        <f>'Test Sample Data'!A6</f>
        <v>Ala-AGC-4</v>
      </c>
      <c r="B6" s="136" t="s">
        <v>432</v>
      </c>
      <c r="C6" s="22" t="str">
        <f>IF(SUM('Test Sample Data'!C$3:C$194)&gt;10,IF(AND(ISNUMBER('Test Sample Data'!C6),'Test Sample Data'!C6&lt;35,'Test Sample Data'!C6&gt;0),'Test Sample Data'!C6-'Choose Housekeeping Genes'!D$20,35-'Choose Housekeeping Genes'!D$20),"")</f>
        <v/>
      </c>
      <c r="D6" s="22" t="str">
        <f>IF(SUM('Test Sample Data'!D$3:D$194)&gt;10,IF(AND(ISNUMBER('Test Sample Data'!D6),'Test Sample Data'!D6&lt;35,'Test Sample Data'!D6&gt;0),'Test Sample Data'!D6-'Choose Housekeeping Genes'!E$20,35-'Choose Housekeeping Genes'!E$20),"")</f>
        <v/>
      </c>
      <c r="E6" s="22" t="str">
        <f>IF(SUM('Test Sample Data'!E$3:E$194)&gt;10,IF(AND(ISNUMBER('Test Sample Data'!E6),'Test Sample Data'!E6&lt;35,'Test Sample Data'!E6&gt;0),'Test Sample Data'!E6-'Choose Housekeeping Genes'!F$20,35-'Choose Housekeeping Genes'!F$20),"")</f>
        <v/>
      </c>
      <c r="F6" s="22" t="str">
        <f>IF(SUM('Test Sample Data'!F$3:F$194)&gt;10,IF(AND(ISNUMBER('Test Sample Data'!F6),'Test Sample Data'!F6&lt;35,'Test Sample Data'!F6&gt;0),'Test Sample Data'!F6-'Choose Housekeeping Genes'!G$20,35-'Choose Housekeeping Genes'!G$20),"")</f>
        <v/>
      </c>
      <c r="G6" s="22" t="str">
        <f>IF(SUM('Test Sample Data'!G$3:G$194)&gt;10,IF(AND(ISNUMBER('Test Sample Data'!G6),'Test Sample Data'!G6&lt;35,'Test Sample Data'!G6&gt;0),'Test Sample Data'!G6-'Choose Housekeeping Genes'!H$20,35-'Choose Housekeeping Genes'!H$20),"")</f>
        <v/>
      </c>
      <c r="H6" s="22" t="str">
        <f>IF(SUM('Test Sample Data'!H$3:H$194)&gt;10,IF(AND(ISNUMBER('Test Sample Data'!H6),'Test Sample Data'!H6&lt;35,'Test Sample Data'!H6&gt;0),'Test Sample Data'!H6-'Choose Housekeeping Genes'!I$20,35-'Choose Housekeeping Genes'!I$20),"")</f>
        <v/>
      </c>
      <c r="I6" s="22" t="str">
        <f>IF(SUM('Test Sample Data'!I$3:I$194)&gt;10,IF(AND(ISNUMBER('Test Sample Data'!I6),'Test Sample Data'!I6&lt;35,'Test Sample Data'!I6&gt;0),'Test Sample Data'!I6-'Choose Housekeeping Genes'!J$20,35-'Choose Housekeeping Genes'!J$20),"")</f>
        <v/>
      </c>
      <c r="J6" s="22" t="str">
        <f>IF(SUM('Test Sample Data'!J$3:J$194)&gt;10,IF(AND(ISNUMBER('Test Sample Data'!J6),'Test Sample Data'!J6&lt;35,'Test Sample Data'!J6&gt;0),'Test Sample Data'!J6-'Choose Housekeeping Genes'!K$20,35-'Choose Housekeeping Genes'!K$20),"")</f>
        <v/>
      </c>
      <c r="K6" s="22" t="str">
        <f>IF(SUM('Test Sample Data'!K$3:K$194)&gt;10,IF(AND(ISNUMBER('Test Sample Data'!K6),'Test Sample Data'!K6&lt;35,'Test Sample Data'!K6&gt;0),'Test Sample Data'!K6-'Choose Housekeeping Genes'!L$20,35-'Choose Housekeeping Genes'!L$20),"")</f>
        <v/>
      </c>
      <c r="L6" s="22" t="str">
        <f>IF(SUM('Test Sample Data'!L$3:L$194)&gt;10,IF(AND(ISNUMBER('Test Sample Data'!L6),'Test Sample Data'!L6&lt;35,'Test Sample Data'!L6&gt;0),'Test Sample Data'!L6-'Choose Housekeeping Genes'!M$20,35-'Choose Housekeeping Genes'!M$20),"")</f>
        <v/>
      </c>
      <c r="M6" s="22" t="str">
        <f>IF(SUM('Test Sample Data'!M$3:M$194)&gt;10,IF(AND(ISNUMBER('Test Sample Data'!M6),'Test Sample Data'!M6&lt;35,'Test Sample Data'!M6&gt;0),'Test Sample Data'!M6-'Choose Housekeeping Genes'!N$20,35-'Choose Housekeeping Genes'!N$20),"")</f>
        <v/>
      </c>
      <c r="N6" s="22" t="str">
        <f>IF(SUM('Test Sample Data'!N$3:N$194)&gt;10,IF(AND(ISNUMBER('Test Sample Data'!N6),'Test Sample Data'!N6&lt;35,'Test Sample Data'!N6&gt;0),'Test Sample Data'!N6-'Choose Housekeeping Genes'!O$20,35-'Choose Housekeeping Genes'!O$20),"")</f>
        <v/>
      </c>
      <c r="O6" s="22" t="str">
        <f>IF(SUM('Test Sample Data'!O$3:O$194)&gt;10,IF(AND(ISNUMBER('Test Sample Data'!O6),'Test Sample Data'!O6&lt;35,'Test Sample Data'!O6&gt;0),'Test Sample Data'!O6-'Choose Housekeeping Genes'!P$20,35-'Choose Housekeeping Genes'!P$20),"")</f>
        <v/>
      </c>
      <c r="P6" s="22" t="str">
        <f>IF(SUM('Test Sample Data'!P$3:P$194)&gt;10,IF(AND(ISNUMBER('Test Sample Data'!P6),'Test Sample Data'!P6&lt;35,'Test Sample Data'!P6&gt;0),'Test Sample Data'!P6-'Choose Housekeeping Genes'!Q$20,35-'Choose Housekeeping Genes'!Q$20),"")</f>
        <v/>
      </c>
      <c r="Q6" s="22" t="str">
        <f>IF(SUM('Test Sample Data'!Q$3:Q$194)&gt;10,IF(AND(ISNUMBER('Test Sample Data'!Q6),'Test Sample Data'!Q6&lt;35,'Test Sample Data'!Q6&gt;0),'Test Sample Data'!Q6-'Choose Housekeeping Genes'!R$20,35-'Choose Housekeeping Genes'!R$20),"")</f>
        <v/>
      </c>
      <c r="R6" s="22" t="str">
        <f>IF(SUM('Test Sample Data'!R$3:R$194)&gt;10,IF(AND(ISNUMBER('Test Sample Data'!R6),'Test Sample Data'!R6&lt;35,'Test Sample Data'!R6&gt;0),'Test Sample Data'!R6-'Choose Housekeeping Genes'!S$20,35-'Choose Housekeeping Genes'!S$20),"")</f>
        <v/>
      </c>
      <c r="S6" s="22" t="str">
        <f>IF(SUM('Test Sample Data'!S$3:S$194)&gt;10,IF(AND(ISNUMBER('Test Sample Data'!S6),'Test Sample Data'!S6&lt;35,'Test Sample Data'!S6&gt;0),'Test Sample Data'!S6-'Choose Housekeeping Genes'!T$20,35-'Choose Housekeeping Genes'!T$20),"")</f>
        <v/>
      </c>
      <c r="T6" s="22" t="str">
        <f>IF(SUM('Test Sample Data'!T$3:T$194)&gt;10,IF(AND(ISNUMBER('Test Sample Data'!T6),'Test Sample Data'!T6&lt;35,'Test Sample Data'!T6&gt;0),'Test Sample Data'!T6-'Choose Housekeeping Genes'!U$20,35-'Choose Housekeeping Genes'!U$20),"")</f>
        <v/>
      </c>
      <c r="U6" s="22" t="str">
        <f>IF(SUM('Test Sample Data'!U$3:U$194)&gt;10,IF(AND(ISNUMBER('Test Sample Data'!U6),'Test Sample Data'!U6&lt;35,'Test Sample Data'!U6&gt;0),'Test Sample Data'!U6-'Choose Housekeeping Genes'!V$20,35-'Choose Housekeeping Genes'!V$20),"")</f>
        <v/>
      </c>
      <c r="V6" s="22" t="str">
        <f>IF(SUM('Test Sample Data'!V$3:V$194)&gt;10,IF(AND(ISNUMBER('Test Sample Data'!V6),'Test Sample Data'!V6&lt;35,'Test Sample Data'!V6&gt;0),'Test Sample Data'!V6-'Choose Housekeeping Genes'!W$20,35-'Choose Housekeeping Genes'!W$20),"")</f>
        <v/>
      </c>
      <c r="W6" s="139" t="str">
        <f>'Control Sample Data'!A6</f>
        <v>Ala-AGC-4</v>
      </c>
      <c r="X6" s="140" t="s">
        <v>432</v>
      </c>
      <c r="Y6" s="22" t="str">
        <f>IF(SUM('Control Sample Data'!C$3:C$194)&gt;10,IF(AND(ISNUMBER('Control Sample Data'!C6),'Control Sample Data'!C6&lt;35,'Control Sample Data'!C6&gt;0),'Control Sample Data'!C6-'Choose Housekeeping Genes'!AA$20,35-'Choose Housekeeping Genes'!AA$20),"")</f>
        <v/>
      </c>
      <c r="Z6" s="22" t="str">
        <f>IF(SUM('Control Sample Data'!D$3:D$194)&gt;10,IF(AND(ISNUMBER('Control Sample Data'!D6),'Control Sample Data'!D6&lt;35,'Control Sample Data'!D6&gt;0),'Control Sample Data'!D6-'Choose Housekeeping Genes'!AB$20,35-'Choose Housekeeping Genes'!AB$20),"")</f>
        <v/>
      </c>
      <c r="AA6" s="22" t="str">
        <f>IF(SUM('Control Sample Data'!E$3:E$194)&gt;10,IF(AND(ISNUMBER('Control Sample Data'!E6),'Control Sample Data'!E6&lt;35,'Control Sample Data'!E6&gt;0),'Control Sample Data'!E6-'Choose Housekeeping Genes'!AC$20,35-'Choose Housekeeping Genes'!AC$20),"")</f>
        <v/>
      </c>
      <c r="AB6" s="22" t="str">
        <f>IF(SUM('Control Sample Data'!F$3:F$194)&gt;10,IF(AND(ISNUMBER('Control Sample Data'!F6),'Control Sample Data'!F6&lt;35,'Control Sample Data'!F6&gt;0),'Control Sample Data'!F6-'Choose Housekeeping Genes'!AD$20,35-'Choose Housekeeping Genes'!AD$20),"")</f>
        <v/>
      </c>
      <c r="AC6" s="22" t="str">
        <f>IF(SUM('Control Sample Data'!G$3:G$194)&gt;10,IF(AND(ISNUMBER('Control Sample Data'!G6),'Control Sample Data'!G6&lt;35,'Control Sample Data'!G6&gt;0),'Control Sample Data'!G6-'Choose Housekeeping Genes'!AE$20,35-'Choose Housekeeping Genes'!AE$20),"")</f>
        <v/>
      </c>
      <c r="AD6" s="22" t="str">
        <f>IF(SUM('Control Sample Data'!H$3:H$194)&gt;10,IF(AND(ISNUMBER('Control Sample Data'!H6),'Control Sample Data'!H6&lt;35,'Control Sample Data'!H6&gt;0),'Control Sample Data'!H6-'Choose Housekeeping Genes'!AF$20,35-'Choose Housekeeping Genes'!AF$20),"")</f>
        <v/>
      </c>
      <c r="AE6" s="22" t="str">
        <f>IF(SUM('Control Sample Data'!I$3:I$194)&gt;10,IF(AND(ISNUMBER('Control Sample Data'!I6),'Control Sample Data'!I6&lt;35,'Control Sample Data'!I6&gt;0),'Control Sample Data'!I6-'Choose Housekeeping Genes'!AG$20,35-'Choose Housekeeping Genes'!AG$20),"")</f>
        <v/>
      </c>
      <c r="AF6" s="22" t="str">
        <f>IF(SUM('Control Sample Data'!J$3:J$194)&gt;10,IF(AND(ISNUMBER('Control Sample Data'!J6),'Control Sample Data'!J6&lt;35,'Control Sample Data'!J6&gt;0),'Control Sample Data'!J6-'Choose Housekeeping Genes'!AH$20,35-'Choose Housekeeping Genes'!AH$20),"")</f>
        <v/>
      </c>
      <c r="AG6" s="22" t="str">
        <f>IF(SUM('Control Sample Data'!K$3:K$194)&gt;10,IF(AND(ISNUMBER('Control Sample Data'!K6),'Control Sample Data'!K6&lt;35,'Control Sample Data'!K6&gt;0),'Control Sample Data'!K6-'Choose Housekeeping Genes'!AI$20,35-'Choose Housekeeping Genes'!AI$20),"")</f>
        <v/>
      </c>
      <c r="AH6" s="22" t="str">
        <f>IF(SUM('Control Sample Data'!L$3:L$194)&gt;10,IF(AND(ISNUMBER('Control Sample Data'!L6),'Control Sample Data'!L6&lt;35,'Control Sample Data'!L6&gt;0),'Control Sample Data'!L6-'Choose Housekeeping Genes'!AJ$20,35-'Choose Housekeeping Genes'!AJ$20),"")</f>
        <v/>
      </c>
      <c r="AI6" s="22" t="str">
        <f>IF(SUM('Control Sample Data'!M$3:M$194)&gt;10,IF(AND(ISNUMBER('Control Sample Data'!M6),'Control Sample Data'!M6&lt;35,'Control Sample Data'!M6&gt;0),'Control Sample Data'!M6-'Choose Housekeeping Genes'!AK$20,35-'Choose Housekeeping Genes'!AK$20),"")</f>
        <v/>
      </c>
      <c r="AJ6" s="22" t="str">
        <f>IF(SUM('Control Sample Data'!N$3:N$194)&gt;10,IF(AND(ISNUMBER('Control Sample Data'!N6),'Control Sample Data'!N6&lt;35,'Control Sample Data'!N6&gt;0),'Control Sample Data'!N6-'Choose Housekeeping Genes'!AL$20,35-'Choose Housekeeping Genes'!AL$20),"")</f>
        <v/>
      </c>
      <c r="AK6" s="22" t="str">
        <f>IF(SUM('Control Sample Data'!O$3:O$194)&gt;10,IF(AND(ISNUMBER('Control Sample Data'!O6),'Control Sample Data'!O6&lt;35,'Control Sample Data'!O6&gt;0),'Control Sample Data'!O6-'Choose Housekeeping Genes'!AM$20,35-'Choose Housekeeping Genes'!AM$20),"")</f>
        <v/>
      </c>
      <c r="AL6" s="22" t="str">
        <f>IF(SUM('Control Sample Data'!P$3:P$194)&gt;10,IF(AND(ISNUMBER('Control Sample Data'!P6),'Control Sample Data'!P6&lt;35,'Control Sample Data'!P6&gt;0),'Control Sample Data'!P6-'Choose Housekeeping Genes'!AN$20,35-'Choose Housekeeping Genes'!AN$20),"")</f>
        <v/>
      </c>
      <c r="AM6" s="22" t="str">
        <f>IF(SUM('Control Sample Data'!Q$3:Q$194)&gt;10,IF(AND(ISNUMBER('Control Sample Data'!Q6),'Control Sample Data'!Q6&lt;35,'Control Sample Data'!Q6&gt;0),'Control Sample Data'!Q6-'Choose Housekeeping Genes'!AO$20,35-'Choose Housekeeping Genes'!AO$20),"")</f>
        <v/>
      </c>
      <c r="AN6" s="22" t="str">
        <f>IF(SUM('Control Sample Data'!R$3:R$194)&gt;10,IF(AND(ISNUMBER('Control Sample Data'!R6),'Control Sample Data'!R6&lt;35,'Control Sample Data'!R6&gt;0),'Control Sample Data'!R6-'Choose Housekeeping Genes'!AP$20,35-'Choose Housekeeping Genes'!AP$20),"")</f>
        <v/>
      </c>
      <c r="AO6" s="22" t="str">
        <f>IF(SUM('Control Sample Data'!S$3:S$194)&gt;10,IF(AND(ISNUMBER('Control Sample Data'!S6),'Control Sample Data'!S6&lt;35,'Control Sample Data'!S6&gt;0),'Control Sample Data'!S6-'Choose Housekeeping Genes'!AQ$20,35-'Choose Housekeeping Genes'!AQ$20),"")</f>
        <v/>
      </c>
      <c r="AP6" s="22" t="str">
        <f>IF(SUM('Control Sample Data'!T$3:T$194)&gt;10,IF(AND(ISNUMBER('Control Sample Data'!T6),'Control Sample Data'!T6&lt;35,'Control Sample Data'!T6&gt;0),'Control Sample Data'!T6-'Choose Housekeeping Genes'!AR$20,35-'Choose Housekeeping Genes'!AR$20),"")</f>
        <v/>
      </c>
      <c r="AQ6" s="22" t="str">
        <f>IF(SUM('Control Sample Data'!U$3:U$194)&gt;10,IF(AND(ISNUMBER('Control Sample Data'!U6),'Control Sample Data'!U6&lt;35,'Control Sample Data'!U6&gt;0),'Control Sample Data'!U6-'Choose Housekeeping Genes'!AS$20,35-'Choose Housekeeping Genes'!AS$20),"")</f>
        <v/>
      </c>
      <c r="AR6" s="22" t="str">
        <f>IF(SUM('Control Sample Data'!V$3:V$194)&gt;10,IF(AND(ISNUMBER('Control Sample Data'!V6),'Control Sample Data'!V6&lt;35,'Control Sample Data'!V6&gt;0),'Control Sample Data'!V6-'Choose Housekeeping Genes'!AT$20,35-'Choose Housekeeping Genes'!AT$20),"")</f>
        <v/>
      </c>
      <c r="AS6" s="69" t="str">
        <f>'Control Sample Data'!A6</f>
        <v>Ala-AGC-4</v>
      </c>
      <c r="AT6" s="21" t="s">
        <v>432</v>
      </c>
      <c r="AU6" s="22" t="str">
        <f ca="1">IF(ISNUMBER(C6-'Choose Housekeeping Genes'!D$12),C6-'Choose Housekeeping Genes'!D$12,"")</f>
        <v/>
      </c>
      <c r="AV6" s="22" t="str">
        <f ca="1">IF(ISNUMBER(D6-'Choose Housekeeping Genes'!E$12),D6-'Choose Housekeeping Genes'!E$12,"")</f>
        <v/>
      </c>
      <c r="AW6" s="22" t="str">
        <f ca="1">IF(ISNUMBER(E6-'Choose Housekeeping Genes'!F$12),E6-'Choose Housekeeping Genes'!F$12,"")</f>
        <v/>
      </c>
      <c r="AX6" s="22" t="str">
        <f ca="1">IF(ISNUMBER(F6-'Choose Housekeeping Genes'!G$12),F6-'Choose Housekeeping Genes'!G$12,"")</f>
        <v/>
      </c>
      <c r="AY6" s="22" t="str">
        <f ca="1">IF(ISNUMBER(G6-'Choose Housekeeping Genes'!H$12),G6-'Choose Housekeeping Genes'!H$12,"")</f>
        <v/>
      </c>
      <c r="AZ6" s="22" t="str">
        <f ca="1">IF(ISNUMBER(H6-'Choose Housekeeping Genes'!I$12),H6-'Choose Housekeeping Genes'!I$12,"")</f>
        <v/>
      </c>
      <c r="BA6" s="22" t="str">
        <f ca="1">IF(ISNUMBER(I6-'Choose Housekeeping Genes'!J$12),I6-'Choose Housekeeping Genes'!J$12,"")</f>
        <v/>
      </c>
      <c r="BB6" s="22" t="str">
        <f ca="1">IF(ISNUMBER(J6-'Choose Housekeeping Genes'!K$12),J6-'Choose Housekeeping Genes'!K$12,"")</f>
        <v/>
      </c>
      <c r="BC6" s="22" t="str">
        <f ca="1">IF(ISNUMBER(K6-'Choose Housekeeping Genes'!L$12),K6-'Choose Housekeeping Genes'!L$12,"")</f>
        <v/>
      </c>
      <c r="BD6" s="22" t="str">
        <f ca="1">IF(ISNUMBER(L6-'Choose Housekeeping Genes'!M$12),L6-'Choose Housekeeping Genes'!M$12,"")</f>
        <v/>
      </c>
      <c r="BE6" s="22" t="str">
        <f ca="1">IF(ISNUMBER(M6-'Choose Housekeeping Genes'!N$12),M6-'Choose Housekeeping Genes'!N$12,"")</f>
        <v/>
      </c>
      <c r="BF6" s="22" t="str">
        <f ca="1">IF(ISNUMBER(N6-'Choose Housekeeping Genes'!O$12),N6-'Choose Housekeeping Genes'!O$12,"")</f>
        <v/>
      </c>
      <c r="BG6" s="22" t="str">
        <f ca="1">IF(ISNUMBER(O6-'Choose Housekeeping Genes'!P$12),O6-'Choose Housekeeping Genes'!P$12,"")</f>
        <v/>
      </c>
      <c r="BH6" s="22" t="str">
        <f ca="1">IF(ISNUMBER(P6-'Choose Housekeeping Genes'!Q$12),P6-'Choose Housekeeping Genes'!Q$12,"")</f>
        <v/>
      </c>
      <c r="BI6" s="22" t="str">
        <f ca="1">IF(ISNUMBER(Q6-'Choose Housekeeping Genes'!R$12),Q6-'Choose Housekeeping Genes'!R$12,"")</f>
        <v/>
      </c>
      <c r="BJ6" s="22" t="str">
        <f ca="1">IF(ISNUMBER(R6-'Choose Housekeeping Genes'!S$12),R6-'Choose Housekeeping Genes'!S$12,"")</f>
        <v/>
      </c>
      <c r="BK6" s="22" t="str">
        <f ca="1">IF(ISNUMBER(S6-'Choose Housekeeping Genes'!T$12),S6-'Choose Housekeeping Genes'!T$12,"")</f>
        <v/>
      </c>
      <c r="BL6" s="22" t="str">
        <f ca="1">IF(ISNUMBER(T6-'Choose Housekeeping Genes'!U$12),T6-'Choose Housekeeping Genes'!U$12,"")</f>
        <v/>
      </c>
      <c r="BM6" s="22" t="str">
        <f ca="1">IF(ISNUMBER(U6-'Choose Housekeeping Genes'!V$12),U6-'Choose Housekeeping Genes'!V$12,"")</f>
        <v/>
      </c>
      <c r="BN6" s="22" t="str">
        <f ca="1">IF(ISNUMBER(V6-'Choose Housekeeping Genes'!W$12),V6-'Choose Housekeeping Genes'!W$12,"")</f>
        <v/>
      </c>
      <c r="BO6" s="141" t="str">
        <f t="shared" si="0"/>
        <v>Ala-AGC-4</v>
      </c>
      <c r="BP6" s="140" t="s">
        <v>432</v>
      </c>
      <c r="BQ6" s="22" t="str">
        <f ca="1">IF(ISNUMBER(Y6-'Choose Housekeeping Genes'!AA$12),Y6-'Choose Housekeeping Genes'!AA$12,"")</f>
        <v/>
      </c>
      <c r="BR6" s="22" t="str">
        <f ca="1">IF(ISNUMBER(Z6-'Choose Housekeeping Genes'!AB$12),Z6-'Choose Housekeeping Genes'!AB$12,"")</f>
        <v/>
      </c>
      <c r="BS6" s="22" t="str">
        <f ca="1">IF(ISNUMBER(AA6-'Choose Housekeeping Genes'!AC$12),AA6-'Choose Housekeeping Genes'!AC$12,"")</f>
        <v/>
      </c>
      <c r="BT6" s="22" t="str">
        <f ca="1">IF(ISNUMBER(AB6-'Choose Housekeeping Genes'!AD$12),AB6-'Choose Housekeeping Genes'!AD$12,"")</f>
        <v/>
      </c>
      <c r="BU6" s="22" t="str">
        <f ca="1">IF(ISNUMBER(AC6-'Choose Housekeeping Genes'!AE$12),AC6-'Choose Housekeeping Genes'!AE$12,"")</f>
        <v/>
      </c>
      <c r="BV6" s="22" t="str">
        <f ca="1">IF(ISNUMBER(AD6-'Choose Housekeeping Genes'!AF$12),AD6-'Choose Housekeeping Genes'!AF$12,"")</f>
        <v/>
      </c>
      <c r="BW6" s="22" t="str">
        <f ca="1">IF(ISNUMBER(AE6-'Choose Housekeeping Genes'!AG$12),AE6-'Choose Housekeeping Genes'!AG$12,"")</f>
        <v/>
      </c>
      <c r="BX6" s="22" t="str">
        <f ca="1">IF(ISNUMBER(AF6-'Choose Housekeeping Genes'!AH$12),AF6-'Choose Housekeeping Genes'!AH$12,"")</f>
        <v/>
      </c>
      <c r="BY6" s="22" t="str">
        <f ca="1">IF(ISNUMBER(AG6-'Choose Housekeeping Genes'!AI$12),AG6-'Choose Housekeeping Genes'!AI$12,"")</f>
        <v/>
      </c>
      <c r="BZ6" s="22" t="str">
        <f ca="1">IF(ISNUMBER(AH6-'Choose Housekeeping Genes'!AJ$12),AH6-'Choose Housekeeping Genes'!AJ$12,"")</f>
        <v/>
      </c>
      <c r="CA6" s="22" t="str">
        <f ca="1">IF(ISNUMBER(AI6-'Choose Housekeeping Genes'!AK$12),AI6-'Choose Housekeeping Genes'!AK$12,"")</f>
        <v/>
      </c>
      <c r="CB6" s="22" t="str">
        <f ca="1">IF(ISNUMBER(AJ6-'Choose Housekeeping Genes'!AL$12),AJ6-'Choose Housekeeping Genes'!AL$12,"")</f>
        <v/>
      </c>
      <c r="CC6" s="22" t="str">
        <f ca="1">IF(ISNUMBER(AK6-'Choose Housekeeping Genes'!AM$12),AK6-'Choose Housekeeping Genes'!AM$12,"")</f>
        <v/>
      </c>
      <c r="CD6" s="22" t="str">
        <f ca="1">IF(ISNUMBER(AL6-'Choose Housekeeping Genes'!AN$12),AL6-'Choose Housekeeping Genes'!AN$12,"")</f>
        <v/>
      </c>
      <c r="CE6" s="22" t="str">
        <f ca="1">IF(ISNUMBER(AM6-'Choose Housekeeping Genes'!AO$12),AM6-'Choose Housekeeping Genes'!AO$12,"")</f>
        <v/>
      </c>
      <c r="CF6" s="22" t="str">
        <f ca="1">IF(ISNUMBER(AN6-'Choose Housekeeping Genes'!AP$12),AN6-'Choose Housekeeping Genes'!AP$12,"")</f>
        <v/>
      </c>
      <c r="CG6" s="22" t="str">
        <f ca="1">IF(ISNUMBER(AO6-'Choose Housekeeping Genes'!AQ$12),AO6-'Choose Housekeeping Genes'!AQ$12,"")</f>
        <v/>
      </c>
      <c r="CH6" s="22" t="str">
        <f ca="1">IF(ISNUMBER(AP6-'Choose Housekeeping Genes'!AR$12),AP6-'Choose Housekeeping Genes'!AR$12,"")</f>
        <v/>
      </c>
      <c r="CI6" s="22" t="str">
        <f ca="1">IF(ISNUMBER(AQ6-'Choose Housekeeping Genes'!AS$12),AQ6-'Choose Housekeeping Genes'!AS$12,"")</f>
        <v/>
      </c>
      <c r="CJ6" s="22" t="str">
        <f ca="1">IF(ISNUMBER(AR6-'Choose Housekeeping Genes'!AT$12),AR6-'Choose Housekeeping Genes'!AT$12,"")</f>
        <v/>
      </c>
      <c r="CK6" s="66" t="e">
        <f t="shared" ca="1" si="4"/>
        <v>#DIV/0!</v>
      </c>
      <c r="CL6" s="143" t="e">
        <f t="shared" ca="1" si="5"/>
        <v>#DIV/0!</v>
      </c>
      <c r="CQ6" s="1">
        <v>4</v>
      </c>
      <c r="CR6" s="1" t="e">
        <f t="array" aca="1" ref="CR6" ca="1">INDIRECT("'All expressed genes'!$A"&amp;MIN(IF('All expressed genes'!$G$3:$G$187=LARGE('All expressed genes'!$G$3:$G$187,CQ6),ROW('All expressed genes'!$A$3:$A$187),"")))</f>
        <v>#DIV/0!</v>
      </c>
      <c r="CS6" s="1" t="e">
        <f t="array" aca="1" ref="CS6" ca="1">INDIRECT("'All expressed genes'!$G"&amp;MIN(IF('All expressed genes'!$G$3:$G$187=LARGE('All expressed genes'!$G$3:$G$187,CQ6),ROW('All expressed genes'!$A$3:$A$187),"")))</f>
        <v>#DIV/0!</v>
      </c>
      <c r="CU6" s="1">
        <f t="shared" si="47"/>
        <v>182</v>
      </c>
      <c r="CV6" s="1" t="e">
        <f t="array" aca="1" ref="CV6" ca="1">INDIRECT("'All expressed genes'!$A"&amp;MIN(IF('All expressed genes'!$G$3:$G$187=LARGE('All expressed genes'!$G$3:$G$187,CU6),ROW('All expressed genes'!$A$3:$A$187),"")))</f>
        <v>#DIV/0!</v>
      </c>
      <c r="CW6" s="1" t="e">
        <f t="array" aca="1" ref="CW6" ca="1">INDIRECT("'All expressed genes'!$I"&amp;MIN(IF('All expressed genes'!$G$3:$G$187=LARGE('All expressed genes'!$G$3:$G$187,CU6),ROW('All expressed genes'!$A$3:$A$187),"")))</f>
        <v>#DIV/0!</v>
      </c>
      <c r="CX6" s="1" t="e">
        <f t="shared" ca="1" si="1"/>
        <v>#DIV/0!</v>
      </c>
      <c r="DA6" s="69" t="str">
        <f>'Transcript table'!D14</f>
        <v>Ala-AGC-4</v>
      </c>
      <c r="DB6" s="21" t="s">
        <v>432</v>
      </c>
      <c r="DC6" s="65" t="str">
        <f t="shared" ca="1" si="6"/>
        <v/>
      </c>
      <c r="DD6" s="65" t="str">
        <f t="shared" ca="1" si="7"/>
        <v/>
      </c>
      <c r="DE6" s="65" t="str">
        <f t="shared" ca="1" si="8"/>
        <v/>
      </c>
      <c r="DF6" s="65" t="str">
        <f t="shared" ca="1" si="9"/>
        <v/>
      </c>
      <c r="DG6" s="65" t="str">
        <f t="shared" ca="1" si="10"/>
        <v/>
      </c>
      <c r="DH6" s="65" t="str">
        <f t="shared" ca="1" si="11"/>
        <v/>
      </c>
      <c r="DI6" s="65" t="str">
        <f t="shared" ca="1" si="12"/>
        <v/>
      </c>
      <c r="DJ6" s="65" t="str">
        <f t="shared" ca="1" si="13"/>
        <v/>
      </c>
      <c r="DK6" s="65" t="str">
        <f t="shared" ca="1" si="14"/>
        <v/>
      </c>
      <c r="DL6" s="65" t="str">
        <f t="shared" ca="1" si="15"/>
        <v/>
      </c>
      <c r="DM6" s="65" t="str">
        <f t="shared" ca="1" si="16"/>
        <v/>
      </c>
      <c r="DN6" s="65" t="str">
        <f t="shared" ca="1" si="17"/>
        <v/>
      </c>
      <c r="DO6" s="65" t="str">
        <f t="shared" ca="1" si="18"/>
        <v/>
      </c>
      <c r="DP6" s="65" t="str">
        <f t="shared" ca="1" si="19"/>
        <v/>
      </c>
      <c r="DQ6" s="65" t="str">
        <f t="shared" ca="1" si="20"/>
        <v/>
      </c>
      <c r="DR6" s="65" t="str">
        <f t="shared" ca="1" si="21"/>
        <v/>
      </c>
      <c r="DS6" s="65" t="str">
        <f t="shared" ca="1" si="22"/>
        <v/>
      </c>
      <c r="DT6" s="65" t="str">
        <f t="shared" ca="1" si="23"/>
        <v/>
      </c>
      <c r="DU6" s="65" t="str">
        <f t="shared" ca="1" si="24"/>
        <v/>
      </c>
      <c r="DV6" s="65" t="str">
        <f t="shared" ca="1" si="25"/>
        <v/>
      </c>
      <c r="DW6" s="141" t="str">
        <f t="shared" si="26"/>
        <v>Ala-AGC-4</v>
      </c>
      <c r="DX6" s="140" t="s">
        <v>432</v>
      </c>
      <c r="DY6" s="65" t="str">
        <f t="shared" ca="1" si="27"/>
        <v/>
      </c>
      <c r="DZ6" s="65" t="str">
        <f t="shared" ca="1" si="28"/>
        <v/>
      </c>
      <c r="EA6" s="65" t="str">
        <f t="shared" ca="1" si="29"/>
        <v/>
      </c>
      <c r="EB6" s="65" t="str">
        <f t="shared" ca="1" si="30"/>
        <v/>
      </c>
      <c r="EC6" s="65" t="str">
        <f t="shared" ca="1" si="31"/>
        <v/>
      </c>
      <c r="ED6" s="65" t="str">
        <f t="shared" ca="1" si="32"/>
        <v/>
      </c>
      <c r="EE6" s="65" t="str">
        <f t="shared" ca="1" si="33"/>
        <v/>
      </c>
      <c r="EF6" s="65" t="str">
        <f t="shared" ca="1" si="34"/>
        <v/>
      </c>
      <c r="EG6" s="65" t="str">
        <f t="shared" ca="1" si="35"/>
        <v/>
      </c>
      <c r="EH6" s="65" t="str">
        <f t="shared" ca="1" si="36"/>
        <v/>
      </c>
      <c r="EI6" s="65" t="str">
        <f t="shared" ca="1" si="37"/>
        <v/>
      </c>
      <c r="EJ6" s="65" t="str">
        <f t="shared" ca="1" si="38"/>
        <v/>
      </c>
      <c r="EK6" s="65" t="str">
        <f t="shared" ca="1" si="39"/>
        <v/>
      </c>
      <c r="EL6" s="65" t="str">
        <f t="shared" ca="1" si="40"/>
        <v/>
      </c>
      <c r="EM6" s="65" t="str">
        <f t="shared" ca="1" si="41"/>
        <v/>
      </c>
      <c r="EN6" s="65" t="str">
        <f t="shared" ca="1" si="42"/>
        <v/>
      </c>
      <c r="EO6" s="65" t="str">
        <f t="shared" ca="1" si="43"/>
        <v/>
      </c>
      <c r="EP6" s="65" t="str">
        <f t="shared" ca="1" si="44"/>
        <v/>
      </c>
      <c r="EQ6" s="65" t="str">
        <f t="shared" ca="1" si="45"/>
        <v/>
      </c>
      <c r="ER6" s="65" t="str">
        <f t="shared" ca="1" si="46"/>
        <v/>
      </c>
    </row>
    <row r="7" spans="1:148" ht="12.75" customHeight="1">
      <c r="A7" s="134" t="str">
        <f>'Test Sample Data'!A7</f>
        <v>Ala-CGC-1</v>
      </c>
      <c r="B7" s="136" t="s">
        <v>430</v>
      </c>
      <c r="C7" s="22" t="str">
        <f>IF(SUM('Test Sample Data'!C$3:C$194)&gt;10,IF(AND(ISNUMBER('Test Sample Data'!C7),'Test Sample Data'!C7&lt;35,'Test Sample Data'!C7&gt;0),'Test Sample Data'!C7-'Choose Housekeeping Genes'!D$20,35-'Choose Housekeeping Genes'!D$20),"")</f>
        <v/>
      </c>
      <c r="D7" s="22" t="str">
        <f>IF(SUM('Test Sample Data'!D$3:D$194)&gt;10,IF(AND(ISNUMBER('Test Sample Data'!D7),'Test Sample Data'!D7&lt;35,'Test Sample Data'!D7&gt;0),'Test Sample Data'!D7-'Choose Housekeeping Genes'!E$20,35-'Choose Housekeeping Genes'!E$20),"")</f>
        <v/>
      </c>
      <c r="E7" s="22" t="str">
        <f>IF(SUM('Test Sample Data'!E$3:E$194)&gt;10,IF(AND(ISNUMBER('Test Sample Data'!E7),'Test Sample Data'!E7&lt;35,'Test Sample Data'!E7&gt;0),'Test Sample Data'!E7-'Choose Housekeeping Genes'!F$20,35-'Choose Housekeeping Genes'!F$20),"")</f>
        <v/>
      </c>
      <c r="F7" s="22" t="str">
        <f>IF(SUM('Test Sample Data'!F$3:F$194)&gt;10,IF(AND(ISNUMBER('Test Sample Data'!F7),'Test Sample Data'!F7&lt;35,'Test Sample Data'!F7&gt;0),'Test Sample Data'!F7-'Choose Housekeeping Genes'!G$20,35-'Choose Housekeeping Genes'!G$20),"")</f>
        <v/>
      </c>
      <c r="G7" s="22" t="str">
        <f>IF(SUM('Test Sample Data'!G$3:G$194)&gt;10,IF(AND(ISNUMBER('Test Sample Data'!G7),'Test Sample Data'!G7&lt;35,'Test Sample Data'!G7&gt;0),'Test Sample Data'!G7-'Choose Housekeeping Genes'!H$20,35-'Choose Housekeeping Genes'!H$20),"")</f>
        <v/>
      </c>
      <c r="H7" s="22" t="str">
        <f>IF(SUM('Test Sample Data'!H$3:H$194)&gt;10,IF(AND(ISNUMBER('Test Sample Data'!H7),'Test Sample Data'!H7&lt;35,'Test Sample Data'!H7&gt;0),'Test Sample Data'!H7-'Choose Housekeeping Genes'!I$20,35-'Choose Housekeeping Genes'!I$20),"")</f>
        <v/>
      </c>
      <c r="I7" s="22" t="str">
        <f>IF(SUM('Test Sample Data'!I$3:I$194)&gt;10,IF(AND(ISNUMBER('Test Sample Data'!I7),'Test Sample Data'!I7&lt;35,'Test Sample Data'!I7&gt;0),'Test Sample Data'!I7-'Choose Housekeeping Genes'!J$20,35-'Choose Housekeeping Genes'!J$20),"")</f>
        <v/>
      </c>
      <c r="J7" s="22" t="str">
        <f>IF(SUM('Test Sample Data'!J$3:J$194)&gt;10,IF(AND(ISNUMBER('Test Sample Data'!J7),'Test Sample Data'!J7&lt;35,'Test Sample Data'!J7&gt;0),'Test Sample Data'!J7-'Choose Housekeeping Genes'!K$20,35-'Choose Housekeeping Genes'!K$20),"")</f>
        <v/>
      </c>
      <c r="K7" s="22" t="str">
        <f>IF(SUM('Test Sample Data'!K$3:K$194)&gt;10,IF(AND(ISNUMBER('Test Sample Data'!K7),'Test Sample Data'!K7&lt;35,'Test Sample Data'!K7&gt;0),'Test Sample Data'!K7-'Choose Housekeeping Genes'!L$20,35-'Choose Housekeeping Genes'!L$20),"")</f>
        <v/>
      </c>
      <c r="L7" s="22" t="str">
        <f>IF(SUM('Test Sample Data'!L$3:L$194)&gt;10,IF(AND(ISNUMBER('Test Sample Data'!L7),'Test Sample Data'!L7&lt;35,'Test Sample Data'!L7&gt;0),'Test Sample Data'!L7-'Choose Housekeeping Genes'!M$20,35-'Choose Housekeeping Genes'!M$20),"")</f>
        <v/>
      </c>
      <c r="M7" s="22" t="str">
        <f>IF(SUM('Test Sample Data'!M$3:M$194)&gt;10,IF(AND(ISNUMBER('Test Sample Data'!M7),'Test Sample Data'!M7&lt;35,'Test Sample Data'!M7&gt;0),'Test Sample Data'!M7-'Choose Housekeeping Genes'!N$20,35-'Choose Housekeeping Genes'!N$20),"")</f>
        <v/>
      </c>
      <c r="N7" s="22" t="str">
        <f>IF(SUM('Test Sample Data'!N$3:N$194)&gt;10,IF(AND(ISNUMBER('Test Sample Data'!N7),'Test Sample Data'!N7&lt;35,'Test Sample Data'!N7&gt;0),'Test Sample Data'!N7-'Choose Housekeeping Genes'!O$20,35-'Choose Housekeeping Genes'!O$20),"")</f>
        <v/>
      </c>
      <c r="O7" s="22" t="str">
        <f>IF(SUM('Test Sample Data'!O$3:O$194)&gt;10,IF(AND(ISNUMBER('Test Sample Data'!O7),'Test Sample Data'!O7&lt;35,'Test Sample Data'!O7&gt;0),'Test Sample Data'!O7-'Choose Housekeeping Genes'!P$20,35-'Choose Housekeeping Genes'!P$20),"")</f>
        <v/>
      </c>
      <c r="P7" s="22" t="str">
        <f>IF(SUM('Test Sample Data'!P$3:P$194)&gt;10,IF(AND(ISNUMBER('Test Sample Data'!P7),'Test Sample Data'!P7&lt;35,'Test Sample Data'!P7&gt;0),'Test Sample Data'!P7-'Choose Housekeeping Genes'!Q$20,35-'Choose Housekeeping Genes'!Q$20),"")</f>
        <v/>
      </c>
      <c r="Q7" s="22" t="str">
        <f>IF(SUM('Test Sample Data'!Q$3:Q$194)&gt;10,IF(AND(ISNUMBER('Test Sample Data'!Q7),'Test Sample Data'!Q7&lt;35,'Test Sample Data'!Q7&gt;0),'Test Sample Data'!Q7-'Choose Housekeeping Genes'!R$20,35-'Choose Housekeeping Genes'!R$20),"")</f>
        <v/>
      </c>
      <c r="R7" s="22" t="str">
        <f>IF(SUM('Test Sample Data'!R$3:R$194)&gt;10,IF(AND(ISNUMBER('Test Sample Data'!R7),'Test Sample Data'!R7&lt;35,'Test Sample Data'!R7&gt;0),'Test Sample Data'!R7-'Choose Housekeeping Genes'!S$20,35-'Choose Housekeeping Genes'!S$20),"")</f>
        <v/>
      </c>
      <c r="S7" s="22" t="str">
        <f>IF(SUM('Test Sample Data'!S$3:S$194)&gt;10,IF(AND(ISNUMBER('Test Sample Data'!S7),'Test Sample Data'!S7&lt;35,'Test Sample Data'!S7&gt;0),'Test Sample Data'!S7-'Choose Housekeeping Genes'!T$20,35-'Choose Housekeeping Genes'!T$20),"")</f>
        <v/>
      </c>
      <c r="T7" s="22" t="str">
        <f>IF(SUM('Test Sample Data'!T$3:T$194)&gt;10,IF(AND(ISNUMBER('Test Sample Data'!T7),'Test Sample Data'!T7&lt;35,'Test Sample Data'!T7&gt;0),'Test Sample Data'!T7-'Choose Housekeeping Genes'!U$20,35-'Choose Housekeeping Genes'!U$20),"")</f>
        <v/>
      </c>
      <c r="U7" s="22" t="str">
        <f>IF(SUM('Test Sample Data'!U$3:U$194)&gt;10,IF(AND(ISNUMBER('Test Sample Data'!U7),'Test Sample Data'!U7&lt;35,'Test Sample Data'!U7&gt;0),'Test Sample Data'!U7-'Choose Housekeeping Genes'!V$20,35-'Choose Housekeeping Genes'!V$20),"")</f>
        <v/>
      </c>
      <c r="V7" s="22" t="str">
        <f>IF(SUM('Test Sample Data'!V$3:V$194)&gt;10,IF(AND(ISNUMBER('Test Sample Data'!V7),'Test Sample Data'!V7&lt;35,'Test Sample Data'!V7&gt;0),'Test Sample Data'!V7-'Choose Housekeeping Genes'!W$20,35-'Choose Housekeeping Genes'!W$20),"")</f>
        <v/>
      </c>
      <c r="W7" s="139" t="str">
        <f>'Control Sample Data'!A7</f>
        <v>Ala-CGC-1</v>
      </c>
      <c r="X7" s="140" t="s">
        <v>430</v>
      </c>
      <c r="Y7" s="22" t="str">
        <f>IF(SUM('Control Sample Data'!C$3:C$194)&gt;10,IF(AND(ISNUMBER('Control Sample Data'!C7),'Control Sample Data'!C7&lt;35,'Control Sample Data'!C7&gt;0),'Control Sample Data'!C7-'Choose Housekeeping Genes'!AA$20,35-'Choose Housekeeping Genes'!AA$20),"")</f>
        <v/>
      </c>
      <c r="Z7" s="22" t="str">
        <f>IF(SUM('Control Sample Data'!D$3:D$194)&gt;10,IF(AND(ISNUMBER('Control Sample Data'!D7),'Control Sample Data'!D7&lt;35,'Control Sample Data'!D7&gt;0),'Control Sample Data'!D7-'Choose Housekeeping Genes'!AB$20,35-'Choose Housekeeping Genes'!AB$20),"")</f>
        <v/>
      </c>
      <c r="AA7" s="22" t="str">
        <f>IF(SUM('Control Sample Data'!E$3:E$194)&gt;10,IF(AND(ISNUMBER('Control Sample Data'!E7),'Control Sample Data'!E7&lt;35,'Control Sample Data'!E7&gt;0),'Control Sample Data'!E7-'Choose Housekeeping Genes'!AC$20,35-'Choose Housekeeping Genes'!AC$20),"")</f>
        <v/>
      </c>
      <c r="AB7" s="22" t="str">
        <f>IF(SUM('Control Sample Data'!F$3:F$194)&gt;10,IF(AND(ISNUMBER('Control Sample Data'!F7),'Control Sample Data'!F7&lt;35,'Control Sample Data'!F7&gt;0),'Control Sample Data'!F7-'Choose Housekeeping Genes'!AD$20,35-'Choose Housekeeping Genes'!AD$20),"")</f>
        <v/>
      </c>
      <c r="AC7" s="22" t="str">
        <f>IF(SUM('Control Sample Data'!G$3:G$194)&gt;10,IF(AND(ISNUMBER('Control Sample Data'!G7),'Control Sample Data'!G7&lt;35,'Control Sample Data'!G7&gt;0),'Control Sample Data'!G7-'Choose Housekeeping Genes'!AE$20,35-'Choose Housekeeping Genes'!AE$20),"")</f>
        <v/>
      </c>
      <c r="AD7" s="22" t="str">
        <f>IF(SUM('Control Sample Data'!H$3:H$194)&gt;10,IF(AND(ISNUMBER('Control Sample Data'!H7),'Control Sample Data'!H7&lt;35,'Control Sample Data'!H7&gt;0),'Control Sample Data'!H7-'Choose Housekeeping Genes'!AF$20,35-'Choose Housekeeping Genes'!AF$20),"")</f>
        <v/>
      </c>
      <c r="AE7" s="22" t="str">
        <f>IF(SUM('Control Sample Data'!I$3:I$194)&gt;10,IF(AND(ISNUMBER('Control Sample Data'!I7),'Control Sample Data'!I7&lt;35,'Control Sample Data'!I7&gt;0),'Control Sample Data'!I7-'Choose Housekeeping Genes'!AG$20,35-'Choose Housekeeping Genes'!AG$20),"")</f>
        <v/>
      </c>
      <c r="AF7" s="22" t="str">
        <f>IF(SUM('Control Sample Data'!J$3:J$194)&gt;10,IF(AND(ISNUMBER('Control Sample Data'!J7),'Control Sample Data'!J7&lt;35,'Control Sample Data'!J7&gt;0),'Control Sample Data'!J7-'Choose Housekeeping Genes'!AH$20,35-'Choose Housekeeping Genes'!AH$20),"")</f>
        <v/>
      </c>
      <c r="AG7" s="22" t="str">
        <f>IF(SUM('Control Sample Data'!K$3:K$194)&gt;10,IF(AND(ISNUMBER('Control Sample Data'!K7),'Control Sample Data'!K7&lt;35,'Control Sample Data'!K7&gt;0),'Control Sample Data'!K7-'Choose Housekeeping Genes'!AI$20,35-'Choose Housekeeping Genes'!AI$20),"")</f>
        <v/>
      </c>
      <c r="AH7" s="22" t="str">
        <f>IF(SUM('Control Sample Data'!L$3:L$194)&gt;10,IF(AND(ISNUMBER('Control Sample Data'!L7),'Control Sample Data'!L7&lt;35,'Control Sample Data'!L7&gt;0),'Control Sample Data'!L7-'Choose Housekeeping Genes'!AJ$20,35-'Choose Housekeeping Genes'!AJ$20),"")</f>
        <v/>
      </c>
      <c r="AI7" s="22" t="str">
        <f>IF(SUM('Control Sample Data'!M$3:M$194)&gt;10,IF(AND(ISNUMBER('Control Sample Data'!M7),'Control Sample Data'!M7&lt;35,'Control Sample Data'!M7&gt;0),'Control Sample Data'!M7-'Choose Housekeeping Genes'!AK$20,35-'Choose Housekeeping Genes'!AK$20),"")</f>
        <v/>
      </c>
      <c r="AJ7" s="22" t="str">
        <f>IF(SUM('Control Sample Data'!N$3:N$194)&gt;10,IF(AND(ISNUMBER('Control Sample Data'!N7),'Control Sample Data'!N7&lt;35,'Control Sample Data'!N7&gt;0),'Control Sample Data'!N7-'Choose Housekeeping Genes'!AL$20,35-'Choose Housekeeping Genes'!AL$20),"")</f>
        <v/>
      </c>
      <c r="AK7" s="22" t="str">
        <f>IF(SUM('Control Sample Data'!O$3:O$194)&gt;10,IF(AND(ISNUMBER('Control Sample Data'!O7),'Control Sample Data'!O7&lt;35,'Control Sample Data'!O7&gt;0),'Control Sample Data'!O7-'Choose Housekeeping Genes'!AM$20,35-'Choose Housekeeping Genes'!AM$20),"")</f>
        <v/>
      </c>
      <c r="AL7" s="22" t="str">
        <f>IF(SUM('Control Sample Data'!P$3:P$194)&gt;10,IF(AND(ISNUMBER('Control Sample Data'!P7),'Control Sample Data'!P7&lt;35,'Control Sample Data'!P7&gt;0),'Control Sample Data'!P7-'Choose Housekeeping Genes'!AN$20,35-'Choose Housekeeping Genes'!AN$20),"")</f>
        <v/>
      </c>
      <c r="AM7" s="22" t="str">
        <f>IF(SUM('Control Sample Data'!Q$3:Q$194)&gt;10,IF(AND(ISNUMBER('Control Sample Data'!Q7),'Control Sample Data'!Q7&lt;35,'Control Sample Data'!Q7&gt;0),'Control Sample Data'!Q7-'Choose Housekeeping Genes'!AO$20,35-'Choose Housekeeping Genes'!AO$20),"")</f>
        <v/>
      </c>
      <c r="AN7" s="22" t="str">
        <f>IF(SUM('Control Sample Data'!R$3:R$194)&gt;10,IF(AND(ISNUMBER('Control Sample Data'!R7),'Control Sample Data'!R7&lt;35,'Control Sample Data'!R7&gt;0),'Control Sample Data'!R7-'Choose Housekeeping Genes'!AP$20,35-'Choose Housekeeping Genes'!AP$20),"")</f>
        <v/>
      </c>
      <c r="AO7" s="22" t="str">
        <f>IF(SUM('Control Sample Data'!S$3:S$194)&gt;10,IF(AND(ISNUMBER('Control Sample Data'!S7),'Control Sample Data'!S7&lt;35,'Control Sample Data'!S7&gt;0),'Control Sample Data'!S7-'Choose Housekeeping Genes'!AQ$20,35-'Choose Housekeeping Genes'!AQ$20),"")</f>
        <v/>
      </c>
      <c r="AP7" s="22" t="str">
        <f>IF(SUM('Control Sample Data'!T$3:T$194)&gt;10,IF(AND(ISNUMBER('Control Sample Data'!T7),'Control Sample Data'!T7&lt;35,'Control Sample Data'!T7&gt;0),'Control Sample Data'!T7-'Choose Housekeeping Genes'!AR$20,35-'Choose Housekeeping Genes'!AR$20),"")</f>
        <v/>
      </c>
      <c r="AQ7" s="22" t="str">
        <f>IF(SUM('Control Sample Data'!U$3:U$194)&gt;10,IF(AND(ISNUMBER('Control Sample Data'!U7),'Control Sample Data'!U7&lt;35,'Control Sample Data'!U7&gt;0),'Control Sample Data'!U7-'Choose Housekeeping Genes'!AS$20,35-'Choose Housekeeping Genes'!AS$20),"")</f>
        <v/>
      </c>
      <c r="AR7" s="22" t="str">
        <f>IF(SUM('Control Sample Data'!V$3:V$194)&gt;10,IF(AND(ISNUMBER('Control Sample Data'!V7),'Control Sample Data'!V7&lt;35,'Control Sample Data'!V7&gt;0),'Control Sample Data'!V7-'Choose Housekeeping Genes'!AT$20,35-'Choose Housekeeping Genes'!AT$20),"")</f>
        <v/>
      </c>
      <c r="AS7" s="69" t="str">
        <f>'Control Sample Data'!A7</f>
        <v>Ala-CGC-1</v>
      </c>
      <c r="AT7" s="21" t="s">
        <v>430</v>
      </c>
      <c r="AU7" s="22" t="str">
        <f ca="1">IF(ISNUMBER(C7-'Choose Housekeeping Genes'!D$12),C7-'Choose Housekeeping Genes'!D$12,"")</f>
        <v/>
      </c>
      <c r="AV7" s="22" t="str">
        <f ca="1">IF(ISNUMBER(D7-'Choose Housekeeping Genes'!E$12),D7-'Choose Housekeeping Genes'!E$12,"")</f>
        <v/>
      </c>
      <c r="AW7" s="22" t="str">
        <f ca="1">IF(ISNUMBER(E7-'Choose Housekeeping Genes'!F$12),E7-'Choose Housekeeping Genes'!F$12,"")</f>
        <v/>
      </c>
      <c r="AX7" s="22" t="str">
        <f ca="1">IF(ISNUMBER(F7-'Choose Housekeeping Genes'!G$12),F7-'Choose Housekeeping Genes'!G$12,"")</f>
        <v/>
      </c>
      <c r="AY7" s="22" t="str">
        <f ca="1">IF(ISNUMBER(G7-'Choose Housekeeping Genes'!H$12),G7-'Choose Housekeeping Genes'!H$12,"")</f>
        <v/>
      </c>
      <c r="AZ7" s="22" t="str">
        <f ca="1">IF(ISNUMBER(H7-'Choose Housekeeping Genes'!I$12),H7-'Choose Housekeeping Genes'!I$12,"")</f>
        <v/>
      </c>
      <c r="BA7" s="22" t="str">
        <f ca="1">IF(ISNUMBER(I7-'Choose Housekeeping Genes'!J$12),I7-'Choose Housekeeping Genes'!J$12,"")</f>
        <v/>
      </c>
      <c r="BB7" s="22" t="str">
        <f ca="1">IF(ISNUMBER(J7-'Choose Housekeeping Genes'!K$12),J7-'Choose Housekeeping Genes'!K$12,"")</f>
        <v/>
      </c>
      <c r="BC7" s="22" t="str">
        <f ca="1">IF(ISNUMBER(K7-'Choose Housekeeping Genes'!L$12),K7-'Choose Housekeeping Genes'!L$12,"")</f>
        <v/>
      </c>
      <c r="BD7" s="22" t="str">
        <f ca="1">IF(ISNUMBER(L7-'Choose Housekeeping Genes'!M$12),L7-'Choose Housekeeping Genes'!M$12,"")</f>
        <v/>
      </c>
      <c r="BE7" s="22" t="str">
        <f ca="1">IF(ISNUMBER(M7-'Choose Housekeeping Genes'!N$12),M7-'Choose Housekeeping Genes'!N$12,"")</f>
        <v/>
      </c>
      <c r="BF7" s="22" t="str">
        <f ca="1">IF(ISNUMBER(N7-'Choose Housekeeping Genes'!O$12),N7-'Choose Housekeeping Genes'!O$12,"")</f>
        <v/>
      </c>
      <c r="BG7" s="22" t="str">
        <f ca="1">IF(ISNUMBER(O7-'Choose Housekeeping Genes'!P$12),O7-'Choose Housekeeping Genes'!P$12,"")</f>
        <v/>
      </c>
      <c r="BH7" s="22" t="str">
        <f ca="1">IF(ISNUMBER(P7-'Choose Housekeeping Genes'!Q$12),P7-'Choose Housekeeping Genes'!Q$12,"")</f>
        <v/>
      </c>
      <c r="BI7" s="22" t="str">
        <f ca="1">IF(ISNUMBER(Q7-'Choose Housekeeping Genes'!R$12),Q7-'Choose Housekeeping Genes'!R$12,"")</f>
        <v/>
      </c>
      <c r="BJ7" s="22" t="str">
        <f ca="1">IF(ISNUMBER(R7-'Choose Housekeeping Genes'!S$12),R7-'Choose Housekeeping Genes'!S$12,"")</f>
        <v/>
      </c>
      <c r="BK7" s="22" t="str">
        <f ca="1">IF(ISNUMBER(S7-'Choose Housekeeping Genes'!T$12),S7-'Choose Housekeeping Genes'!T$12,"")</f>
        <v/>
      </c>
      <c r="BL7" s="22" t="str">
        <f ca="1">IF(ISNUMBER(T7-'Choose Housekeeping Genes'!U$12),T7-'Choose Housekeeping Genes'!U$12,"")</f>
        <v/>
      </c>
      <c r="BM7" s="22" t="str">
        <f ca="1">IF(ISNUMBER(U7-'Choose Housekeeping Genes'!V$12),U7-'Choose Housekeeping Genes'!V$12,"")</f>
        <v/>
      </c>
      <c r="BN7" s="22" t="str">
        <f ca="1">IF(ISNUMBER(V7-'Choose Housekeeping Genes'!W$12),V7-'Choose Housekeeping Genes'!W$12,"")</f>
        <v/>
      </c>
      <c r="BO7" s="141" t="str">
        <f t="shared" si="0"/>
        <v>Ala-CGC-1</v>
      </c>
      <c r="BP7" s="140" t="s">
        <v>430</v>
      </c>
      <c r="BQ7" s="22" t="str">
        <f ca="1">IF(ISNUMBER(Y7-'Choose Housekeeping Genes'!AA$12),Y7-'Choose Housekeeping Genes'!AA$12,"")</f>
        <v/>
      </c>
      <c r="BR7" s="22" t="str">
        <f ca="1">IF(ISNUMBER(Z7-'Choose Housekeeping Genes'!AB$12),Z7-'Choose Housekeeping Genes'!AB$12,"")</f>
        <v/>
      </c>
      <c r="BS7" s="22" t="str">
        <f ca="1">IF(ISNUMBER(AA7-'Choose Housekeeping Genes'!AC$12),AA7-'Choose Housekeeping Genes'!AC$12,"")</f>
        <v/>
      </c>
      <c r="BT7" s="22" t="str">
        <f ca="1">IF(ISNUMBER(AB7-'Choose Housekeeping Genes'!AD$12),AB7-'Choose Housekeeping Genes'!AD$12,"")</f>
        <v/>
      </c>
      <c r="BU7" s="22" t="str">
        <f ca="1">IF(ISNUMBER(AC7-'Choose Housekeeping Genes'!AE$12),AC7-'Choose Housekeeping Genes'!AE$12,"")</f>
        <v/>
      </c>
      <c r="BV7" s="22" t="str">
        <f ca="1">IF(ISNUMBER(AD7-'Choose Housekeeping Genes'!AF$12),AD7-'Choose Housekeeping Genes'!AF$12,"")</f>
        <v/>
      </c>
      <c r="BW7" s="22" t="str">
        <f ca="1">IF(ISNUMBER(AE7-'Choose Housekeeping Genes'!AG$12),AE7-'Choose Housekeeping Genes'!AG$12,"")</f>
        <v/>
      </c>
      <c r="BX7" s="22" t="str">
        <f ca="1">IF(ISNUMBER(AF7-'Choose Housekeeping Genes'!AH$12),AF7-'Choose Housekeeping Genes'!AH$12,"")</f>
        <v/>
      </c>
      <c r="BY7" s="22" t="str">
        <f ca="1">IF(ISNUMBER(AG7-'Choose Housekeeping Genes'!AI$12),AG7-'Choose Housekeeping Genes'!AI$12,"")</f>
        <v/>
      </c>
      <c r="BZ7" s="22" t="str">
        <f ca="1">IF(ISNUMBER(AH7-'Choose Housekeeping Genes'!AJ$12),AH7-'Choose Housekeeping Genes'!AJ$12,"")</f>
        <v/>
      </c>
      <c r="CA7" s="22" t="str">
        <f ca="1">IF(ISNUMBER(AI7-'Choose Housekeeping Genes'!AK$12),AI7-'Choose Housekeeping Genes'!AK$12,"")</f>
        <v/>
      </c>
      <c r="CB7" s="22" t="str">
        <f ca="1">IF(ISNUMBER(AJ7-'Choose Housekeeping Genes'!AL$12),AJ7-'Choose Housekeeping Genes'!AL$12,"")</f>
        <v/>
      </c>
      <c r="CC7" s="22" t="str">
        <f ca="1">IF(ISNUMBER(AK7-'Choose Housekeeping Genes'!AM$12),AK7-'Choose Housekeeping Genes'!AM$12,"")</f>
        <v/>
      </c>
      <c r="CD7" s="22" t="str">
        <f ca="1">IF(ISNUMBER(AL7-'Choose Housekeeping Genes'!AN$12),AL7-'Choose Housekeeping Genes'!AN$12,"")</f>
        <v/>
      </c>
      <c r="CE7" s="22" t="str">
        <f ca="1">IF(ISNUMBER(AM7-'Choose Housekeeping Genes'!AO$12),AM7-'Choose Housekeeping Genes'!AO$12,"")</f>
        <v/>
      </c>
      <c r="CF7" s="22" t="str">
        <f ca="1">IF(ISNUMBER(AN7-'Choose Housekeeping Genes'!AP$12),AN7-'Choose Housekeeping Genes'!AP$12,"")</f>
        <v/>
      </c>
      <c r="CG7" s="22" t="str">
        <f ca="1">IF(ISNUMBER(AO7-'Choose Housekeeping Genes'!AQ$12),AO7-'Choose Housekeeping Genes'!AQ$12,"")</f>
        <v/>
      </c>
      <c r="CH7" s="22" t="str">
        <f ca="1">IF(ISNUMBER(AP7-'Choose Housekeeping Genes'!AR$12),AP7-'Choose Housekeeping Genes'!AR$12,"")</f>
        <v/>
      </c>
      <c r="CI7" s="22" t="str">
        <f ca="1">IF(ISNUMBER(AQ7-'Choose Housekeeping Genes'!AS$12),AQ7-'Choose Housekeeping Genes'!AS$12,"")</f>
        <v/>
      </c>
      <c r="CJ7" s="22" t="str">
        <f ca="1">IF(ISNUMBER(AR7-'Choose Housekeeping Genes'!AT$12),AR7-'Choose Housekeeping Genes'!AT$12,"")</f>
        <v/>
      </c>
      <c r="CK7" s="66" t="e">
        <f t="shared" ca="1" si="4"/>
        <v>#DIV/0!</v>
      </c>
      <c r="CL7" s="143" t="e">
        <f t="shared" ca="1" si="5"/>
        <v>#DIV/0!</v>
      </c>
      <c r="CQ7" s="1">
        <v>5</v>
      </c>
      <c r="CR7" s="1" t="e">
        <f t="array" aca="1" ref="CR7" ca="1">INDIRECT("'All expressed genes'!$A"&amp;MIN(IF('All expressed genes'!$G$3:$G$187=LARGE('All expressed genes'!$G$3:$G$187,CQ7),ROW('All expressed genes'!$A$3:$A$187),"")))</f>
        <v>#DIV/0!</v>
      </c>
      <c r="CS7" s="1" t="e">
        <f t="array" aca="1" ref="CS7" ca="1">INDIRECT("'All expressed genes'!$G"&amp;MIN(IF('All expressed genes'!$G$3:$G$187=LARGE('All expressed genes'!$G$3:$G$187,CQ7),ROW('All expressed genes'!$A$3:$A$187),"")))</f>
        <v>#DIV/0!</v>
      </c>
      <c r="CU7" s="1">
        <f t="shared" si="47"/>
        <v>181</v>
      </c>
      <c r="CV7" s="1" t="e">
        <f t="array" aca="1" ref="CV7" ca="1">INDIRECT("'All expressed genes'!$A"&amp;MIN(IF('All expressed genes'!$G$3:$G$187=LARGE('All expressed genes'!$G$3:$G$187,CU7),ROW('All expressed genes'!$A$3:$A$187),"")))</f>
        <v>#DIV/0!</v>
      </c>
      <c r="CW7" s="1" t="e">
        <f t="array" aca="1" ref="CW7" ca="1">INDIRECT("'All expressed genes'!$I"&amp;MIN(IF('All expressed genes'!$G$3:$G$187=LARGE('All expressed genes'!$G$3:$G$187,CU7),ROW('All expressed genes'!$A$3:$A$187),"")))</f>
        <v>#DIV/0!</v>
      </c>
      <c r="CX7" s="1" t="e">
        <f t="shared" ca="1" si="1"/>
        <v>#DIV/0!</v>
      </c>
      <c r="DA7" s="69" t="str">
        <f>'Transcript table'!D15</f>
        <v>Ala-CGC-1</v>
      </c>
      <c r="DB7" s="21" t="s">
        <v>430</v>
      </c>
      <c r="DC7" s="65" t="str">
        <f t="shared" ca="1" si="6"/>
        <v/>
      </c>
      <c r="DD7" s="65" t="str">
        <f t="shared" ca="1" si="7"/>
        <v/>
      </c>
      <c r="DE7" s="65" t="str">
        <f t="shared" ca="1" si="8"/>
        <v/>
      </c>
      <c r="DF7" s="65" t="str">
        <f t="shared" ca="1" si="9"/>
        <v/>
      </c>
      <c r="DG7" s="65" t="str">
        <f t="shared" ca="1" si="10"/>
        <v/>
      </c>
      <c r="DH7" s="65" t="str">
        <f t="shared" ca="1" si="11"/>
        <v/>
      </c>
      <c r="DI7" s="65" t="str">
        <f t="shared" ca="1" si="12"/>
        <v/>
      </c>
      <c r="DJ7" s="65" t="str">
        <f t="shared" ca="1" si="13"/>
        <v/>
      </c>
      <c r="DK7" s="65" t="str">
        <f t="shared" ca="1" si="14"/>
        <v/>
      </c>
      <c r="DL7" s="65" t="str">
        <f t="shared" ca="1" si="15"/>
        <v/>
      </c>
      <c r="DM7" s="65" t="str">
        <f t="shared" ca="1" si="16"/>
        <v/>
      </c>
      <c r="DN7" s="65" t="str">
        <f t="shared" ca="1" si="17"/>
        <v/>
      </c>
      <c r="DO7" s="65" t="str">
        <f t="shared" ca="1" si="18"/>
        <v/>
      </c>
      <c r="DP7" s="65" t="str">
        <f t="shared" ca="1" si="19"/>
        <v/>
      </c>
      <c r="DQ7" s="65" t="str">
        <f t="shared" ca="1" si="20"/>
        <v/>
      </c>
      <c r="DR7" s="65" t="str">
        <f t="shared" ca="1" si="21"/>
        <v/>
      </c>
      <c r="DS7" s="65" t="str">
        <f t="shared" ca="1" si="22"/>
        <v/>
      </c>
      <c r="DT7" s="65" t="str">
        <f t="shared" ca="1" si="23"/>
        <v/>
      </c>
      <c r="DU7" s="65" t="str">
        <f t="shared" ca="1" si="24"/>
        <v/>
      </c>
      <c r="DV7" s="65" t="str">
        <f t="shared" ca="1" si="25"/>
        <v/>
      </c>
      <c r="DW7" s="141" t="str">
        <f t="shared" si="26"/>
        <v>Ala-CGC-1</v>
      </c>
      <c r="DX7" s="140" t="s">
        <v>430</v>
      </c>
      <c r="DY7" s="65" t="str">
        <f t="shared" ca="1" si="27"/>
        <v/>
      </c>
      <c r="DZ7" s="65" t="str">
        <f t="shared" ca="1" si="28"/>
        <v/>
      </c>
      <c r="EA7" s="65" t="str">
        <f t="shared" ca="1" si="29"/>
        <v/>
      </c>
      <c r="EB7" s="65" t="str">
        <f t="shared" ca="1" si="30"/>
        <v/>
      </c>
      <c r="EC7" s="65" t="str">
        <f t="shared" ca="1" si="31"/>
        <v/>
      </c>
      <c r="ED7" s="65" t="str">
        <f t="shared" ca="1" si="32"/>
        <v/>
      </c>
      <c r="EE7" s="65" t="str">
        <f t="shared" ca="1" si="33"/>
        <v/>
      </c>
      <c r="EF7" s="65" t="str">
        <f t="shared" ca="1" si="34"/>
        <v/>
      </c>
      <c r="EG7" s="65" t="str">
        <f t="shared" ca="1" si="35"/>
        <v/>
      </c>
      <c r="EH7" s="65" t="str">
        <f t="shared" ca="1" si="36"/>
        <v/>
      </c>
      <c r="EI7" s="65" t="str">
        <f t="shared" ca="1" si="37"/>
        <v/>
      </c>
      <c r="EJ7" s="65" t="str">
        <f t="shared" ca="1" si="38"/>
        <v/>
      </c>
      <c r="EK7" s="65" t="str">
        <f t="shared" ca="1" si="39"/>
        <v/>
      </c>
      <c r="EL7" s="65" t="str">
        <f t="shared" ca="1" si="40"/>
        <v/>
      </c>
      <c r="EM7" s="65" t="str">
        <f t="shared" ca="1" si="41"/>
        <v/>
      </c>
      <c r="EN7" s="65" t="str">
        <f t="shared" ca="1" si="42"/>
        <v/>
      </c>
      <c r="EO7" s="65" t="str">
        <f t="shared" ca="1" si="43"/>
        <v/>
      </c>
      <c r="EP7" s="65" t="str">
        <f t="shared" ca="1" si="44"/>
        <v/>
      </c>
      <c r="EQ7" s="65" t="str">
        <f t="shared" ca="1" si="45"/>
        <v/>
      </c>
      <c r="ER7" s="65" t="str">
        <f t="shared" ca="1" si="46"/>
        <v/>
      </c>
    </row>
    <row r="8" spans="1:148" ht="12.75" customHeight="1">
      <c r="A8" s="134" t="str">
        <f>'Test Sample Data'!A8</f>
        <v>Ala-CGC-2</v>
      </c>
      <c r="B8" s="136" t="s">
        <v>428</v>
      </c>
      <c r="C8" s="22" t="str">
        <f>IF(SUM('Test Sample Data'!C$3:C$194)&gt;10,IF(AND(ISNUMBER('Test Sample Data'!C8),'Test Sample Data'!C8&lt;35,'Test Sample Data'!C8&gt;0),'Test Sample Data'!C8-'Choose Housekeeping Genes'!D$20,35-'Choose Housekeeping Genes'!D$20),"")</f>
        <v/>
      </c>
      <c r="D8" s="22" t="str">
        <f>IF(SUM('Test Sample Data'!D$3:D$194)&gt;10,IF(AND(ISNUMBER('Test Sample Data'!D8),'Test Sample Data'!D8&lt;35,'Test Sample Data'!D8&gt;0),'Test Sample Data'!D8-'Choose Housekeeping Genes'!E$20,35-'Choose Housekeeping Genes'!E$20),"")</f>
        <v/>
      </c>
      <c r="E8" s="22" t="str">
        <f>IF(SUM('Test Sample Data'!E$3:E$194)&gt;10,IF(AND(ISNUMBER('Test Sample Data'!E8),'Test Sample Data'!E8&lt;35,'Test Sample Data'!E8&gt;0),'Test Sample Data'!E8-'Choose Housekeeping Genes'!F$20,35-'Choose Housekeeping Genes'!F$20),"")</f>
        <v/>
      </c>
      <c r="F8" s="22" t="str">
        <f>IF(SUM('Test Sample Data'!F$3:F$194)&gt;10,IF(AND(ISNUMBER('Test Sample Data'!F8),'Test Sample Data'!F8&lt;35,'Test Sample Data'!F8&gt;0),'Test Sample Data'!F8-'Choose Housekeeping Genes'!G$20,35-'Choose Housekeeping Genes'!G$20),"")</f>
        <v/>
      </c>
      <c r="G8" s="22" t="str">
        <f>IF(SUM('Test Sample Data'!G$3:G$194)&gt;10,IF(AND(ISNUMBER('Test Sample Data'!G8),'Test Sample Data'!G8&lt;35,'Test Sample Data'!G8&gt;0),'Test Sample Data'!G8-'Choose Housekeeping Genes'!H$20,35-'Choose Housekeeping Genes'!H$20),"")</f>
        <v/>
      </c>
      <c r="H8" s="22" t="str">
        <f>IF(SUM('Test Sample Data'!H$3:H$194)&gt;10,IF(AND(ISNUMBER('Test Sample Data'!H8),'Test Sample Data'!H8&lt;35,'Test Sample Data'!H8&gt;0),'Test Sample Data'!H8-'Choose Housekeeping Genes'!I$20,35-'Choose Housekeeping Genes'!I$20),"")</f>
        <v/>
      </c>
      <c r="I8" s="22" t="str">
        <f>IF(SUM('Test Sample Data'!I$3:I$194)&gt;10,IF(AND(ISNUMBER('Test Sample Data'!I8),'Test Sample Data'!I8&lt;35,'Test Sample Data'!I8&gt;0),'Test Sample Data'!I8-'Choose Housekeeping Genes'!J$20,35-'Choose Housekeeping Genes'!J$20),"")</f>
        <v/>
      </c>
      <c r="J8" s="22" t="str">
        <f>IF(SUM('Test Sample Data'!J$3:J$194)&gt;10,IF(AND(ISNUMBER('Test Sample Data'!J8),'Test Sample Data'!J8&lt;35,'Test Sample Data'!J8&gt;0),'Test Sample Data'!J8-'Choose Housekeeping Genes'!K$20,35-'Choose Housekeeping Genes'!K$20),"")</f>
        <v/>
      </c>
      <c r="K8" s="22" t="str">
        <f>IF(SUM('Test Sample Data'!K$3:K$194)&gt;10,IF(AND(ISNUMBER('Test Sample Data'!K8),'Test Sample Data'!K8&lt;35,'Test Sample Data'!K8&gt;0),'Test Sample Data'!K8-'Choose Housekeeping Genes'!L$20,35-'Choose Housekeeping Genes'!L$20),"")</f>
        <v/>
      </c>
      <c r="L8" s="22" t="str">
        <f>IF(SUM('Test Sample Data'!L$3:L$194)&gt;10,IF(AND(ISNUMBER('Test Sample Data'!L8),'Test Sample Data'!L8&lt;35,'Test Sample Data'!L8&gt;0),'Test Sample Data'!L8-'Choose Housekeeping Genes'!M$20,35-'Choose Housekeeping Genes'!M$20),"")</f>
        <v/>
      </c>
      <c r="M8" s="22" t="str">
        <f>IF(SUM('Test Sample Data'!M$3:M$194)&gt;10,IF(AND(ISNUMBER('Test Sample Data'!M8),'Test Sample Data'!M8&lt;35,'Test Sample Data'!M8&gt;0),'Test Sample Data'!M8-'Choose Housekeeping Genes'!N$20,35-'Choose Housekeeping Genes'!N$20),"")</f>
        <v/>
      </c>
      <c r="N8" s="22" t="str">
        <f>IF(SUM('Test Sample Data'!N$3:N$194)&gt;10,IF(AND(ISNUMBER('Test Sample Data'!N8),'Test Sample Data'!N8&lt;35,'Test Sample Data'!N8&gt;0),'Test Sample Data'!N8-'Choose Housekeeping Genes'!O$20,35-'Choose Housekeeping Genes'!O$20),"")</f>
        <v/>
      </c>
      <c r="O8" s="22" t="str">
        <f>IF(SUM('Test Sample Data'!O$3:O$194)&gt;10,IF(AND(ISNUMBER('Test Sample Data'!O8),'Test Sample Data'!O8&lt;35,'Test Sample Data'!O8&gt;0),'Test Sample Data'!O8-'Choose Housekeeping Genes'!P$20,35-'Choose Housekeeping Genes'!P$20),"")</f>
        <v/>
      </c>
      <c r="P8" s="22" t="str">
        <f>IF(SUM('Test Sample Data'!P$3:P$194)&gt;10,IF(AND(ISNUMBER('Test Sample Data'!P8),'Test Sample Data'!P8&lt;35,'Test Sample Data'!P8&gt;0),'Test Sample Data'!P8-'Choose Housekeeping Genes'!Q$20,35-'Choose Housekeeping Genes'!Q$20),"")</f>
        <v/>
      </c>
      <c r="Q8" s="22" t="str">
        <f>IF(SUM('Test Sample Data'!Q$3:Q$194)&gt;10,IF(AND(ISNUMBER('Test Sample Data'!Q8),'Test Sample Data'!Q8&lt;35,'Test Sample Data'!Q8&gt;0),'Test Sample Data'!Q8-'Choose Housekeeping Genes'!R$20,35-'Choose Housekeeping Genes'!R$20),"")</f>
        <v/>
      </c>
      <c r="R8" s="22" t="str">
        <f>IF(SUM('Test Sample Data'!R$3:R$194)&gt;10,IF(AND(ISNUMBER('Test Sample Data'!R8),'Test Sample Data'!R8&lt;35,'Test Sample Data'!R8&gt;0),'Test Sample Data'!R8-'Choose Housekeeping Genes'!S$20,35-'Choose Housekeeping Genes'!S$20),"")</f>
        <v/>
      </c>
      <c r="S8" s="22" t="str">
        <f>IF(SUM('Test Sample Data'!S$3:S$194)&gt;10,IF(AND(ISNUMBER('Test Sample Data'!S8),'Test Sample Data'!S8&lt;35,'Test Sample Data'!S8&gt;0),'Test Sample Data'!S8-'Choose Housekeeping Genes'!T$20,35-'Choose Housekeeping Genes'!T$20),"")</f>
        <v/>
      </c>
      <c r="T8" s="22" t="str">
        <f>IF(SUM('Test Sample Data'!T$3:T$194)&gt;10,IF(AND(ISNUMBER('Test Sample Data'!T8),'Test Sample Data'!T8&lt;35,'Test Sample Data'!T8&gt;0),'Test Sample Data'!T8-'Choose Housekeeping Genes'!U$20,35-'Choose Housekeeping Genes'!U$20),"")</f>
        <v/>
      </c>
      <c r="U8" s="22" t="str">
        <f>IF(SUM('Test Sample Data'!U$3:U$194)&gt;10,IF(AND(ISNUMBER('Test Sample Data'!U8),'Test Sample Data'!U8&lt;35,'Test Sample Data'!U8&gt;0),'Test Sample Data'!U8-'Choose Housekeeping Genes'!V$20,35-'Choose Housekeeping Genes'!V$20),"")</f>
        <v/>
      </c>
      <c r="V8" s="22" t="str">
        <f>IF(SUM('Test Sample Data'!V$3:V$194)&gt;10,IF(AND(ISNUMBER('Test Sample Data'!V8),'Test Sample Data'!V8&lt;35,'Test Sample Data'!V8&gt;0),'Test Sample Data'!V8-'Choose Housekeeping Genes'!W$20,35-'Choose Housekeeping Genes'!W$20),"")</f>
        <v/>
      </c>
      <c r="W8" s="139" t="str">
        <f>'Control Sample Data'!A8</f>
        <v>Ala-CGC-2</v>
      </c>
      <c r="X8" s="140" t="s">
        <v>428</v>
      </c>
      <c r="Y8" s="22" t="str">
        <f>IF(SUM('Control Sample Data'!C$3:C$194)&gt;10,IF(AND(ISNUMBER('Control Sample Data'!C8),'Control Sample Data'!C8&lt;35,'Control Sample Data'!C8&gt;0),'Control Sample Data'!C8-'Choose Housekeeping Genes'!AA$20,35-'Choose Housekeeping Genes'!AA$20),"")</f>
        <v/>
      </c>
      <c r="Z8" s="22" t="str">
        <f>IF(SUM('Control Sample Data'!D$3:D$194)&gt;10,IF(AND(ISNUMBER('Control Sample Data'!D8),'Control Sample Data'!D8&lt;35,'Control Sample Data'!D8&gt;0),'Control Sample Data'!D8-'Choose Housekeeping Genes'!AB$20,35-'Choose Housekeeping Genes'!AB$20),"")</f>
        <v/>
      </c>
      <c r="AA8" s="22" t="str">
        <f>IF(SUM('Control Sample Data'!E$3:E$194)&gt;10,IF(AND(ISNUMBER('Control Sample Data'!E8),'Control Sample Data'!E8&lt;35,'Control Sample Data'!E8&gt;0),'Control Sample Data'!E8-'Choose Housekeeping Genes'!AC$20,35-'Choose Housekeeping Genes'!AC$20),"")</f>
        <v/>
      </c>
      <c r="AB8" s="22" t="str">
        <f>IF(SUM('Control Sample Data'!F$3:F$194)&gt;10,IF(AND(ISNUMBER('Control Sample Data'!F8),'Control Sample Data'!F8&lt;35,'Control Sample Data'!F8&gt;0),'Control Sample Data'!F8-'Choose Housekeeping Genes'!AD$20,35-'Choose Housekeeping Genes'!AD$20),"")</f>
        <v/>
      </c>
      <c r="AC8" s="22" t="str">
        <f>IF(SUM('Control Sample Data'!G$3:G$194)&gt;10,IF(AND(ISNUMBER('Control Sample Data'!G8),'Control Sample Data'!G8&lt;35,'Control Sample Data'!G8&gt;0),'Control Sample Data'!G8-'Choose Housekeeping Genes'!AE$20,35-'Choose Housekeeping Genes'!AE$20),"")</f>
        <v/>
      </c>
      <c r="AD8" s="22" t="str">
        <f>IF(SUM('Control Sample Data'!H$3:H$194)&gt;10,IF(AND(ISNUMBER('Control Sample Data'!H8),'Control Sample Data'!H8&lt;35,'Control Sample Data'!H8&gt;0),'Control Sample Data'!H8-'Choose Housekeeping Genes'!AF$20,35-'Choose Housekeeping Genes'!AF$20),"")</f>
        <v/>
      </c>
      <c r="AE8" s="22" t="str">
        <f>IF(SUM('Control Sample Data'!I$3:I$194)&gt;10,IF(AND(ISNUMBER('Control Sample Data'!I8),'Control Sample Data'!I8&lt;35,'Control Sample Data'!I8&gt;0),'Control Sample Data'!I8-'Choose Housekeeping Genes'!AG$20,35-'Choose Housekeeping Genes'!AG$20),"")</f>
        <v/>
      </c>
      <c r="AF8" s="22" t="str">
        <f>IF(SUM('Control Sample Data'!J$3:J$194)&gt;10,IF(AND(ISNUMBER('Control Sample Data'!J8),'Control Sample Data'!J8&lt;35,'Control Sample Data'!J8&gt;0),'Control Sample Data'!J8-'Choose Housekeeping Genes'!AH$20,35-'Choose Housekeeping Genes'!AH$20),"")</f>
        <v/>
      </c>
      <c r="AG8" s="22" t="str">
        <f>IF(SUM('Control Sample Data'!K$3:K$194)&gt;10,IF(AND(ISNUMBER('Control Sample Data'!K8),'Control Sample Data'!K8&lt;35,'Control Sample Data'!K8&gt;0),'Control Sample Data'!K8-'Choose Housekeeping Genes'!AI$20,35-'Choose Housekeeping Genes'!AI$20),"")</f>
        <v/>
      </c>
      <c r="AH8" s="22" t="str">
        <f>IF(SUM('Control Sample Data'!L$3:L$194)&gt;10,IF(AND(ISNUMBER('Control Sample Data'!L8),'Control Sample Data'!L8&lt;35,'Control Sample Data'!L8&gt;0),'Control Sample Data'!L8-'Choose Housekeeping Genes'!AJ$20,35-'Choose Housekeeping Genes'!AJ$20),"")</f>
        <v/>
      </c>
      <c r="AI8" s="22" t="str">
        <f>IF(SUM('Control Sample Data'!M$3:M$194)&gt;10,IF(AND(ISNUMBER('Control Sample Data'!M8),'Control Sample Data'!M8&lt;35,'Control Sample Data'!M8&gt;0),'Control Sample Data'!M8-'Choose Housekeeping Genes'!AK$20,35-'Choose Housekeeping Genes'!AK$20),"")</f>
        <v/>
      </c>
      <c r="AJ8" s="22" t="str">
        <f>IF(SUM('Control Sample Data'!N$3:N$194)&gt;10,IF(AND(ISNUMBER('Control Sample Data'!N8),'Control Sample Data'!N8&lt;35,'Control Sample Data'!N8&gt;0),'Control Sample Data'!N8-'Choose Housekeeping Genes'!AL$20,35-'Choose Housekeeping Genes'!AL$20),"")</f>
        <v/>
      </c>
      <c r="AK8" s="22" t="str">
        <f>IF(SUM('Control Sample Data'!O$3:O$194)&gt;10,IF(AND(ISNUMBER('Control Sample Data'!O8),'Control Sample Data'!O8&lt;35,'Control Sample Data'!O8&gt;0),'Control Sample Data'!O8-'Choose Housekeeping Genes'!AM$20,35-'Choose Housekeeping Genes'!AM$20),"")</f>
        <v/>
      </c>
      <c r="AL8" s="22" t="str">
        <f>IF(SUM('Control Sample Data'!P$3:P$194)&gt;10,IF(AND(ISNUMBER('Control Sample Data'!P8),'Control Sample Data'!P8&lt;35,'Control Sample Data'!P8&gt;0),'Control Sample Data'!P8-'Choose Housekeeping Genes'!AN$20,35-'Choose Housekeeping Genes'!AN$20),"")</f>
        <v/>
      </c>
      <c r="AM8" s="22" t="str">
        <f>IF(SUM('Control Sample Data'!Q$3:Q$194)&gt;10,IF(AND(ISNUMBER('Control Sample Data'!Q8),'Control Sample Data'!Q8&lt;35,'Control Sample Data'!Q8&gt;0),'Control Sample Data'!Q8-'Choose Housekeeping Genes'!AO$20,35-'Choose Housekeeping Genes'!AO$20),"")</f>
        <v/>
      </c>
      <c r="AN8" s="22" t="str">
        <f>IF(SUM('Control Sample Data'!R$3:R$194)&gt;10,IF(AND(ISNUMBER('Control Sample Data'!R8),'Control Sample Data'!R8&lt;35,'Control Sample Data'!R8&gt;0),'Control Sample Data'!R8-'Choose Housekeeping Genes'!AP$20,35-'Choose Housekeeping Genes'!AP$20),"")</f>
        <v/>
      </c>
      <c r="AO8" s="22" t="str">
        <f>IF(SUM('Control Sample Data'!S$3:S$194)&gt;10,IF(AND(ISNUMBER('Control Sample Data'!S8),'Control Sample Data'!S8&lt;35,'Control Sample Data'!S8&gt;0),'Control Sample Data'!S8-'Choose Housekeeping Genes'!AQ$20,35-'Choose Housekeeping Genes'!AQ$20),"")</f>
        <v/>
      </c>
      <c r="AP8" s="22" t="str">
        <f>IF(SUM('Control Sample Data'!T$3:T$194)&gt;10,IF(AND(ISNUMBER('Control Sample Data'!T8),'Control Sample Data'!T8&lt;35,'Control Sample Data'!T8&gt;0),'Control Sample Data'!T8-'Choose Housekeeping Genes'!AR$20,35-'Choose Housekeeping Genes'!AR$20),"")</f>
        <v/>
      </c>
      <c r="AQ8" s="22" t="str">
        <f>IF(SUM('Control Sample Data'!U$3:U$194)&gt;10,IF(AND(ISNUMBER('Control Sample Data'!U8),'Control Sample Data'!U8&lt;35,'Control Sample Data'!U8&gt;0),'Control Sample Data'!U8-'Choose Housekeeping Genes'!AS$20,35-'Choose Housekeeping Genes'!AS$20),"")</f>
        <v/>
      </c>
      <c r="AR8" s="22" t="str">
        <f>IF(SUM('Control Sample Data'!V$3:V$194)&gt;10,IF(AND(ISNUMBER('Control Sample Data'!V8),'Control Sample Data'!V8&lt;35,'Control Sample Data'!V8&gt;0),'Control Sample Data'!V8-'Choose Housekeeping Genes'!AT$20,35-'Choose Housekeeping Genes'!AT$20),"")</f>
        <v/>
      </c>
      <c r="AS8" s="69" t="str">
        <f>'Control Sample Data'!A8</f>
        <v>Ala-CGC-2</v>
      </c>
      <c r="AT8" s="21" t="s">
        <v>428</v>
      </c>
      <c r="AU8" s="22" t="str">
        <f ca="1">IF(ISNUMBER(C8-'Choose Housekeeping Genes'!D$12),C8-'Choose Housekeeping Genes'!D$12,"")</f>
        <v/>
      </c>
      <c r="AV8" s="22" t="str">
        <f ca="1">IF(ISNUMBER(D8-'Choose Housekeeping Genes'!E$12),D8-'Choose Housekeeping Genes'!E$12,"")</f>
        <v/>
      </c>
      <c r="AW8" s="22" t="str">
        <f ca="1">IF(ISNUMBER(E8-'Choose Housekeeping Genes'!F$12),E8-'Choose Housekeeping Genes'!F$12,"")</f>
        <v/>
      </c>
      <c r="AX8" s="22" t="str">
        <f ca="1">IF(ISNUMBER(F8-'Choose Housekeeping Genes'!G$12),F8-'Choose Housekeeping Genes'!G$12,"")</f>
        <v/>
      </c>
      <c r="AY8" s="22" t="str">
        <f ca="1">IF(ISNUMBER(G8-'Choose Housekeeping Genes'!H$12),G8-'Choose Housekeeping Genes'!H$12,"")</f>
        <v/>
      </c>
      <c r="AZ8" s="22" t="str">
        <f ca="1">IF(ISNUMBER(H8-'Choose Housekeeping Genes'!I$12),H8-'Choose Housekeeping Genes'!I$12,"")</f>
        <v/>
      </c>
      <c r="BA8" s="22" t="str">
        <f ca="1">IF(ISNUMBER(I8-'Choose Housekeeping Genes'!J$12),I8-'Choose Housekeeping Genes'!J$12,"")</f>
        <v/>
      </c>
      <c r="BB8" s="22" t="str">
        <f ca="1">IF(ISNUMBER(J8-'Choose Housekeeping Genes'!K$12),J8-'Choose Housekeeping Genes'!K$12,"")</f>
        <v/>
      </c>
      <c r="BC8" s="22" t="str">
        <f ca="1">IF(ISNUMBER(K8-'Choose Housekeeping Genes'!L$12),K8-'Choose Housekeeping Genes'!L$12,"")</f>
        <v/>
      </c>
      <c r="BD8" s="22" t="str">
        <f ca="1">IF(ISNUMBER(L8-'Choose Housekeeping Genes'!M$12),L8-'Choose Housekeeping Genes'!M$12,"")</f>
        <v/>
      </c>
      <c r="BE8" s="22" t="str">
        <f ca="1">IF(ISNUMBER(M8-'Choose Housekeeping Genes'!N$12),M8-'Choose Housekeeping Genes'!N$12,"")</f>
        <v/>
      </c>
      <c r="BF8" s="22" t="str">
        <f ca="1">IF(ISNUMBER(N8-'Choose Housekeeping Genes'!O$12),N8-'Choose Housekeeping Genes'!O$12,"")</f>
        <v/>
      </c>
      <c r="BG8" s="22" t="str">
        <f ca="1">IF(ISNUMBER(O8-'Choose Housekeeping Genes'!P$12),O8-'Choose Housekeeping Genes'!P$12,"")</f>
        <v/>
      </c>
      <c r="BH8" s="22" t="str">
        <f ca="1">IF(ISNUMBER(P8-'Choose Housekeeping Genes'!Q$12),P8-'Choose Housekeeping Genes'!Q$12,"")</f>
        <v/>
      </c>
      <c r="BI8" s="22" t="str">
        <f ca="1">IF(ISNUMBER(Q8-'Choose Housekeeping Genes'!R$12),Q8-'Choose Housekeeping Genes'!R$12,"")</f>
        <v/>
      </c>
      <c r="BJ8" s="22" t="str">
        <f ca="1">IF(ISNUMBER(R8-'Choose Housekeeping Genes'!S$12),R8-'Choose Housekeeping Genes'!S$12,"")</f>
        <v/>
      </c>
      <c r="BK8" s="22" t="str">
        <f ca="1">IF(ISNUMBER(S8-'Choose Housekeeping Genes'!T$12),S8-'Choose Housekeeping Genes'!T$12,"")</f>
        <v/>
      </c>
      <c r="BL8" s="22" t="str">
        <f ca="1">IF(ISNUMBER(T8-'Choose Housekeeping Genes'!U$12),T8-'Choose Housekeeping Genes'!U$12,"")</f>
        <v/>
      </c>
      <c r="BM8" s="22" t="str">
        <f ca="1">IF(ISNUMBER(U8-'Choose Housekeeping Genes'!V$12),U8-'Choose Housekeeping Genes'!V$12,"")</f>
        <v/>
      </c>
      <c r="BN8" s="22" t="str">
        <f ca="1">IF(ISNUMBER(V8-'Choose Housekeeping Genes'!W$12),V8-'Choose Housekeeping Genes'!W$12,"")</f>
        <v/>
      </c>
      <c r="BO8" s="141" t="str">
        <f t="shared" si="0"/>
        <v>Ala-CGC-2</v>
      </c>
      <c r="BP8" s="140" t="s">
        <v>428</v>
      </c>
      <c r="BQ8" s="22" t="str">
        <f ca="1">IF(ISNUMBER(Y8-'Choose Housekeeping Genes'!AA$12),Y8-'Choose Housekeeping Genes'!AA$12,"")</f>
        <v/>
      </c>
      <c r="BR8" s="22" t="str">
        <f ca="1">IF(ISNUMBER(Z8-'Choose Housekeeping Genes'!AB$12),Z8-'Choose Housekeeping Genes'!AB$12,"")</f>
        <v/>
      </c>
      <c r="BS8" s="22" t="str">
        <f ca="1">IF(ISNUMBER(AA8-'Choose Housekeeping Genes'!AC$12),AA8-'Choose Housekeeping Genes'!AC$12,"")</f>
        <v/>
      </c>
      <c r="BT8" s="22" t="str">
        <f ca="1">IF(ISNUMBER(AB8-'Choose Housekeeping Genes'!AD$12),AB8-'Choose Housekeeping Genes'!AD$12,"")</f>
        <v/>
      </c>
      <c r="BU8" s="22" t="str">
        <f ca="1">IF(ISNUMBER(AC8-'Choose Housekeeping Genes'!AE$12),AC8-'Choose Housekeeping Genes'!AE$12,"")</f>
        <v/>
      </c>
      <c r="BV8" s="22" t="str">
        <f ca="1">IF(ISNUMBER(AD8-'Choose Housekeeping Genes'!AF$12),AD8-'Choose Housekeeping Genes'!AF$12,"")</f>
        <v/>
      </c>
      <c r="BW8" s="22" t="str">
        <f ca="1">IF(ISNUMBER(AE8-'Choose Housekeeping Genes'!AG$12),AE8-'Choose Housekeeping Genes'!AG$12,"")</f>
        <v/>
      </c>
      <c r="BX8" s="22" t="str">
        <f ca="1">IF(ISNUMBER(AF8-'Choose Housekeeping Genes'!AH$12),AF8-'Choose Housekeeping Genes'!AH$12,"")</f>
        <v/>
      </c>
      <c r="BY8" s="22" t="str">
        <f ca="1">IF(ISNUMBER(AG8-'Choose Housekeeping Genes'!AI$12),AG8-'Choose Housekeeping Genes'!AI$12,"")</f>
        <v/>
      </c>
      <c r="BZ8" s="22" t="str">
        <f ca="1">IF(ISNUMBER(AH8-'Choose Housekeeping Genes'!AJ$12),AH8-'Choose Housekeeping Genes'!AJ$12,"")</f>
        <v/>
      </c>
      <c r="CA8" s="22" t="str">
        <f ca="1">IF(ISNUMBER(AI8-'Choose Housekeeping Genes'!AK$12),AI8-'Choose Housekeeping Genes'!AK$12,"")</f>
        <v/>
      </c>
      <c r="CB8" s="22" t="str">
        <f ca="1">IF(ISNUMBER(AJ8-'Choose Housekeeping Genes'!AL$12),AJ8-'Choose Housekeeping Genes'!AL$12,"")</f>
        <v/>
      </c>
      <c r="CC8" s="22" t="str">
        <f ca="1">IF(ISNUMBER(AK8-'Choose Housekeeping Genes'!AM$12),AK8-'Choose Housekeeping Genes'!AM$12,"")</f>
        <v/>
      </c>
      <c r="CD8" s="22" t="str">
        <f ca="1">IF(ISNUMBER(AL8-'Choose Housekeeping Genes'!AN$12),AL8-'Choose Housekeeping Genes'!AN$12,"")</f>
        <v/>
      </c>
      <c r="CE8" s="22" t="str">
        <f ca="1">IF(ISNUMBER(AM8-'Choose Housekeeping Genes'!AO$12),AM8-'Choose Housekeeping Genes'!AO$12,"")</f>
        <v/>
      </c>
      <c r="CF8" s="22" t="str">
        <f ca="1">IF(ISNUMBER(AN8-'Choose Housekeeping Genes'!AP$12),AN8-'Choose Housekeeping Genes'!AP$12,"")</f>
        <v/>
      </c>
      <c r="CG8" s="22" t="str">
        <f ca="1">IF(ISNUMBER(AO8-'Choose Housekeeping Genes'!AQ$12),AO8-'Choose Housekeeping Genes'!AQ$12,"")</f>
        <v/>
      </c>
      <c r="CH8" s="22" t="str">
        <f ca="1">IF(ISNUMBER(AP8-'Choose Housekeeping Genes'!AR$12),AP8-'Choose Housekeeping Genes'!AR$12,"")</f>
        <v/>
      </c>
      <c r="CI8" s="22" t="str">
        <f ca="1">IF(ISNUMBER(AQ8-'Choose Housekeeping Genes'!AS$12),AQ8-'Choose Housekeeping Genes'!AS$12,"")</f>
        <v/>
      </c>
      <c r="CJ8" s="22" t="str">
        <f ca="1">IF(ISNUMBER(AR8-'Choose Housekeeping Genes'!AT$12),AR8-'Choose Housekeeping Genes'!AT$12,"")</f>
        <v/>
      </c>
      <c r="CK8" s="66" t="e">
        <f t="shared" ca="1" si="4"/>
        <v>#DIV/0!</v>
      </c>
      <c r="CL8" s="143" t="e">
        <f t="shared" ca="1" si="5"/>
        <v>#DIV/0!</v>
      </c>
      <c r="CQ8" s="1">
        <v>6</v>
      </c>
      <c r="CR8" s="1" t="e">
        <f t="array" aca="1" ref="CR8" ca="1">INDIRECT("'All expressed genes'!$A"&amp;MIN(IF('All expressed genes'!$G$3:$G$187=LARGE('All expressed genes'!$G$3:$G$187,CQ8),ROW('All expressed genes'!$A$3:$A$187),"")))</f>
        <v>#DIV/0!</v>
      </c>
      <c r="CS8" s="1" t="e">
        <f t="array" aca="1" ref="CS8" ca="1">INDIRECT("'All expressed genes'!$G"&amp;MIN(IF('All expressed genes'!$G$3:$G$187=LARGE('All expressed genes'!$G$3:$G$187,CQ8),ROW('All expressed genes'!$A$3:$A$187),"")))</f>
        <v>#DIV/0!</v>
      </c>
      <c r="CU8" s="1">
        <f t="shared" si="47"/>
        <v>180</v>
      </c>
      <c r="CV8" s="1" t="e">
        <f t="array" aca="1" ref="CV8" ca="1">INDIRECT("'All expressed genes'!$A"&amp;MIN(IF('All expressed genes'!$G$3:$G$187=LARGE('All expressed genes'!$G$3:$G$187,CU8),ROW('All expressed genes'!$A$3:$A$187),"")))</f>
        <v>#DIV/0!</v>
      </c>
      <c r="CW8" s="1" t="e">
        <f t="array" aca="1" ref="CW8" ca="1">INDIRECT("'All expressed genes'!$I"&amp;MIN(IF('All expressed genes'!$G$3:$G$187=LARGE('All expressed genes'!$G$3:$G$187,CU8),ROW('All expressed genes'!$A$3:$A$187),"")))</f>
        <v>#DIV/0!</v>
      </c>
      <c r="CX8" s="1" t="e">
        <f t="shared" ca="1" si="1"/>
        <v>#DIV/0!</v>
      </c>
      <c r="DA8" s="69" t="str">
        <f>'Transcript table'!D16</f>
        <v>Ala-CGC-2</v>
      </c>
      <c r="DB8" s="21" t="s">
        <v>428</v>
      </c>
      <c r="DC8" s="65" t="str">
        <f t="shared" ca="1" si="6"/>
        <v/>
      </c>
      <c r="DD8" s="65" t="str">
        <f t="shared" ca="1" si="7"/>
        <v/>
      </c>
      <c r="DE8" s="65" t="str">
        <f t="shared" ca="1" si="8"/>
        <v/>
      </c>
      <c r="DF8" s="65" t="str">
        <f t="shared" ca="1" si="9"/>
        <v/>
      </c>
      <c r="DG8" s="65" t="str">
        <f t="shared" ca="1" si="10"/>
        <v/>
      </c>
      <c r="DH8" s="65" t="str">
        <f t="shared" ca="1" si="11"/>
        <v/>
      </c>
      <c r="DI8" s="65" t="str">
        <f t="shared" ca="1" si="12"/>
        <v/>
      </c>
      <c r="DJ8" s="65" t="str">
        <f t="shared" ca="1" si="13"/>
        <v/>
      </c>
      <c r="DK8" s="65" t="str">
        <f t="shared" ca="1" si="14"/>
        <v/>
      </c>
      <c r="DL8" s="65" t="str">
        <f t="shared" ca="1" si="15"/>
        <v/>
      </c>
      <c r="DM8" s="65" t="str">
        <f t="shared" ca="1" si="16"/>
        <v/>
      </c>
      <c r="DN8" s="65" t="str">
        <f t="shared" ca="1" si="17"/>
        <v/>
      </c>
      <c r="DO8" s="65" t="str">
        <f t="shared" ca="1" si="18"/>
        <v/>
      </c>
      <c r="DP8" s="65" t="str">
        <f t="shared" ca="1" si="19"/>
        <v/>
      </c>
      <c r="DQ8" s="65" t="str">
        <f t="shared" ca="1" si="20"/>
        <v/>
      </c>
      <c r="DR8" s="65" t="str">
        <f t="shared" ca="1" si="21"/>
        <v/>
      </c>
      <c r="DS8" s="65" t="str">
        <f t="shared" ca="1" si="22"/>
        <v/>
      </c>
      <c r="DT8" s="65" t="str">
        <f t="shared" ca="1" si="23"/>
        <v/>
      </c>
      <c r="DU8" s="65" t="str">
        <f t="shared" ca="1" si="24"/>
        <v/>
      </c>
      <c r="DV8" s="65" t="str">
        <f t="shared" ca="1" si="25"/>
        <v/>
      </c>
      <c r="DW8" s="141" t="str">
        <f t="shared" si="26"/>
        <v>Ala-CGC-2</v>
      </c>
      <c r="DX8" s="140" t="s">
        <v>428</v>
      </c>
      <c r="DY8" s="65" t="str">
        <f t="shared" ca="1" si="27"/>
        <v/>
      </c>
      <c r="DZ8" s="65" t="str">
        <f t="shared" ca="1" si="28"/>
        <v/>
      </c>
      <c r="EA8" s="65" t="str">
        <f t="shared" ca="1" si="29"/>
        <v/>
      </c>
      <c r="EB8" s="65" t="str">
        <f t="shared" ca="1" si="30"/>
        <v/>
      </c>
      <c r="EC8" s="65" t="str">
        <f t="shared" ca="1" si="31"/>
        <v/>
      </c>
      <c r="ED8" s="65" t="str">
        <f t="shared" ca="1" si="32"/>
        <v/>
      </c>
      <c r="EE8" s="65" t="str">
        <f t="shared" ca="1" si="33"/>
        <v/>
      </c>
      <c r="EF8" s="65" t="str">
        <f t="shared" ca="1" si="34"/>
        <v/>
      </c>
      <c r="EG8" s="65" t="str">
        <f t="shared" ca="1" si="35"/>
        <v/>
      </c>
      <c r="EH8" s="65" t="str">
        <f t="shared" ca="1" si="36"/>
        <v/>
      </c>
      <c r="EI8" s="65" t="str">
        <f t="shared" ca="1" si="37"/>
        <v/>
      </c>
      <c r="EJ8" s="65" t="str">
        <f t="shared" ca="1" si="38"/>
        <v/>
      </c>
      <c r="EK8" s="65" t="str">
        <f t="shared" ca="1" si="39"/>
        <v/>
      </c>
      <c r="EL8" s="65" t="str">
        <f t="shared" ca="1" si="40"/>
        <v/>
      </c>
      <c r="EM8" s="65" t="str">
        <f t="shared" ca="1" si="41"/>
        <v/>
      </c>
      <c r="EN8" s="65" t="str">
        <f t="shared" ca="1" si="42"/>
        <v/>
      </c>
      <c r="EO8" s="65" t="str">
        <f t="shared" ca="1" si="43"/>
        <v/>
      </c>
      <c r="EP8" s="65" t="str">
        <f t="shared" ca="1" si="44"/>
        <v/>
      </c>
      <c r="EQ8" s="65" t="str">
        <f t="shared" ca="1" si="45"/>
        <v/>
      </c>
      <c r="ER8" s="65" t="str">
        <f t="shared" ca="1" si="46"/>
        <v/>
      </c>
    </row>
    <row r="9" spans="1:148" ht="12.75" customHeight="1">
      <c r="A9" s="134" t="str">
        <f>'Test Sample Data'!A9</f>
        <v>Ala-CGC-3</v>
      </c>
      <c r="B9" s="136" t="s">
        <v>426</v>
      </c>
      <c r="C9" s="22" t="str">
        <f>IF(SUM('Test Sample Data'!C$3:C$194)&gt;10,IF(AND(ISNUMBER('Test Sample Data'!C9),'Test Sample Data'!C9&lt;35,'Test Sample Data'!C9&gt;0),'Test Sample Data'!C9-'Choose Housekeeping Genes'!D$20,35-'Choose Housekeeping Genes'!D$20),"")</f>
        <v/>
      </c>
      <c r="D9" s="22" t="str">
        <f>IF(SUM('Test Sample Data'!D$3:D$194)&gt;10,IF(AND(ISNUMBER('Test Sample Data'!D9),'Test Sample Data'!D9&lt;35,'Test Sample Data'!D9&gt;0),'Test Sample Data'!D9-'Choose Housekeeping Genes'!E$20,35-'Choose Housekeeping Genes'!E$20),"")</f>
        <v/>
      </c>
      <c r="E9" s="22" t="str">
        <f>IF(SUM('Test Sample Data'!E$3:E$194)&gt;10,IF(AND(ISNUMBER('Test Sample Data'!E9),'Test Sample Data'!E9&lt;35,'Test Sample Data'!E9&gt;0),'Test Sample Data'!E9-'Choose Housekeeping Genes'!F$20,35-'Choose Housekeeping Genes'!F$20),"")</f>
        <v/>
      </c>
      <c r="F9" s="22" t="str">
        <f>IF(SUM('Test Sample Data'!F$3:F$194)&gt;10,IF(AND(ISNUMBER('Test Sample Data'!F9),'Test Sample Data'!F9&lt;35,'Test Sample Data'!F9&gt;0),'Test Sample Data'!F9-'Choose Housekeeping Genes'!G$20,35-'Choose Housekeeping Genes'!G$20),"")</f>
        <v/>
      </c>
      <c r="G9" s="22" t="str">
        <f>IF(SUM('Test Sample Data'!G$3:G$194)&gt;10,IF(AND(ISNUMBER('Test Sample Data'!G9),'Test Sample Data'!G9&lt;35,'Test Sample Data'!G9&gt;0),'Test Sample Data'!G9-'Choose Housekeeping Genes'!H$20,35-'Choose Housekeeping Genes'!H$20),"")</f>
        <v/>
      </c>
      <c r="H9" s="22" t="str">
        <f>IF(SUM('Test Sample Data'!H$3:H$194)&gt;10,IF(AND(ISNUMBER('Test Sample Data'!H9),'Test Sample Data'!H9&lt;35,'Test Sample Data'!H9&gt;0),'Test Sample Data'!H9-'Choose Housekeeping Genes'!I$20,35-'Choose Housekeeping Genes'!I$20),"")</f>
        <v/>
      </c>
      <c r="I9" s="22" t="str">
        <f>IF(SUM('Test Sample Data'!I$3:I$194)&gt;10,IF(AND(ISNUMBER('Test Sample Data'!I9),'Test Sample Data'!I9&lt;35,'Test Sample Data'!I9&gt;0),'Test Sample Data'!I9-'Choose Housekeeping Genes'!J$20,35-'Choose Housekeeping Genes'!J$20),"")</f>
        <v/>
      </c>
      <c r="J9" s="22" t="str">
        <f>IF(SUM('Test Sample Data'!J$3:J$194)&gt;10,IF(AND(ISNUMBER('Test Sample Data'!J9),'Test Sample Data'!J9&lt;35,'Test Sample Data'!J9&gt;0),'Test Sample Data'!J9-'Choose Housekeeping Genes'!K$20,35-'Choose Housekeeping Genes'!K$20),"")</f>
        <v/>
      </c>
      <c r="K9" s="22" t="str">
        <f>IF(SUM('Test Sample Data'!K$3:K$194)&gt;10,IF(AND(ISNUMBER('Test Sample Data'!K9),'Test Sample Data'!K9&lt;35,'Test Sample Data'!K9&gt;0),'Test Sample Data'!K9-'Choose Housekeeping Genes'!L$20,35-'Choose Housekeeping Genes'!L$20),"")</f>
        <v/>
      </c>
      <c r="L9" s="22" t="str">
        <f>IF(SUM('Test Sample Data'!L$3:L$194)&gt;10,IF(AND(ISNUMBER('Test Sample Data'!L9),'Test Sample Data'!L9&lt;35,'Test Sample Data'!L9&gt;0),'Test Sample Data'!L9-'Choose Housekeeping Genes'!M$20,35-'Choose Housekeeping Genes'!M$20),"")</f>
        <v/>
      </c>
      <c r="M9" s="22" t="str">
        <f>IF(SUM('Test Sample Data'!M$3:M$194)&gt;10,IF(AND(ISNUMBER('Test Sample Data'!M9),'Test Sample Data'!M9&lt;35,'Test Sample Data'!M9&gt;0),'Test Sample Data'!M9-'Choose Housekeeping Genes'!N$20,35-'Choose Housekeeping Genes'!N$20),"")</f>
        <v/>
      </c>
      <c r="N9" s="22" t="str">
        <f>IF(SUM('Test Sample Data'!N$3:N$194)&gt;10,IF(AND(ISNUMBER('Test Sample Data'!N9),'Test Sample Data'!N9&lt;35,'Test Sample Data'!N9&gt;0),'Test Sample Data'!N9-'Choose Housekeeping Genes'!O$20,35-'Choose Housekeeping Genes'!O$20),"")</f>
        <v/>
      </c>
      <c r="O9" s="22" t="str">
        <f>IF(SUM('Test Sample Data'!O$3:O$194)&gt;10,IF(AND(ISNUMBER('Test Sample Data'!O9),'Test Sample Data'!O9&lt;35,'Test Sample Data'!O9&gt;0),'Test Sample Data'!O9-'Choose Housekeeping Genes'!P$20,35-'Choose Housekeeping Genes'!P$20),"")</f>
        <v/>
      </c>
      <c r="P9" s="22" t="str">
        <f>IF(SUM('Test Sample Data'!P$3:P$194)&gt;10,IF(AND(ISNUMBER('Test Sample Data'!P9),'Test Sample Data'!P9&lt;35,'Test Sample Data'!P9&gt;0),'Test Sample Data'!P9-'Choose Housekeeping Genes'!Q$20,35-'Choose Housekeeping Genes'!Q$20),"")</f>
        <v/>
      </c>
      <c r="Q9" s="22" t="str">
        <f>IF(SUM('Test Sample Data'!Q$3:Q$194)&gt;10,IF(AND(ISNUMBER('Test Sample Data'!Q9),'Test Sample Data'!Q9&lt;35,'Test Sample Data'!Q9&gt;0),'Test Sample Data'!Q9-'Choose Housekeeping Genes'!R$20,35-'Choose Housekeeping Genes'!R$20),"")</f>
        <v/>
      </c>
      <c r="R9" s="22" t="str">
        <f>IF(SUM('Test Sample Data'!R$3:R$194)&gt;10,IF(AND(ISNUMBER('Test Sample Data'!R9),'Test Sample Data'!R9&lt;35,'Test Sample Data'!R9&gt;0),'Test Sample Data'!R9-'Choose Housekeeping Genes'!S$20,35-'Choose Housekeeping Genes'!S$20),"")</f>
        <v/>
      </c>
      <c r="S9" s="22" t="str">
        <f>IF(SUM('Test Sample Data'!S$3:S$194)&gt;10,IF(AND(ISNUMBER('Test Sample Data'!S9),'Test Sample Data'!S9&lt;35,'Test Sample Data'!S9&gt;0),'Test Sample Data'!S9-'Choose Housekeeping Genes'!T$20,35-'Choose Housekeeping Genes'!T$20),"")</f>
        <v/>
      </c>
      <c r="T9" s="22" t="str">
        <f>IF(SUM('Test Sample Data'!T$3:T$194)&gt;10,IF(AND(ISNUMBER('Test Sample Data'!T9),'Test Sample Data'!T9&lt;35,'Test Sample Data'!T9&gt;0),'Test Sample Data'!T9-'Choose Housekeeping Genes'!U$20,35-'Choose Housekeeping Genes'!U$20),"")</f>
        <v/>
      </c>
      <c r="U9" s="22" t="str">
        <f>IF(SUM('Test Sample Data'!U$3:U$194)&gt;10,IF(AND(ISNUMBER('Test Sample Data'!U9),'Test Sample Data'!U9&lt;35,'Test Sample Data'!U9&gt;0),'Test Sample Data'!U9-'Choose Housekeeping Genes'!V$20,35-'Choose Housekeeping Genes'!V$20),"")</f>
        <v/>
      </c>
      <c r="V9" s="22" t="str">
        <f>IF(SUM('Test Sample Data'!V$3:V$194)&gt;10,IF(AND(ISNUMBER('Test Sample Data'!V9),'Test Sample Data'!V9&lt;35,'Test Sample Data'!V9&gt;0),'Test Sample Data'!V9-'Choose Housekeeping Genes'!W$20,35-'Choose Housekeeping Genes'!W$20),"")</f>
        <v/>
      </c>
      <c r="W9" s="139" t="str">
        <f>'Control Sample Data'!A9</f>
        <v>Ala-CGC-3</v>
      </c>
      <c r="X9" s="140" t="s">
        <v>426</v>
      </c>
      <c r="Y9" s="22" t="str">
        <f>IF(SUM('Control Sample Data'!C$3:C$194)&gt;10,IF(AND(ISNUMBER('Control Sample Data'!C9),'Control Sample Data'!C9&lt;35,'Control Sample Data'!C9&gt;0),'Control Sample Data'!C9-'Choose Housekeeping Genes'!AA$20,35-'Choose Housekeeping Genes'!AA$20),"")</f>
        <v/>
      </c>
      <c r="Z9" s="22" t="str">
        <f>IF(SUM('Control Sample Data'!D$3:D$194)&gt;10,IF(AND(ISNUMBER('Control Sample Data'!D9),'Control Sample Data'!D9&lt;35,'Control Sample Data'!D9&gt;0),'Control Sample Data'!D9-'Choose Housekeeping Genes'!AB$20,35-'Choose Housekeeping Genes'!AB$20),"")</f>
        <v/>
      </c>
      <c r="AA9" s="22" t="str">
        <f>IF(SUM('Control Sample Data'!E$3:E$194)&gt;10,IF(AND(ISNUMBER('Control Sample Data'!E9),'Control Sample Data'!E9&lt;35,'Control Sample Data'!E9&gt;0),'Control Sample Data'!E9-'Choose Housekeeping Genes'!AC$20,35-'Choose Housekeeping Genes'!AC$20),"")</f>
        <v/>
      </c>
      <c r="AB9" s="22" t="str">
        <f>IF(SUM('Control Sample Data'!F$3:F$194)&gt;10,IF(AND(ISNUMBER('Control Sample Data'!F9),'Control Sample Data'!F9&lt;35,'Control Sample Data'!F9&gt;0),'Control Sample Data'!F9-'Choose Housekeeping Genes'!AD$20,35-'Choose Housekeeping Genes'!AD$20),"")</f>
        <v/>
      </c>
      <c r="AC9" s="22" t="str">
        <f>IF(SUM('Control Sample Data'!G$3:G$194)&gt;10,IF(AND(ISNUMBER('Control Sample Data'!G9),'Control Sample Data'!G9&lt;35,'Control Sample Data'!G9&gt;0),'Control Sample Data'!G9-'Choose Housekeeping Genes'!AE$20,35-'Choose Housekeeping Genes'!AE$20),"")</f>
        <v/>
      </c>
      <c r="AD9" s="22" t="str">
        <f>IF(SUM('Control Sample Data'!H$3:H$194)&gt;10,IF(AND(ISNUMBER('Control Sample Data'!H9),'Control Sample Data'!H9&lt;35,'Control Sample Data'!H9&gt;0),'Control Sample Data'!H9-'Choose Housekeeping Genes'!AF$20,35-'Choose Housekeeping Genes'!AF$20),"")</f>
        <v/>
      </c>
      <c r="AE9" s="22" t="str">
        <f>IF(SUM('Control Sample Data'!I$3:I$194)&gt;10,IF(AND(ISNUMBER('Control Sample Data'!I9),'Control Sample Data'!I9&lt;35,'Control Sample Data'!I9&gt;0),'Control Sample Data'!I9-'Choose Housekeeping Genes'!AG$20,35-'Choose Housekeeping Genes'!AG$20),"")</f>
        <v/>
      </c>
      <c r="AF9" s="22" t="str">
        <f>IF(SUM('Control Sample Data'!J$3:J$194)&gt;10,IF(AND(ISNUMBER('Control Sample Data'!J9),'Control Sample Data'!J9&lt;35,'Control Sample Data'!J9&gt;0),'Control Sample Data'!J9-'Choose Housekeeping Genes'!AH$20,35-'Choose Housekeeping Genes'!AH$20),"")</f>
        <v/>
      </c>
      <c r="AG9" s="22" t="str">
        <f>IF(SUM('Control Sample Data'!K$3:K$194)&gt;10,IF(AND(ISNUMBER('Control Sample Data'!K9),'Control Sample Data'!K9&lt;35,'Control Sample Data'!K9&gt;0),'Control Sample Data'!K9-'Choose Housekeeping Genes'!AI$20,35-'Choose Housekeeping Genes'!AI$20),"")</f>
        <v/>
      </c>
      <c r="AH9" s="22" t="str">
        <f>IF(SUM('Control Sample Data'!L$3:L$194)&gt;10,IF(AND(ISNUMBER('Control Sample Data'!L9),'Control Sample Data'!L9&lt;35,'Control Sample Data'!L9&gt;0),'Control Sample Data'!L9-'Choose Housekeeping Genes'!AJ$20,35-'Choose Housekeeping Genes'!AJ$20),"")</f>
        <v/>
      </c>
      <c r="AI9" s="22" t="str">
        <f>IF(SUM('Control Sample Data'!M$3:M$194)&gt;10,IF(AND(ISNUMBER('Control Sample Data'!M9),'Control Sample Data'!M9&lt;35,'Control Sample Data'!M9&gt;0),'Control Sample Data'!M9-'Choose Housekeeping Genes'!AK$20,35-'Choose Housekeeping Genes'!AK$20),"")</f>
        <v/>
      </c>
      <c r="AJ9" s="22" t="str">
        <f>IF(SUM('Control Sample Data'!N$3:N$194)&gt;10,IF(AND(ISNUMBER('Control Sample Data'!N9),'Control Sample Data'!N9&lt;35,'Control Sample Data'!N9&gt;0),'Control Sample Data'!N9-'Choose Housekeeping Genes'!AL$20,35-'Choose Housekeeping Genes'!AL$20),"")</f>
        <v/>
      </c>
      <c r="AK9" s="22" t="str">
        <f>IF(SUM('Control Sample Data'!O$3:O$194)&gt;10,IF(AND(ISNUMBER('Control Sample Data'!O9),'Control Sample Data'!O9&lt;35,'Control Sample Data'!O9&gt;0),'Control Sample Data'!O9-'Choose Housekeeping Genes'!AM$20,35-'Choose Housekeeping Genes'!AM$20),"")</f>
        <v/>
      </c>
      <c r="AL9" s="22" t="str">
        <f>IF(SUM('Control Sample Data'!P$3:P$194)&gt;10,IF(AND(ISNUMBER('Control Sample Data'!P9),'Control Sample Data'!P9&lt;35,'Control Sample Data'!P9&gt;0),'Control Sample Data'!P9-'Choose Housekeeping Genes'!AN$20,35-'Choose Housekeeping Genes'!AN$20),"")</f>
        <v/>
      </c>
      <c r="AM9" s="22" t="str">
        <f>IF(SUM('Control Sample Data'!Q$3:Q$194)&gt;10,IF(AND(ISNUMBER('Control Sample Data'!Q9),'Control Sample Data'!Q9&lt;35,'Control Sample Data'!Q9&gt;0),'Control Sample Data'!Q9-'Choose Housekeeping Genes'!AO$20,35-'Choose Housekeeping Genes'!AO$20),"")</f>
        <v/>
      </c>
      <c r="AN9" s="22" t="str">
        <f>IF(SUM('Control Sample Data'!R$3:R$194)&gt;10,IF(AND(ISNUMBER('Control Sample Data'!R9),'Control Sample Data'!R9&lt;35,'Control Sample Data'!R9&gt;0),'Control Sample Data'!R9-'Choose Housekeeping Genes'!AP$20,35-'Choose Housekeeping Genes'!AP$20),"")</f>
        <v/>
      </c>
      <c r="AO9" s="22" t="str">
        <f>IF(SUM('Control Sample Data'!S$3:S$194)&gt;10,IF(AND(ISNUMBER('Control Sample Data'!S9),'Control Sample Data'!S9&lt;35,'Control Sample Data'!S9&gt;0),'Control Sample Data'!S9-'Choose Housekeeping Genes'!AQ$20,35-'Choose Housekeeping Genes'!AQ$20),"")</f>
        <v/>
      </c>
      <c r="AP9" s="22" t="str">
        <f>IF(SUM('Control Sample Data'!T$3:T$194)&gt;10,IF(AND(ISNUMBER('Control Sample Data'!T9),'Control Sample Data'!T9&lt;35,'Control Sample Data'!T9&gt;0),'Control Sample Data'!T9-'Choose Housekeeping Genes'!AR$20,35-'Choose Housekeeping Genes'!AR$20),"")</f>
        <v/>
      </c>
      <c r="AQ9" s="22" t="str">
        <f>IF(SUM('Control Sample Data'!U$3:U$194)&gt;10,IF(AND(ISNUMBER('Control Sample Data'!U9),'Control Sample Data'!U9&lt;35,'Control Sample Data'!U9&gt;0),'Control Sample Data'!U9-'Choose Housekeeping Genes'!AS$20,35-'Choose Housekeeping Genes'!AS$20),"")</f>
        <v/>
      </c>
      <c r="AR9" s="22" t="str">
        <f>IF(SUM('Control Sample Data'!V$3:V$194)&gt;10,IF(AND(ISNUMBER('Control Sample Data'!V9),'Control Sample Data'!V9&lt;35,'Control Sample Data'!V9&gt;0),'Control Sample Data'!V9-'Choose Housekeeping Genes'!AT$20,35-'Choose Housekeeping Genes'!AT$20),"")</f>
        <v/>
      </c>
      <c r="AS9" s="69" t="str">
        <f>'Control Sample Data'!A9</f>
        <v>Ala-CGC-3</v>
      </c>
      <c r="AT9" s="21" t="s">
        <v>426</v>
      </c>
      <c r="AU9" s="22" t="str">
        <f ca="1">IF(ISNUMBER(C9-'Choose Housekeeping Genes'!D$12),C9-'Choose Housekeeping Genes'!D$12,"")</f>
        <v/>
      </c>
      <c r="AV9" s="22" t="str">
        <f ca="1">IF(ISNUMBER(D9-'Choose Housekeeping Genes'!E$12),D9-'Choose Housekeeping Genes'!E$12,"")</f>
        <v/>
      </c>
      <c r="AW9" s="22" t="str">
        <f ca="1">IF(ISNUMBER(E9-'Choose Housekeeping Genes'!F$12),E9-'Choose Housekeeping Genes'!F$12,"")</f>
        <v/>
      </c>
      <c r="AX9" s="22" t="str">
        <f ca="1">IF(ISNUMBER(F9-'Choose Housekeeping Genes'!G$12),F9-'Choose Housekeeping Genes'!G$12,"")</f>
        <v/>
      </c>
      <c r="AY9" s="22" t="str">
        <f ca="1">IF(ISNUMBER(G9-'Choose Housekeeping Genes'!H$12),G9-'Choose Housekeeping Genes'!H$12,"")</f>
        <v/>
      </c>
      <c r="AZ9" s="22" t="str">
        <f ca="1">IF(ISNUMBER(H9-'Choose Housekeeping Genes'!I$12),H9-'Choose Housekeeping Genes'!I$12,"")</f>
        <v/>
      </c>
      <c r="BA9" s="22" t="str">
        <f ca="1">IF(ISNUMBER(I9-'Choose Housekeeping Genes'!J$12),I9-'Choose Housekeeping Genes'!J$12,"")</f>
        <v/>
      </c>
      <c r="BB9" s="22" t="str">
        <f ca="1">IF(ISNUMBER(J9-'Choose Housekeeping Genes'!K$12),J9-'Choose Housekeeping Genes'!K$12,"")</f>
        <v/>
      </c>
      <c r="BC9" s="22" t="str">
        <f ca="1">IF(ISNUMBER(K9-'Choose Housekeeping Genes'!L$12),K9-'Choose Housekeeping Genes'!L$12,"")</f>
        <v/>
      </c>
      <c r="BD9" s="22" t="str">
        <f ca="1">IF(ISNUMBER(L9-'Choose Housekeeping Genes'!M$12),L9-'Choose Housekeeping Genes'!M$12,"")</f>
        <v/>
      </c>
      <c r="BE9" s="22" t="str">
        <f ca="1">IF(ISNUMBER(M9-'Choose Housekeeping Genes'!N$12),M9-'Choose Housekeeping Genes'!N$12,"")</f>
        <v/>
      </c>
      <c r="BF9" s="22" t="str">
        <f ca="1">IF(ISNUMBER(N9-'Choose Housekeeping Genes'!O$12),N9-'Choose Housekeeping Genes'!O$12,"")</f>
        <v/>
      </c>
      <c r="BG9" s="22" t="str">
        <f ca="1">IF(ISNUMBER(O9-'Choose Housekeeping Genes'!P$12),O9-'Choose Housekeeping Genes'!P$12,"")</f>
        <v/>
      </c>
      <c r="BH9" s="22" t="str">
        <f ca="1">IF(ISNUMBER(P9-'Choose Housekeeping Genes'!Q$12),P9-'Choose Housekeeping Genes'!Q$12,"")</f>
        <v/>
      </c>
      <c r="BI9" s="22" t="str">
        <f ca="1">IF(ISNUMBER(Q9-'Choose Housekeeping Genes'!R$12),Q9-'Choose Housekeeping Genes'!R$12,"")</f>
        <v/>
      </c>
      <c r="BJ9" s="22" t="str">
        <f ca="1">IF(ISNUMBER(R9-'Choose Housekeeping Genes'!S$12),R9-'Choose Housekeeping Genes'!S$12,"")</f>
        <v/>
      </c>
      <c r="BK9" s="22" t="str">
        <f ca="1">IF(ISNUMBER(S9-'Choose Housekeeping Genes'!T$12),S9-'Choose Housekeeping Genes'!T$12,"")</f>
        <v/>
      </c>
      <c r="BL9" s="22" t="str">
        <f ca="1">IF(ISNUMBER(T9-'Choose Housekeeping Genes'!U$12),T9-'Choose Housekeeping Genes'!U$12,"")</f>
        <v/>
      </c>
      <c r="BM9" s="22" t="str">
        <f ca="1">IF(ISNUMBER(U9-'Choose Housekeeping Genes'!V$12),U9-'Choose Housekeeping Genes'!V$12,"")</f>
        <v/>
      </c>
      <c r="BN9" s="22" t="str">
        <f ca="1">IF(ISNUMBER(V9-'Choose Housekeeping Genes'!W$12),V9-'Choose Housekeeping Genes'!W$12,"")</f>
        <v/>
      </c>
      <c r="BO9" s="141" t="str">
        <f t="shared" si="0"/>
        <v>Ala-CGC-3</v>
      </c>
      <c r="BP9" s="140" t="s">
        <v>426</v>
      </c>
      <c r="BQ9" s="22" t="str">
        <f ca="1">IF(ISNUMBER(Y9-'Choose Housekeeping Genes'!AA$12),Y9-'Choose Housekeeping Genes'!AA$12,"")</f>
        <v/>
      </c>
      <c r="BR9" s="22" t="str">
        <f ca="1">IF(ISNUMBER(Z9-'Choose Housekeeping Genes'!AB$12),Z9-'Choose Housekeeping Genes'!AB$12,"")</f>
        <v/>
      </c>
      <c r="BS9" s="22" t="str">
        <f ca="1">IF(ISNUMBER(AA9-'Choose Housekeeping Genes'!AC$12),AA9-'Choose Housekeeping Genes'!AC$12,"")</f>
        <v/>
      </c>
      <c r="BT9" s="22" t="str">
        <f ca="1">IF(ISNUMBER(AB9-'Choose Housekeeping Genes'!AD$12),AB9-'Choose Housekeeping Genes'!AD$12,"")</f>
        <v/>
      </c>
      <c r="BU9" s="22" t="str">
        <f ca="1">IF(ISNUMBER(AC9-'Choose Housekeeping Genes'!AE$12),AC9-'Choose Housekeeping Genes'!AE$12,"")</f>
        <v/>
      </c>
      <c r="BV9" s="22" t="str">
        <f ca="1">IF(ISNUMBER(AD9-'Choose Housekeeping Genes'!AF$12),AD9-'Choose Housekeeping Genes'!AF$12,"")</f>
        <v/>
      </c>
      <c r="BW9" s="22" t="str">
        <f ca="1">IF(ISNUMBER(AE9-'Choose Housekeeping Genes'!AG$12),AE9-'Choose Housekeeping Genes'!AG$12,"")</f>
        <v/>
      </c>
      <c r="BX9" s="22" t="str">
        <f ca="1">IF(ISNUMBER(AF9-'Choose Housekeeping Genes'!AH$12),AF9-'Choose Housekeeping Genes'!AH$12,"")</f>
        <v/>
      </c>
      <c r="BY9" s="22" t="str">
        <f ca="1">IF(ISNUMBER(AG9-'Choose Housekeeping Genes'!AI$12),AG9-'Choose Housekeeping Genes'!AI$12,"")</f>
        <v/>
      </c>
      <c r="BZ9" s="22" t="str">
        <f ca="1">IF(ISNUMBER(AH9-'Choose Housekeeping Genes'!AJ$12),AH9-'Choose Housekeeping Genes'!AJ$12,"")</f>
        <v/>
      </c>
      <c r="CA9" s="22" t="str">
        <f ca="1">IF(ISNUMBER(AI9-'Choose Housekeeping Genes'!AK$12),AI9-'Choose Housekeeping Genes'!AK$12,"")</f>
        <v/>
      </c>
      <c r="CB9" s="22" t="str">
        <f ca="1">IF(ISNUMBER(AJ9-'Choose Housekeeping Genes'!AL$12),AJ9-'Choose Housekeeping Genes'!AL$12,"")</f>
        <v/>
      </c>
      <c r="CC9" s="22" t="str">
        <f ca="1">IF(ISNUMBER(AK9-'Choose Housekeeping Genes'!AM$12),AK9-'Choose Housekeeping Genes'!AM$12,"")</f>
        <v/>
      </c>
      <c r="CD9" s="22" t="str">
        <f ca="1">IF(ISNUMBER(AL9-'Choose Housekeeping Genes'!AN$12),AL9-'Choose Housekeeping Genes'!AN$12,"")</f>
        <v/>
      </c>
      <c r="CE9" s="22" t="str">
        <f ca="1">IF(ISNUMBER(AM9-'Choose Housekeeping Genes'!AO$12),AM9-'Choose Housekeeping Genes'!AO$12,"")</f>
        <v/>
      </c>
      <c r="CF9" s="22" t="str">
        <f ca="1">IF(ISNUMBER(AN9-'Choose Housekeeping Genes'!AP$12),AN9-'Choose Housekeeping Genes'!AP$12,"")</f>
        <v/>
      </c>
      <c r="CG9" s="22" t="str">
        <f ca="1">IF(ISNUMBER(AO9-'Choose Housekeeping Genes'!AQ$12),AO9-'Choose Housekeeping Genes'!AQ$12,"")</f>
        <v/>
      </c>
      <c r="CH9" s="22" t="str">
        <f ca="1">IF(ISNUMBER(AP9-'Choose Housekeeping Genes'!AR$12),AP9-'Choose Housekeeping Genes'!AR$12,"")</f>
        <v/>
      </c>
      <c r="CI9" s="22" t="str">
        <f ca="1">IF(ISNUMBER(AQ9-'Choose Housekeeping Genes'!AS$12),AQ9-'Choose Housekeeping Genes'!AS$12,"")</f>
        <v/>
      </c>
      <c r="CJ9" s="22" t="str">
        <f ca="1">IF(ISNUMBER(AR9-'Choose Housekeeping Genes'!AT$12),AR9-'Choose Housekeeping Genes'!AT$12,"")</f>
        <v/>
      </c>
      <c r="CK9" s="66" t="e">
        <f t="shared" ca="1" si="4"/>
        <v>#DIV/0!</v>
      </c>
      <c r="CL9" s="143" t="e">
        <f t="shared" ca="1" si="5"/>
        <v>#DIV/0!</v>
      </c>
      <c r="CQ9" s="1">
        <v>7</v>
      </c>
      <c r="CR9" s="1" t="e">
        <f t="array" aca="1" ref="CR9" ca="1">INDIRECT("'All expressed genes'!$A"&amp;MIN(IF('All expressed genes'!$G$3:$G$187=LARGE('All expressed genes'!$G$3:$G$187,CQ9),ROW('All expressed genes'!$A$3:$A$187),"")))</f>
        <v>#DIV/0!</v>
      </c>
      <c r="CS9" s="1" t="e">
        <f t="array" aca="1" ref="CS9" ca="1">INDIRECT("'All expressed genes'!$G"&amp;MIN(IF('All expressed genes'!$G$3:$G$187=LARGE('All expressed genes'!$G$3:$G$187,CQ9),ROW('All expressed genes'!$A$3:$A$187),"")))</f>
        <v>#DIV/0!</v>
      </c>
      <c r="CU9" s="1">
        <f t="shared" si="47"/>
        <v>179</v>
      </c>
      <c r="CV9" s="1" t="e">
        <f t="array" aca="1" ref="CV9" ca="1">INDIRECT("'All expressed genes'!$A"&amp;MIN(IF('All expressed genes'!$G$3:$G$187=LARGE('All expressed genes'!$G$3:$G$187,CU9),ROW('All expressed genes'!$A$3:$A$187),"")))</f>
        <v>#DIV/0!</v>
      </c>
      <c r="CW9" s="1" t="e">
        <f t="array" aca="1" ref="CW9" ca="1">INDIRECT("'All expressed genes'!$I"&amp;MIN(IF('All expressed genes'!$G$3:$G$187=LARGE('All expressed genes'!$G$3:$G$187,CU9),ROW('All expressed genes'!$A$3:$A$187),"")))</f>
        <v>#DIV/0!</v>
      </c>
      <c r="CX9" s="1" t="e">
        <f t="shared" ca="1" si="1"/>
        <v>#DIV/0!</v>
      </c>
      <c r="DA9" s="69" t="str">
        <f>'Transcript table'!D17</f>
        <v>Ala-CGC-3</v>
      </c>
      <c r="DB9" s="21" t="s">
        <v>426</v>
      </c>
      <c r="DC9" s="65" t="str">
        <f t="shared" ca="1" si="6"/>
        <v/>
      </c>
      <c r="DD9" s="65" t="str">
        <f t="shared" ca="1" si="7"/>
        <v/>
      </c>
      <c r="DE9" s="65" t="str">
        <f t="shared" ca="1" si="8"/>
        <v/>
      </c>
      <c r="DF9" s="65" t="str">
        <f t="shared" ca="1" si="9"/>
        <v/>
      </c>
      <c r="DG9" s="65" t="str">
        <f t="shared" ca="1" si="10"/>
        <v/>
      </c>
      <c r="DH9" s="65" t="str">
        <f t="shared" ca="1" si="11"/>
        <v/>
      </c>
      <c r="DI9" s="65" t="str">
        <f t="shared" ca="1" si="12"/>
        <v/>
      </c>
      <c r="DJ9" s="65" t="str">
        <f t="shared" ca="1" si="13"/>
        <v/>
      </c>
      <c r="DK9" s="65" t="str">
        <f t="shared" ca="1" si="14"/>
        <v/>
      </c>
      <c r="DL9" s="65" t="str">
        <f t="shared" ca="1" si="15"/>
        <v/>
      </c>
      <c r="DM9" s="65" t="str">
        <f t="shared" ca="1" si="16"/>
        <v/>
      </c>
      <c r="DN9" s="65" t="str">
        <f t="shared" ca="1" si="17"/>
        <v/>
      </c>
      <c r="DO9" s="65" t="str">
        <f t="shared" ca="1" si="18"/>
        <v/>
      </c>
      <c r="DP9" s="65" t="str">
        <f t="shared" ca="1" si="19"/>
        <v/>
      </c>
      <c r="DQ9" s="65" t="str">
        <f t="shared" ca="1" si="20"/>
        <v/>
      </c>
      <c r="DR9" s="65" t="str">
        <f t="shared" ca="1" si="21"/>
        <v/>
      </c>
      <c r="DS9" s="65" t="str">
        <f t="shared" ca="1" si="22"/>
        <v/>
      </c>
      <c r="DT9" s="65" t="str">
        <f t="shared" ca="1" si="23"/>
        <v/>
      </c>
      <c r="DU9" s="65" t="str">
        <f t="shared" ca="1" si="24"/>
        <v/>
      </c>
      <c r="DV9" s="65" t="str">
        <f t="shared" ca="1" si="25"/>
        <v/>
      </c>
      <c r="DW9" s="141" t="str">
        <f t="shared" si="26"/>
        <v>Ala-CGC-3</v>
      </c>
      <c r="DX9" s="140" t="s">
        <v>426</v>
      </c>
      <c r="DY9" s="65" t="str">
        <f t="shared" ca="1" si="27"/>
        <v/>
      </c>
      <c r="DZ9" s="65" t="str">
        <f t="shared" ca="1" si="28"/>
        <v/>
      </c>
      <c r="EA9" s="65" t="str">
        <f t="shared" ca="1" si="29"/>
        <v/>
      </c>
      <c r="EB9" s="65" t="str">
        <f t="shared" ca="1" si="30"/>
        <v/>
      </c>
      <c r="EC9" s="65" t="str">
        <f t="shared" ca="1" si="31"/>
        <v/>
      </c>
      <c r="ED9" s="65" t="str">
        <f t="shared" ca="1" si="32"/>
        <v/>
      </c>
      <c r="EE9" s="65" t="str">
        <f t="shared" ca="1" si="33"/>
        <v/>
      </c>
      <c r="EF9" s="65" t="str">
        <f t="shared" ca="1" si="34"/>
        <v/>
      </c>
      <c r="EG9" s="65" t="str">
        <f t="shared" ca="1" si="35"/>
        <v/>
      </c>
      <c r="EH9" s="65" t="str">
        <f t="shared" ca="1" si="36"/>
        <v/>
      </c>
      <c r="EI9" s="65" t="str">
        <f t="shared" ca="1" si="37"/>
        <v/>
      </c>
      <c r="EJ9" s="65" t="str">
        <f t="shared" ca="1" si="38"/>
        <v/>
      </c>
      <c r="EK9" s="65" t="str">
        <f t="shared" ca="1" si="39"/>
        <v/>
      </c>
      <c r="EL9" s="65" t="str">
        <f t="shared" ca="1" si="40"/>
        <v/>
      </c>
      <c r="EM9" s="65" t="str">
        <f t="shared" ca="1" si="41"/>
        <v/>
      </c>
      <c r="EN9" s="65" t="str">
        <f t="shared" ca="1" si="42"/>
        <v/>
      </c>
      <c r="EO9" s="65" t="str">
        <f t="shared" ca="1" si="43"/>
        <v/>
      </c>
      <c r="EP9" s="65" t="str">
        <f t="shared" ca="1" si="44"/>
        <v/>
      </c>
      <c r="EQ9" s="65" t="str">
        <f t="shared" ca="1" si="45"/>
        <v/>
      </c>
      <c r="ER9" s="65" t="str">
        <f t="shared" ca="1" si="46"/>
        <v/>
      </c>
    </row>
    <row r="10" spans="1:148" ht="12.75" customHeight="1">
      <c r="A10" s="134" t="str">
        <f>'Test Sample Data'!A10</f>
        <v>Ala-TGC-1</v>
      </c>
      <c r="B10" s="136" t="s">
        <v>424</v>
      </c>
      <c r="C10" s="22" t="str">
        <f>IF(SUM('Test Sample Data'!C$3:C$194)&gt;10,IF(AND(ISNUMBER('Test Sample Data'!C10),'Test Sample Data'!C10&lt;35,'Test Sample Data'!C10&gt;0),'Test Sample Data'!C10-'Choose Housekeeping Genes'!D$20,35-'Choose Housekeeping Genes'!D$20),"")</f>
        <v/>
      </c>
      <c r="D10" s="22" t="str">
        <f>IF(SUM('Test Sample Data'!D$3:D$194)&gt;10,IF(AND(ISNUMBER('Test Sample Data'!D10),'Test Sample Data'!D10&lt;35,'Test Sample Data'!D10&gt;0),'Test Sample Data'!D10-'Choose Housekeeping Genes'!E$20,35-'Choose Housekeeping Genes'!E$20),"")</f>
        <v/>
      </c>
      <c r="E10" s="22" t="str">
        <f>IF(SUM('Test Sample Data'!E$3:E$194)&gt;10,IF(AND(ISNUMBER('Test Sample Data'!E10),'Test Sample Data'!E10&lt;35,'Test Sample Data'!E10&gt;0),'Test Sample Data'!E10-'Choose Housekeeping Genes'!F$20,35-'Choose Housekeeping Genes'!F$20),"")</f>
        <v/>
      </c>
      <c r="F10" s="22" t="str">
        <f>IF(SUM('Test Sample Data'!F$3:F$194)&gt;10,IF(AND(ISNUMBER('Test Sample Data'!F10),'Test Sample Data'!F10&lt;35,'Test Sample Data'!F10&gt;0),'Test Sample Data'!F10-'Choose Housekeeping Genes'!G$20,35-'Choose Housekeeping Genes'!G$20),"")</f>
        <v/>
      </c>
      <c r="G10" s="22" t="str">
        <f>IF(SUM('Test Sample Data'!G$3:G$194)&gt;10,IF(AND(ISNUMBER('Test Sample Data'!G10),'Test Sample Data'!G10&lt;35,'Test Sample Data'!G10&gt;0),'Test Sample Data'!G10-'Choose Housekeeping Genes'!H$20,35-'Choose Housekeeping Genes'!H$20),"")</f>
        <v/>
      </c>
      <c r="H10" s="22" t="str">
        <f>IF(SUM('Test Sample Data'!H$3:H$194)&gt;10,IF(AND(ISNUMBER('Test Sample Data'!H10),'Test Sample Data'!H10&lt;35,'Test Sample Data'!H10&gt;0),'Test Sample Data'!H10-'Choose Housekeeping Genes'!I$20,35-'Choose Housekeeping Genes'!I$20),"")</f>
        <v/>
      </c>
      <c r="I10" s="22" t="str">
        <f>IF(SUM('Test Sample Data'!I$3:I$194)&gt;10,IF(AND(ISNUMBER('Test Sample Data'!I10),'Test Sample Data'!I10&lt;35,'Test Sample Data'!I10&gt;0),'Test Sample Data'!I10-'Choose Housekeeping Genes'!J$20,35-'Choose Housekeeping Genes'!J$20),"")</f>
        <v/>
      </c>
      <c r="J10" s="22" t="str">
        <f>IF(SUM('Test Sample Data'!J$3:J$194)&gt;10,IF(AND(ISNUMBER('Test Sample Data'!J10),'Test Sample Data'!J10&lt;35,'Test Sample Data'!J10&gt;0),'Test Sample Data'!J10-'Choose Housekeeping Genes'!K$20,35-'Choose Housekeeping Genes'!K$20),"")</f>
        <v/>
      </c>
      <c r="K10" s="22" t="str">
        <f>IF(SUM('Test Sample Data'!K$3:K$194)&gt;10,IF(AND(ISNUMBER('Test Sample Data'!K10),'Test Sample Data'!K10&lt;35,'Test Sample Data'!K10&gt;0),'Test Sample Data'!K10-'Choose Housekeeping Genes'!L$20,35-'Choose Housekeeping Genes'!L$20),"")</f>
        <v/>
      </c>
      <c r="L10" s="22" t="str">
        <f>IF(SUM('Test Sample Data'!L$3:L$194)&gt;10,IF(AND(ISNUMBER('Test Sample Data'!L10),'Test Sample Data'!L10&lt;35,'Test Sample Data'!L10&gt;0),'Test Sample Data'!L10-'Choose Housekeeping Genes'!M$20,35-'Choose Housekeeping Genes'!M$20),"")</f>
        <v/>
      </c>
      <c r="M10" s="22" t="str">
        <f>IF(SUM('Test Sample Data'!M$3:M$194)&gt;10,IF(AND(ISNUMBER('Test Sample Data'!M10),'Test Sample Data'!M10&lt;35,'Test Sample Data'!M10&gt;0),'Test Sample Data'!M10-'Choose Housekeeping Genes'!N$20,35-'Choose Housekeeping Genes'!N$20),"")</f>
        <v/>
      </c>
      <c r="N10" s="22" t="str">
        <f>IF(SUM('Test Sample Data'!N$3:N$194)&gt;10,IF(AND(ISNUMBER('Test Sample Data'!N10),'Test Sample Data'!N10&lt;35,'Test Sample Data'!N10&gt;0),'Test Sample Data'!N10-'Choose Housekeeping Genes'!O$20,35-'Choose Housekeeping Genes'!O$20),"")</f>
        <v/>
      </c>
      <c r="O10" s="22" t="str">
        <f>IF(SUM('Test Sample Data'!O$3:O$194)&gt;10,IF(AND(ISNUMBER('Test Sample Data'!O10),'Test Sample Data'!O10&lt;35,'Test Sample Data'!O10&gt;0),'Test Sample Data'!O10-'Choose Housekeeping Genes'!P$20,35-'Choose Housekeeping Genes'!P$20),"")</f>
        <v/>
      </c>
      <c r="P10" s="22" t="str">
        <f>IF(SUM('Test Sample Data'!P$3:P$194)&gt;10,IF(AND(ISNUMBER('Test Sample Data'!P10),'Test Sample Data'!P10&lt;35,'Test Sample Data'!P10&gt;0),'Test Sample Data'!P10-'Choose Housekeeping Genes'!Q$20,35-'Choose Housekeeping Genes'!Q$20),"")</f>
        <v/>
      </c>
      <c r="Q10" s="22" t="str">
        <f>IF(SUM('Test Sample Data'!Q$3:Q$194)&gt;10,IF(AND(ISNUMBER('Test Sample Data'!Q10),'Test Sample Data'!Q10&lt;35,'Test Sample Data'!Q10&gt;0),'Test Sample Data'!Q10-'Choose Housekeeping Genes'!R$20,35-'Choose Housekeeping Genes'!R$20),"")</f>
        <v/>
      </c>
      <c r="R10" s="22" t="str">
        <f>IF(SUM('Test Sample Data'!R$3:R$194)&gt;10,IF(AND(ISNUMBER('Test Sample Data'!R10),'Test Sample Data'!R10&lt;35,'Test Sample Data'!R10&gt;0),'Test Sample Data'!R10-'Choose Housekeeping Genes'!S$20,35-'Choose Housekeeping Genes'!S$20),"")</f>
        <v/>
      </c>
      <c r="S10" s="22" t="str">
        <f>IF(SUM('Test Sample Data'!S$3:S$194)&gt;10,IF(AND(ISNUMBER('Test Sample Data'!S10),'Test Sample Data'!S10&lt;35,'Test Sample Data'!S10&gt;0),'Test Sample Data'!S10-'Choose Housekeeping Genes'!T$20,35-'Choose Housekeeping Genes'!T$20),"")</f>
        <v/>
      </c>
      <c r="T10" s="22" t="str">
        <f>IF(SUM('Test Sample Data'!T$3:T$194)&gt;10,IF(AND(ISNUMBER('Test Sample Data'!T10),'Test Sample Data'!T10&lt;35,'Test Sample Data'!T10&gt;0),'Test Sample Data'!T10-'Choose Housekeeping Genes'!U$20,35-'Choose Housekeeping Genes'!U$20),"")</f>
        <v/>
      </c>
      <c r="U10" s="22" t="str">
        <f>IF(SUM('Test Sample Data'!U$3:U$194)&gt;10,IF(AND(ISNUMBER('Test Sample Data'!U10),'Test Sample Data'!U10&lt;35,'Test Sample Data'!U10&gt;0),'Test Sample Data'!U10-'Choose Housekeeping Genes'!V$20,35-'Choose Housekeeping Genes'!V$20),"")</f>
        <v/>
      </c>
      <c r="V10" s="22" t="str">
        <f>IF(SUM('Test Sample Data'!V$3:V$194)&gt;10,IF(AND(ISNUMBER('Test Sample Data'!V10),'Test Sample Data'!V10&lt;35,'Test Sample Data'!V10&gt;0),'Test Sample Data'!V10-'Choose Housekeeping Genes'!W$20,35-'Choose Housekeeping Genes'!W$20),"")</f>
        <v/>
      </c>
      <c r="W10" s="139" t="str">
        <f>'Control Sample Data'!A10</f>
        <v>Ala-TGC-1</v>
      </c>
      <c r="X10" s="140" t="s">
        <v>424</v>
      </c>
      <c r="Y10" s="22" t="str">
        <f>IF(SUM('Control Sample Data'!C$3:C$194)&gt;10,IF(AND(ISNUMBER('Control Sample Data'!C10),'Control Sample Data'!C10&lt;35,'Control Sample Data'!C10&gt;0),'Control Sample Data'!C10-'Choose Housekeeping Genes'!AA$20,35-'Choose Housekeeping Genes'!AA$20),"")</f>
        <v/>
      </c>
      <c r="Z10" s="22" t="str">
        <f>IF(SUM('Control Sample Data'!D$3:D$194)&gt;10,IF(AND(ISNUMBER('Control Sample Data'!D10),'Control Sample Data'!D10&lt;35,'Control Sample Data'!D10&gt;0),'Control Sample Data'!D10-'Choose Housekeeping Genes'!AB$20,35-'Choose Housekeeping Genes'!AB$20),"")</f>
        <v/>
      </c>
      <c r="AA10" s="22" t="str">
        <f>IF(SUM('Control Sample Data'!E$3:E$194)&gt;10,IF(AND(ISNUMBER('Control Sample Data'!E10),'Control Sample Data'!E10&lt;35,'Control Sample Data'!E10&gt;0),'Control Sample Data'!E10-'Choose Housekeeping Genes'!AC$20,35-'Choose Housekeeping Genes'!AC$20),"")</f>
        <v/>
      </c>
      <c r="AB10" s="22" t="str">
        <f>IF(SUM('Control Sample Data'!F$3:F$194)&gt;10,IF(AND(ISNUMBER('Control Sample Data'!F10),'Control Sample Data'!F10&lt;35,'Control Sample Data'!F10&gt;0),'Control Sample Data'!F10-'Choose Housekeeping Genes'!AD$20,35-'Choose Housekeeping Genes'!AD$20),"")</f>
        <v/>
      </c>
      <c r="AC10" s="22" t="str">
        <f>IF(SUM('Control Sample Data'!G$3:G$194)&gt;10,IF(AND(ISNUMBER('Control Sample Data'!G10),'Control Sample Data'!G10&lt;35,'Control Sample Data'!G10&gt;0),'Control Sample Data'!G10-'Choose Housekeeping Genes'!AE$20,35-'Choose Housekeeping Genes'!AE$20),"")</f>
        <v/>
      </c>
      <c r="AD10" s="22" t="str">
        <f>IF(SUM('Control Sample Data'!H$3:H$194)&gt;10,IF(AND(ISNUMBER('Control Sample Data'!H10),'Control Sample Data'!H10&lt;35,'Control Sample Data'!H10&gt;0),'Control Sample Data'!H10-'Choose Housekeeping Genes'!AF$20,35-'Choose Housekeeping Genes'!AF$20),"")</f>
        <v/>
      </c>
      <c r="AE10" s="22" t="str">
        <f>IF(SUM('Control Sample Data'!I$3:I$194)&gt;10,IF(AND(ISNUMBER('Control Sample Data'!I10),'Control Sample Data'!I10&lt;35,'Control Sample Data'!I10&gt;0),'Control Sample Data'!I10-'Choose Housekeeping Genes'!AG$20,35-'Choose Housekeeping Genes'!AG$20),"")</f>
        <v/>
      </c>
      <c r="AF10" s="22" t="str">
        <f>IF(SUM('Control Sample Data'!J$3:J$194)&gt;10,IF(AND(ISNUMBER('Control Sample Data'!J10),'Control Sample Data'!J10&lt;35,'Control Sample Data'!J10&gt;0),'Control Sample Data'!J10-'Choose Housekeeping Genes'!AH$20,35-'Choose Housekeeping Genes'!AH$20),"")</f>
        <v/>
      </c>
      <c r="AG10" s="22" t="str">
        <f>IF(SUM('Control Sample Data'!K$3:K$194)&gt;10,IF(AND(ISNUMBER('Control Sample Data'!K10),'Control Sample Data'!K10&lt;35,'Control Sample Data'!K10&gt;0),'Control Sample Data'!K10-'Choose Housekeeping Genes'!AI$20,35-'Choose Housekeeping Genes'!AI$20),"")</f>
        <v/>
      </c>
      <c r="AH10" s="22" t="str">
        <f>IF(SUM('Control Sample Data'!L$3:L$194)&gt;10,IF(AND(ISNUMBER('Control Sample Data'!L10),'Control Sample Data'!L10&lt;35,'Control Sample Data'!L10&gt;0),'Control Sample Data'!L10-'Choose Housekeeping Genes'!AJ$20,35-'Choose Housekeeping Genes'!AJ$20),"")</f>
        <v/>
      </c>
      <c r="AI10" s="22" t="str">
        <f>IF(SUM('Control Sample Data'!M$3:M$194)&gt;10,IF(AND(ISNUMBER('Control Sample Data'!M10),'Control Sample Data'!M10&lt;35,'Control Sample Data'!M10&gt;0),'Control Sample Data'!M10-'Choose Housekeeping Genes'!AK$20,35-'Choose Housekeeping Genes'!AK$20),"")</f>
        <v/>
      </c>
      <c r="AJ10" s="22" t="str">
        <f>IF(SUM('Control Sample Data'!N$3:N$194)&gt;10,IF(AND(ISNUMBER('Control Sample Data'!N10),'Control Sample Data'!N10&lt;35,'Control Sample Data'!N10&gt;0),'Control Sample Data'!N10-'Choose Housekeeping Genes'!AL$20,35-'Choose Housekeeping Genes'!AL$20),"")</f>
        <v/>
      </c>
      <c r="AK10" s="22" t="str">
        <f>IF(SUM('Control Sample Data'!O$3:O$194)&gt;10,IF(AND(ISNUMBER('Control Sample Data'!O10),'Control Sample Data'!O10&lt;35,'Control Sample Data'!O10&gt;0),'Control Sample Data'!O10-'Choose Housekeeping Genes'!AM$20,35-'Choose Housekeeping Genes'!AM$20),"")</f>
        <v/>
      </c>
      <c r="AL10" s="22" t="str">
        <f>IF(SUM('Control Sample Data'!P$3:P$194)&gt;10,IF(AND(ISNUMBER('Control Sample Data'!P10),'Control Sample Data'!P10&lt;35,'Control Sample Data'!P10&gt;0),'Control Sample Data'!P10-'Choose Housekeeping Genes'!AN$20,35-'Choose Housekeeping Genes'!AN$20),"")</f>
        <v/>
      </c>
      <c r="AM10" s="22" t="str">
        <f>IF(SUM('Control Sample Data'!Q$3:Q$194)&gt;10,IF(AND(ISNUMBER('Control Sample Data'!Q10),'Control Sample Data'!Q10&lt;35,'Control Sample Data'!Q10&gt;0),'Control Sample Data'!Q10-'Choose Housekeeping Genes'!AO$20,35-'Choose Housekeeping Genes'!AO$20),"")</f>
        <v/>
      </c>
      <c r="AN10" s="22" t="str">
        <f>IF(SUM('Control Sample Data'!R$3:R$194)&gt;10,IF(AND(ISNUMBER('Control Sample Data'!R10),'Control Sample Data'!R10&lt;35,'Control Sample Data'!R10&gt;0),'Control Sample Data'!R10-'Choose Housekeeping Genes'!AP$20,35-'Choose Housekeeping Genes'!AP$20),"")</f>
        <v/>
      </c>
      <c r="AO10" s="22" t="str">
        <f>IF(SUM('Control Sample Data'!S$3:S$194)&gt;10,IF(AND(ISNUMBER('Control Sample Data'!S10),'Control Sample Data'!S10&lt;35,'Control Sample Data'!S10&gt;0),'Control Sample Data'!S10-'Choose Housekeeping Genes'!AQ$20,35-'Choose Housekeeping Genes'!AQ$20),"")</f>
        <v/>
      </c>
      <c r="AP10" s="22" t="str">
        <f>IF(SUM('Control Sample Data'!T$3:T$194)&gt;10,IF(AND(ISNUMBER('Control Sample Data'!T10),'Control Sample Data'!T10&lt;35,'Control Sample Data'!T10&gt;0),'Control Sample Data'!T10-'Choose Housekeeping Genes'!AR$20,35-'Choose Housekeeping Genes'!AR$20),"")</f>
        <v/>
      </c>
      <c r="AQ10" s="22" t="str">
        <f>IF(SUM('Control Sample Data'!U$3:U$194)&gt;10,IF(AND(ISNUMBER('Control Sample Data'!U10),'Control Sample Data'!U10&lt;35,'Control Sample Data'!U10&gt;0),'Control Sample Data'!U10-'Choose Housekeeping Genes'!AS$20,35-'Choose Housekeeping Genes'!AS$20),"")</f>
        <v/>
      </c>
      <c r="AR10" s="22" t="str">
        <f>IF(SUM('Control Sample Data'!V$3:V$194)&gt;10,IF(AND(ISNUMBER('Control Sample Data'!V10),'Control Sample Data'!V10&lt;35,'Control Sample Data'!V10&gt;0),'Control Sample Data'!V10-'Choose Housekeeping Genes'!AT$20,35-'Choose Housekeeping Genes'!AT$20),"")</f>
        <v/>
      </c>
      <c r="AS10" s="69" t="str">
        <f>'Control Sample Data'!A10</f>
        <v>Ala-TGC-1</v>
      </c>
      <c r="AT10" s="21" t="s">
        <v>424</v>
      </c>
      <c r="AU10" s="22" t="str">
        <f ca="1">IF(ISNUMBER(C10-'Choose Housekeeping Genes'!D$12),C10-'Choose Housekeeping Genes'!D$12,"")</f>
        <v/>
      </c>
      <c r="AV10" s="22" t="str">
        <f ca="1">IF(ISNUMBER(D10-'Choose Housekeeping Genes'!E$12),D10-'Choose Housekeeping Genes'!E$12,"")</f>
        <v/>
      </c>
      <c r="AW10" s="22" t="str">
        <f ca="1">IF(ISNUMBER(E10-'Choose Housekeeping Genes'!F$12),E10-'Choose Housekeeping Genes'!F$12,"")</f>
        <v/>
      </c>
      <c r="AX10" s="22" t="str">
        <f ca="1">IF(ISNUMBER(F10-'Choose Housekeeping Genes'!G$12),F10-'Choose Housekeeping Genes'!G$12,"")</f>
        <v/>
      </c>
      <c r="AY10" s="22" t="str">
        <f ca="1">IF(ISNUMBER(G10-'Choose Housekeeping Genes'!H$12),G10-'Choose Housekeeping Genes'!H$12,"")</f>
        <v/>
      </c>
      <c r="AZ10" s="22" t="str">
        <f ca="1">IF(ISNUMBER(H10-'Choose Housekeeping Genes'!I$12),H10-'Choose Housekeeping Genes'!I$12,"")</f>
        <v/>
      </c>
      <c r="BA10" s="22" t="str">
        <f ca="1">IF(ISNUMBER(I10-'Choose Housekeeping Genes'!J$12),I10-'Choose Housekeeping Genes'!J$12,"")</f>
        <v/>
      </c>
      <c r="BB10" s="22" t="str">
        <f ca="1">IF(ISNUMBER(J10-'Choose Housekeeping Genes'!K$12),J10-'Choose Housekeeping Genes'!K$12,"")</f>
        <v/>
      </c>
      <c r="BC10" s="22" t="str">
        <f ca="1">IF(ISNUMBER(K10-'Choose Housekeeping Genes'!L$12),K10-'Choose Housekeeping Genes'!L$12,"")</f>
        <v/>
      </c>
      <c r="BD10" s="22" t="str">
        <f ca="1">IF(ISNUMBER(L10-'Choose Housekeeping Genes'!M$12),L10-'Choose Housekeeping Genes'!M$12,"")</f>
        <v/>
      </c>
      <c r="BE10" s="22" t="str">
        <f ca="1">IF(ISNUMBER(M10-'Choose Housekeeping Genes'!N$12),M10-'Choose Housekeeping Genes'!N$12,"")</f>
        <v/>
      </c>
      <c r="BF10" s="22" t="str">
        <f ca="1">IF(ISNUMBER(N10-'Choose Housekeeping Genes'!O$12),N10-'Choose Housekeeping Genes'!O$12,"")</f>
        <v/>
      </c>
      <c r="BG10" s="22" t="str">
        <f ca="1">IF(ISNUMBER(O10-'Choose Housekeeping Genes'!P$12),O10-'Choose Housekeeping Genes'!P$12,"")</f>
        <v/>
      </c>
      <c r="BH10" s="22" t="str">
        <f ca="1">IF(ISNUMBER(P10-'Choose Housekeeping Genes'!Q$12),P10-'Choose Housekeeping Genes'!Q$12,"")</f>
        <v/>
      </c>
      <c r="BI10" s="22" t="str">
        <f ca="1">IF(ISNUMBER(Q10-'Choose Housekeeping Genes'!R$12),Q10-'Choose Housekeeping Genes'!R$12,"")</f>
        <v/>
      </c>
      <c r="BJ10" s="22" t="str">
        <f ca="1">IF(ISNUMBER(R10-'Choose Housekeeping Genes'!S$12),R10-'Choose Housekeeping Genes'!S$12,"")</f>
        <v/>
      </c>
      <c r="BK10" s="22" t="str">
        <f ca="1">IF(ISNUMBER(S10-'Choose Housekeeping Genes'!T$12),S10-'Choose Housekeeping Genes'!T$12,"")</f>
        <v/>
      </c>
      <c r="BL10" s="22" t="str">
        <f ca="1">IF(ISNUMBER(T10-'Choose Housekeeping Genes'!U$12),T10-'Choose Housekeeping Genes'!U$12,"")</f>
        <v/>
      </c>
      <c r="BM10" s="22" t="str">
        <f ca="1">IF(ISNUMBER(U10-'Choose Housekeeping Genes'!V$12),U10-'Choose Housekeeping Genes'!V$12,"")</f>
        <v/>
      </c>
      <c r="BN10" s="22" t="str">
        <f ca="1">IF(ISNUMBER(V10-'Choose Housekeeping Genes'!W$12),V10-'Choose Housekeeping Genes'!W$12,"")</f>
        <v/>
      </c>
      <c r="BO10" s="141" t="str">
        <f t="shared" si="0"/>
        <v>Ala-TGC-1</v>
      </c>
      <c r="BP10" s="140" t="s">
        <v>424</v>
      </c>
      <c r="BQ10" s="22" t="str">
        <f ca="1">IF(ISNUMBER(Y10-'Choose Housekeeping Genes'!AA$12),Y10-'Choose Housekeeping Genes'!AA$12,"")</f>
        <v/>
      </c>
      <c r="BR10" s="22" t="str">
        <f ca="1">IF(ISNUMBER(Z10-'Choose Housekeeping Genes'!AB$12),Z10-'Choose Housekeeping Genes'!AB$12,"")</f>
        <v/>
      </c>
      <c r="BS10" s="22" t="str">
        <f ca="1">IF(ISNUMBER(AA10-'Choose Housekeeping Genes'!AC$12),AA10-'Choose Housekeeping Genes'!AC$12,"")</f>
        <v/>
      </c>
      <c r="BT10" s="22" t="str">
        <f ca="1">IF(ISNUMBER(AB10-'Choose Housekeeping Genes'!AD$12),AB10-'Choose Housekeeping Genes'!AD$12,"")</f>
        <v/>
      </c>
      <c r="BU10" s="22" t="str">
        <f ca="1">IF(ISNUMBER(AC10-'Choose Housekeeping Genes'!AE$12),AC10-'Choose Housekeeping Genes'!AE$12,"")</f>
        <v/>
      </c>
      <c r="BV10" s="22" t="str">
        <f ca="1">IF(ISNUMBER(AD10-'Choose Housekeeping Genes'!AF$12),AD10-'Choose Housekeeping Genes'!AF$12,"")</f>
        <v/>
      </c>
      <c r="BW10" s="22" t="str">
        <f ca="1">IF(ISNUMBER(AE10-'Choose Housekeeping Genes'!AG$12),AE10-'Choose Housekeeping Genes'!AG$12,"")</f>
        <v/>
      </c>
      <c r="BX10" s="22" t="str">
        <f ca="1">IF(ISNUMBER(AF10-'Choose Housekeeping Genes'!AH$12),AF10-'Choose Housekeeping Genes'!AH$12,"")</f>
        <v/>
      </c>
      <c r="BY10" s="22" t="str">
        <f ca="1">IF(ISNUMBER(AG10-'Choose Housekeeping Genes'!AI$12),AG10-'Choose Housekeeping Genes'!AI$12,"")</f>
        <v/>
      </c>
      <c r="BZ10" s="22" t="str">
        <f ca="1">IF(ISNUMBER(AH10-'Choose Housekeeping Genes'!AJ$12),AH10-'Choose Housekeeping Genes'!AJ$12,"")</f>
        <v/>
      </c>
      <c r="CA10" s="22" t="str">
        <f ca="1">IF(ISNUMBER(AI10-'Choose Housekeeping Genes'!AK$12),AI10-'Choose Housekeeping Genes'!AK$12,"")</f>
        <v/>
      </c>
      <c r="CB10" s="22" t="str">
        <f ca="1">IF(ISNUMBER(AJ10-'Choose Housekeeping Genes'!AL$12),AJ10-'Choose Housekeeping Genes'!AL$12,"")</f>
        <v/>
      </c>
      <c r="CC10" s="22" t="str">
        <f ca="1">IF(ISNUMBER(AK10-'Choose Housekeeping Genes'!AM$12),AK10-'Choose Housekeeping Genes'!AM$12,"")</f>
        <v/>
      </c>
      <c r="CD10" s="22" t="str">
        <f ca="1">IF(ISNUMBER(AL10-'Choose Housekeeping Genes'!AN$12),AL10-'Choose Housekeeping Genes'!AN$12,"")</f>
        <v/>
      </c>
      <c r="CE10" s="22" t="str">
        <f ca="1">IF(ISNUMBER(AM10-'Choose Housekeeping Genes'!AO$12),AM10-'Choose Housekeeping Genes'!AO$12,"")</f>
        <v/>
      </c>
      <c r="CF10" s="22" t="str">
        <f ca="1">IF(ISNUMBER(AN10-'Choose Housekeeping Genes'!AP$12),AN10-'Choose Housekeeping Genes'!AP$12,"")</f>
        <v/>
      </c>
      <c r="CG10" s="22" t="str">
        <f ca="1">IF(ISNUMBER(AO10-'Choose Housekeeping Genes'!AQ$12),AO10-'Choose Housekeeping Genes'!AQ$12,"")</f>
        <v/>
      </c>
      <c r="CH10" s="22" t="str">
        <f ca="1">IF(ISNUMBER(AP10-'Choose Housekeeping Genes'!AR$12),AP10-'Choose Housekeeping Genes'!AR$12,"")</f>
        <v/>
      </c>
      <c r="CI10" s="22" t="str">
        <f ca="1">IF(ISNUMBER(AQ10-'Choose Housekeeping Genes'!AS$12),AQ10-'Choose Housekeeping Genes'!AS$12,"")</f>
        <v/>
      </c>
      <c r="CJ10" s="22" t="str">
        <f ca="1">IF(ISNUMBER(AR10-'Choose Housekeeping Genes'!AT$12),AR10-'Choose Housekeeping Genes'!AT$12,"")</f>
        <v/>
      </c>
      <c r="CK10" s="66" t="e">
        <f t="shared" ca="1" si="4"/>
        <v>#DIV/0!</v>
      </c>
      <c r="CL10" s="143" t="e">
        <f t="shared" ca="1" si="5"/>
        <v>#DIV/0!</v>
      </c>
      <c r="CQ10" s="1">
        <v>8</v>
      </c>
      <c r="CR10" s="1" t="e">
        <f t="array" aca="1" ref="CR10" ca="1">INDIRECT("'All expressed genes'!$A"&amp;MIN(IF('All expressed genes'!$G$3:$G$187=LARGE('All expressed genes'!$G$3:$G$187,CQ10),ROW('All expressed genes'!$A$3:$A$187),"")))</f>
        <v>#DIV/0!</v>
      </c>
      <c r="CS10" s="1" t="e">
        <f t="array" aca="1" ref="CS10" ca="1">INDIRECT("'All expressed genes'!$G"&amp;MIN(IF('All expressed genes'!$G$3:$G$187=LARGE('All expressed genes'!$G$3:$G$187,CQ10),ROW('All expressed genes'!$A$3:$A$187),"")))</f>
        <v>#DIV/0!</v>
      </c>
      <c r="CU10" s="1">
        <f t="shared" si="47"/>
        <v>178</v>
      </c>
      <c r="CV10" s="1" t="e">
        <f t="array" aca="1" ref="CV10" ca="1">INDIRECT("'All expressed genes'!$A"&amp;MIN(IF('All expressed genes'!$G$3:$G$187=LARGE('All expressed genes'!$G$3:$G$187,CU10),ROW('All expressed genes'!$A$3:$A$187),"")))</f>
        <v>#DIV/0!</v>
      </c>
      <c r="CW10" s="1" t="e">
        <f t="array" aca="1" ref="CW10" ca="1">INDIRECT("'All expressed genes'!$I"&amp;MIN(IF('All expressed genes'!$G$3:$G$187=LARGE('All expressed genes'!$G$3:$G$187,CU10),ROW('All expressed genes'!$A$3:$A$187),"")))</f>
        <v>#DIV/0!</v>
      </c>
      <c r="CX10" s="1" t="e">
        <f t="shared" ca="1" si="1"/>
        <v>#DIV/0!</v>
      </c>
      <c r="DA10" s="69" t="str">
        <f>'Transcript table'!D18</f>
        <v>Ala-TGC-1</v>
      </c>
      <c r="DB10" s="21" t="s">
        <v>424</v>
      </c>
      <c r="DC10" s="65" t="str">
        <f t="shared" ca="1" si="6"/>
        <v/>
      </c>
      <c r="DD10" s="65" t="str">
        <f t="shared" ca="1" si="7"/>
        <v/>
      </c>
      <c r="DE10" s="65" t="str">
        <f t="shared" ca="1" si="8"/>
        <v/>
      </c>
      <c r="DF10" s="65" t="str">
        <f t="shared" ca="1" si="9"/>
        <v/>
      </c>
      <c r="DG10" s="65" t="str">
        <f t="shared" ca="1" si="10"/>
        <v/>
      </c>
      <c r="DH10" s="65" t="str">
        <f t="shared" ca="1" si="11"/>
        <v/>
      </c>
      <c r="DI10" s="65" t="str">
        <f t="shared" ca="1" si="12"/>
        <v/>
      </c>
      <c r="DJ10" s="65" t="str">
        <f t="shared" ca="1" si="13"/>
        <v/>
      </c>
      <c r="DK10" s="65" t="str">
        <f t="shared" ca="1" si="14"/>
        <v/>
      </c>
      <c r="DL10" s="65" t="str">
        <f t="shared" ca="1" si="15"/>
        <v/>
      </c>
      <c r="DM10" s="65" t="str">
        <f t="shared" ca="1" si="16"/>
        <v/>
      </c>
      <c r="DN10" s="65" t="str">
        <f t="shared" ca="1" si="17"/>
        <v/>
      </c>
      <c r="DO10" s="65" t="str">
        <f t="shared" ca="1" si="18"/>
        <v/>
      </c>
      <c r="DP10" s="65" t="str">
        <f t="shared" ca="1" si="19"/>
        <v/>
      </c>
      <c r="DQ10" s="65" t="str">
        <f t="shared" ca="1" si="20"/>
        <v/>
      </c>
      <c r="DR10" s="65" t="str">
        <f t="shared" ca="1" si="21"/>
        <v/>
      </c>
      <c r="DS10" s="65" t="str">
        <f t="shared" ca="1" si="22"/>
        <v/>
      </c>
      <c r="DT10" s="65" t="str">
        <f t="shared" ca="1" si="23"/>
        <v/>
      </c>
      <c r="DU10" s="65" t="str">
        <f t="shared" ca="1" si="24"/>
        <v/>
      </c>
      <c r="DV10" s="65" t="str">
        <f t="shared" ca="1" si="25"/>
        <v/>
      </c>
      <c r="DW10" s="141" t="str">
        <f t="shared" si="26"/>
        <v>Ala-TGC-1</v>
      </c>
      <c r="DX10" s="140" t="s">
        <v>424</v>
      </c>
      <c r="DY10" s="65" t="str">
        <f t="shared" ca="1" si="27"/>
        <v/>
      </c>
      <c r="DZ10" s="65" t="str">
        <f t="shared" ca="1" si="28"/>
        <v/>
      </c>
      <c r="EA10" s="65" t="str">
        <f t="shared" ca="1" si="29"/>
        <v/>
      </c>
      <c r="EB10" s="65" t="str">
        <f t="shared" ca="1" si="30"/>
        <v/>
      </c>
      <c r="EC10" s="65" t="str">
        <f t="shared" ca="1" si="31"/>
        <v/>
      </c>
      <c r="ED10" s="65" t="str">
        <f t="shared" ca="1" si="32"/>
        <v/>
      </c>
      <c r="EE10" s="65" t="str">
        <f t="shared" ca="1" si="33"/>
        <v/>
      </c>
      <c r="EF10" s="65" t="str">
        <f t="shared" ca="1" si="34"/>
        <v/>
      </c>
      <c r="EG10" s="65" t="str">
        <f t="shared" ca="1" si="35"/>
        <v/>
      </c>
      <c r="EH10" s="65" t="str">
        <f t="shared" ca="1" si="36"/>
        <v/>
      </c>
      <c r="EI10" s="65" t="str">
        <f t="shared" ca="1" si="37"/>
        <v/>
      </c>
      <c r="EJ10" s="65" t="str">
        <f t="shared" ca="1" si="38"/>
        <v/>
      </c>
      <c r="EK10" s="65" t="str">
        <f t="shared" ca="1" si="39"/>
        <v/>
      </c>
      <c r="EL10" s="65" t="str">
        <f t="shared" ca="1" si="40"/>
        <v/>
      </c>
      <c r="EM10" s="65" t="str">
        <f t="shared" ca="1" si="41"/>
        <v/>
      </c>
      <c r="EN10" s="65" t="str">
        <f t="shared" ca="1" si="42"/>
        <v/>
      </c>
      <c r="EO10" s="65" t="str">
        <f t="shared" ca="1" si="43"/>
        <v/>
      </c>
      <c r="EP10" s="65" t="str">
        <f t="shared" ca="1" si="44"/>
        <v/>
      </c>
      <c r="EQ10" s="65" t="str">
        <f t="shared" ca="1" si="45"/>
        <v/>
      </c>
      <c r="ER10" s="65" t="str">
        <f t="shared" ca="1" si="46"/>
        <v/>
      </c>
    </row>
    <row r="11" spans="1:148" ht="12.75" customHeight="1">
      <c r="A11" s="134" t="str">
        <f>'Test Sample Data'!A11</f>
        <v>Ala-TGC-2</v>
      </c>
      <c r="B11" s="136" t="s">
        <v>422</v>
      </c>
      <c r="C11" s="22" t="str">
        <f>IF(SUM('Test Sample Data'!C$3:C$194)&gt;10,IF(AND(ISNUMBER('Test Sample Data'!C11),'Test Sample Data'!C11&lt;35,'Test Sample Data'!C11&gt;0),'Test Sample Data'!C11-'Choose Housekeeping Genes'!D$20,35-'Choose Housekeeping Genes'!D$20),"")</f>
        <v/>
      </c>
      <c r="D11" s="22" t="str">
        <f>IF(SUM('Test Sample Data'!D$3:D$194)&gt;10,IF(AND(ISNUMBER('Test Sample Data'!D11),'Test Sample Data'!D11&lt;35,'Test Sample Data'!D11&gt;0),'Test Sample Data'!D11-'Choose Housekeeping Genes'!E$20,35-'Choose Housekeeping Genes'!E$20),"")</f>
        <v/>
      </c>
      <c r="E11" s="22" t="str">
        <f>IF(SUM('Test Sample Data'!E$3:E$194)&gt;10,IF(AND(ISNUMBER('Test Sample Data'!E11),'Test Sample Data'!E11&lt;35,'Test Sample Data'!E11&gt;0),'Test Sample Data'!E11-'Choose Housekeeping Genes'!F$20,35-'Choose Housekeeping Genes'!F$20),"")</f>
        <v/>
      </c>
      <c r="F11" s="22" t="str">
        <f>IF(SUM('Test Sample Data'!F$3:F$194)&gt;10,IF(AND(ISNUMBER('Test Sample Data'!F11),'Test Sample Data'!F11&lt;35,'Test Sample Data'!F11&gt;0),'Test Sample Data'!F11-'Choose Housekeeping Genes'!G$20,35-'Choose Housekeeping Genes'!G$20),"")</f>
        <v/>
      </c>
      <c r="G11" s="22" t="str">
        <f>IF(SUM('Test Sample Data'!G$3:G$194)&gt;10,IF(AND(ISNUMBER('Test Sample Data'!G11),'Test Sample Data'!G11&lt;35,'Test Sample Data'!G11&gt;0),'Test Sample Data'!G11-'Choose Housekeeping Genes'!H$20,35-'Choose Housekeeping Genes'!H$20),"")</f>
        <v/>
      </c>
      <c r="H11" s="22" t="str">
        <f>IF(SUM('Test Sample Data'!H$3:H$194)&gt;10,IF(AND(ISNUMBER('Test Sample Data'!H11),'Test Sample Data'!H11&lt;35,'Test Sample Data'!H11&gt;0),'Test Sample Data'!H11-'Choose Housekeeping Genes'!I$20,35-'Choose Housekeeping Genes'!I$20),"")</f>
        <v/>
      </c>
      <c r="I11" s="22" t="str">
        <f>IF(SUM('Test Sample Data'!I$3:I$194)&gt;10,IF(AND(ISNUMBER('Test Sample Data'!I11),'Test Sample Data'!I11&lt;35,'Test Sample Data'!I11&gt;0),'Test Sample Data'!I11-'Choose Housekeeping Genes'!J$20,35-'Choose Housekeeping Genes'!J$20),"")</f>
        <v/>
      </c>
      <c r="J11" s="22" t="str">
        <f>IF(SUM('Test Sample Data'!J$3:J$194)&gt;10,IF(AND(ISNUMBER('Test Sample Data'!J11),'Test Sample Data'!J11&lt;35,'Test Sample Data'!J11&gt;0),'Test Sample Data'!J11-'Choose Housekeeping Genes'!K$20,35-'Choose Housekeeping Genes'!K$20),"")</f>
        <v/>
      </c>
      <c r="K11" s="22" t="str">
        <f>IF(SUM('Test Sample Data'!K$3:K$194)&gt;10,IF(AND(ISNUMBER('Test Sample Data'!K11),'Test Sample Data'!K11&lt;35,'Test Sample Data'!K11&gt;0),'Test Sample Data'!K11-'Choose Housekeeping Genes'!L$20,35-'Choose Housekeeping Genes'!L$20),"")</f>
        <v/>
      </c>
      <c r="L11" s="22" t="str">
        <f>IF(SUM('Test Sample Data'!L$3:L$194)&gt;10,IF(AND(ISNUMBER('Test Sample Data'!L11),'Test Sample Data'!L11&lt;35,'Test Sample Data'!L11&gt;0),'Test Sample Data'!L11-'Choose Housekeeping Genes'!M$20,35-'Choose Housekeeping Genes'!M$20),"")</f>
        <v/>
      </c>
      <c r="M11" s="22" t="str">
        <f>IF(SUM('Test Sample Data'!M$3:M$194)&gt;10,IF(AND(ISNUMBER('Test Sample Data'!M11),'Test Sample Data'!M11&lt;35,'Test Sample Data'!M11&gt;0),'Test Sample Data'!M11-'Choose Housekeeping Genes'!N$20,35-'Choose Housekeeping Genes'!N$20),"")</f>
        <v/>
      </c>
      <c r="N11" s="22" t="str">
        <f>IF(SUM('Test Sample Data'!N$3:N$194)&gt;10,IF(AND(ISNUMBER('Test Sample Data'!N11),'Test Sample Data'!N11&lt;35,'Test Sample Data'!N11&gt;0),'Test Sample Data'!N11-'Choose Housekeeping Genes'!O$20,35-'Choose Housekeeping Genes'!O$20),"")</f>
        <v/>
      </c>
      <c r="O11" s="22" t="str">
        <f>IF(SUM('Test Sample Data'!O$3:O$194)&gt;10,IF(AND(ISNUMBER('Test Sample Data'!O11),'Test Sample Data'!O11&lt;35,'Test Sample Data'!O11&gt;0),'Test Sample Data'!O11-'Choose Housekeeping Genes'!P$20,35-'Choose Housekeeping Genes'!P$20),"")</f>
        <v/>
      </c>
      <c r="P11" s="22" t="str">
        <f>IF(SUM('Test Sample Data'!P$3:P$194)&gt;10,IF(AND(ISNUMBER('Test Sample Data'!P11),'Test Sample Data'!P11&lt;35,'Test Sample Data'!P11&gt;0),'Test Sample Data'!P11-'Choose Housekeeping Genes'!Q$20,35-'Choose Housekeeping Genes'!Q$20),"")</f>
        <v/>
      </c>
      <c r="Q11" s="22" t="str">
        <f>IF(SUM('Test Sample Data'!Q$3:Q$194)&gt;10,IF(AND(ISNUMBER('Test Sample Data'!Q11),'Test Sample Data'!Q11&lt;35,'Test Sample Data'!Q11&gt;0),'Test Sample Data'!Q11-'Choose Housekeeping Genes'!R$20,35-'Choose Housekeeping Genes'!R$20),"")</f>
        <v/>
      </c>
      <c r="R11" s="22" t="str">
        <f>IF(SUM('Test Sample Data'!R$3:R$194)&gt;10,IF(AND(ISNUMBER('Test Sample Data'!R11),'Test Sample Data'!R11&lt;35,'Test Sample Data'!R11&gt;0),'Test Sample Data'!R11-'Choose Housekeeping Genes'!S$20,35-'Choose Housekeeping Genes'!S$20),"")</f>
        <v/>
      </c>
      <c r="S11" s="22" t="str">
        <f>IF(SUM('Test Sample Data'!S$3:S$194)&gt;10,IF(AND(ISNUMBER('Test Sample Data'!S11),'Test Sample Data'!S11&lt;35,'Test Sample Data'!S11&gt;0),'Test Sample Data'!S11-'Choose Housekeeping Genes'!T$20,35-'Choose Housekeeping Genes'!T$20),"")</f>
        <v/>
      </c>
      <c r="T11" s="22" t="str">
        <f>IF(SUM('Test Sample Data'!T$3:T$194)&gt;10,IF(AND(ISNUMBER('Test Sample Data'!T11),'Test Sample Data'!T11&lt;35,'Test Sample Data'!T11&gt;0),'Test Sample Data'!T11-'Choose Housekeeping Genes'!U$20,35-'Choose Housekeeping Genes'!U$20),"")</f>
        <v/>
      </c>
      <c r="U11" s="22" t="str">
        <f>IF(SUM('Test Sample Data'!U$3:U$194)&gt;10,IF(AND(ISNUMBER('Test Sample Data'!U11),'Test Sample Data'!U11&lt;35,'Test Sample Data'!U11&gt;0),'Test Sample Data'!U11-'Choose Housekeeping Genes'!V$20,35-'Choose Housekeeping Genes'!V$20),"")</f>
        <v/>
      </c>
      <c r="V11" s="22" t="str">
        <f>IF(SUM('Test Sample Data'!V$3:V$194)&gt;10,IF(AND(ISNUMBER('Test Sample Data'!V11),'Test Sample Data'!V11&lt;35,'Test Sample Data'!V11&gt;0),'Test Sample Data'!V11-'Choose Housekeeping Genes'!W$20,35-'Choose Housekeeping Genes'!W$20),"")</f>
        <v/>
      </c>
      <c r="W11" s="139" t="str">
        <f>'Control Sample Data'!A11</f>
        <v>Ala-TGC-2</v>
      </c>
      <c r="X11" s="140" t="s">
        <v>422</v>
      </c>
      <c r="Y11" s="22" t="str">
        <f>IF(SUM('Control Sample Data'!C$3:C$194)&gt;10,IF(AND(ISNUMBER('Control Sample Data'!C11),'Control Sample Data'!C11&lt;35,'Control Sample Data'!C11&gt;0),'Control Sample Data'!C11-'Choose Housekeeping Genes'!AA$20,35-'Choose Housekeeping Genes'!AA$20),"")</f>
        <v/>
      </c>
      <c r="Z11" s="22" t="str">
        <f>IF(SUM('Control Sample Data'!D$3:D$194)&gt;10,IF(AND(ISNUMBER('Control Sample Data'!D11),'Control Sample Data'!D11&lt;35,'Control Sample Data'!D11&gt;0),'Control Sample Data'!D11-'Choose Housekeeping Genes'!AB$20,35-'Choose Housekeeping Genes'!AB$20),"")</f>
        <v/>
      </c>
      <c r="AA11" s="22" t="str">
        <f>IF(SUM('Control Sample Data'!E$3:E$194)&gt;10,IF(AND(ISNUMBER('Control Sample Data'!E11),'Control Sample Data'!E11&lt;35,'Control Sample Data'!E11&gt;0),'Control Sample Data'!E11-'Choose Housekeeping Genes'!AC$20,35-'Choose Housekeeping Genes'!AC$20),"")</f>
        <v/>
      </c>
      <c r="AB11" s="22" t="str">
        <f>IF(SUM('Control Sample Data'!F$3:F$194)&gt;10,IF(AND(ISNUMBER('Control Sample Data'!F11),'Control Sample Data'!F11&lt;35,'Control Sample Data'!F11&gt;0),'Control Sample Data'!F11-'Choose Housekeeping Genes'!AD$20,35-'Choose Housekeeping Genes'!AD$20),"")</f>
        <v/>
      </c>
      <c r="AC11" s="22" t="str">
        <f>IF(SUM('Control Sample Data'!G$3:G$194)&gt;10,IF(AND(ISNUMBER('Control Sample Data'!G11),'Control Sample Data'!G11&lt;35,'Control Sample Data'!G11&gt;0),'Control Sample Data'!G11-'Choose Housekeeping Genes'!AE$20,35-'Choose Housekeeping Genes'!AE$20),"")</f>
        <v/>
      </c>
      <c r="AD11" s="22" t="str">
        <f>IF(SUM('Control Sample Data'!H$3:H$194)&gt;10,IF(AND(ISNUMBER('Control Sample Data'!H11),'Control Sample Data'!H11&lt;35,'Control Sample Data'!H11&gt;0),'Control Sample Data'!H11-'Choose Housekeeping Genes'!AF$20,35-'Choose Housekeeping Genes'!AF$20),"")</f>
        <v/>
      </c>
      <c r="AE11" s="22" t="str">
        <f>IF(SUM('Control Sample Data'!I$3:I$194)&gt;10,IF(AND(ISNUMBER('Control Sample Data'!I11),'Control Sample Data'!I11&lt;35,'Control Sample Data'!I11&gt;0),'Control Sample Data'!I11-'Choose Housekeeping Genes'!AG$20,35-'Choose Housekeeping Genes'!AG$20),"")</f>
        <v/>
      </c>
      <c r="AF11" s="22" t="str">
        <f>IF(SUM('Control Sample Data'!J$3:J$194)&gt;10,IF(AND(ISNUMBER('Control Sample Data'!J11),'Control Sample Data'!J11&lt;35,'Control Sample Data'!J11&gt;0),'Control Sample Data'!J11-'Choose Housekeeping Genes'!AH$20,35-'Choose Housekeeping Genes'!AH$20),"")</f>
        <v/>
      </c>
      <c r="AG11" s="22" t="str">
        <f>IF(SUM('Control Sample Data'!K$3:K$194)&gt;10,IF(AND(ISNUMBER('Control Sample Data'!K11),'Control Sample Data'!K11&lt;35,'Control Sample Data'!K11&gt;0),'Control Sample Data'!K11-'Choose Housekeeping Genes'!AI$20,35-'Choose Housekeeping Genes'!AI$20),"")</f>
        <v/>
      </c>
      <c r="AH11" s="22" t="str">
        <f>IF(SUM('Control Sample Data'!L$3:L$194)&gt;10,IF(AND(ISNUMBER('Control Sample Data'!L11),'Control Sample Data'!L11&lt;35,'Control Sample Data'!L11&gt;0),'Control Sample Data'!L11-'Choose Housekeeping Genes'!AJ$20,35-'Choose Housekeeping Genes'!AJ$20),"")</f>
        <v/>
      </c>
      <c r="AI11" s="22" t="str">
        <f>IF(SUM('Control Sample Data'!M$3:M$194)&gt;10,IF(AND(ISNUMBER('Control Sample Data'!M11),'Control Sample Data'!M11&lt;35,'Control Sample Data'!M11&gt;0),'Control Sample Data'!M11-'Choose Housekeeping Genes'!AK$20,35-'Choose Housekeeping Genes'!AK$20),"")</f>
        <v/>
      </c>
      <c r="AJ11" s="22" t="str">
        <f>IF(SUM('Control Sample Data'!N$3:N$194)&gt;10,IF(AND(ISNUMBER('Control Sample Data'!N11),'Control Sample Data'!N11&lt;35,'Control Sample Data'!N11&gt;0),'Control Sample Data'!N11-'Choose Housekeeping Genes'!AL$20,35-'Choose Housekeeping Genes'!AL$20),"")</f>
        <v/>
      </c>
      <c r="AK11" s="22" t="str">
        <f>IF(SUM('Control Sample Data'!O$3:O$194)&gt;10,IF(AND(ISNUMBER('Control Sample Data'!O11),'Control Sample Data'!O11&lt;35,'Control Sample Data'!O11&gt;0),'Control Sample Data'!O11-'Choose Housekeeping Genes'!AM$20,35-'Choose Housekeeping Genes'!AM$20),"")</f>
        <v/>
      </c>
      <c r="AL11" s="22" t="str">
        <f>IF(SUM('Control Sample Data'!P$3:P$194)&gt;10,IF(AND(ISNUMBER('Control Sample Data'!P11),'Control Sample Data'!P11&lt;35,'Control Sample Data'!P11&gt;0),'Control Sample Data'!P11-'Choose Housekeeping Genes'!AN$20,35-'Choose Housekeeping Genes'!AN$20),"")</f>
        <v/>
      </c>
      <c r="AM11" s="22" t="str">
        <f>IF(SUM('Control Sample Data'!Q$3:Q$194)&gt;10,IF(AND(ISNUMBER('Control Sample Data'!Q11),'Control Sample Data'!Q11&lt;35,'Control Sample Data'!Q11&gt;0),'Control Sample Data'!Q11-'Choose Housekeeping Genes'!AO$20,35-'Choose Housekeeping Genes'!AO$20),"")</f>
        <v/>
      </c>
      <c r="AN11" s="22" t="str">
        <f>IF(SUM('Control Sample Data'!R$3:R$194)&gt;10,IF(AND(ISNUMBER('Control Sample Data'!R11),'Control Sample Data'!R11&lt;35,'Control Sample Data'!R11&gt;0),'Control Sample Data'!R11-'Choose Housekeeping Genes'!AP$20,35-'Choose Housekeeping Genes'!AP$20),"")</f>
        <v/>
      </c>
      <c r="AO11" s="22" t="str">
        <f>IF(SUM('Control Sample Data'!S$3:S$194)&gt;10,IF(AND(ISNUMBER('Control Sample Data'!S11),'Control Sample Data'!S11&lt;35,'Control Sample Data'!S11&gt;0),'Control Sample Data'!S11-'Choose Housekeeping Genes'!AQ$20,35-'Choose Housekeeping Genes'!AQ$20),"")</f>
        <v/>
      </c>
      <c r="AP11" s="22" t="str">
        <f>IF(SUM('Control Sample Data'!T$3:T$194)&gt;10,IF(AND(ISNUMBER('Control Sample Data'!T11),'Control Sample Data'!T11&lt;35,'Control Sample Data'!T11&gt;0),'Control Sample Data'!T11-'Choose Housekeeping Genes'!AR$20,35-'Choose Housekeeping Genes'!AR$20),"")</f>
        <v/>
      </c>
      <c r="AQ11" s="22" t="str">
        <f>IF(SUM('Control Sample Data'!U$3:U$194)&gt;10,IF(AND(ISNUMBER('Control Sample Data'!U11),'Control Sample Data'!U11&lt;35,'Control Sample Data'!U11&gt;0),'Control Sample Data'!U11-'Choose Housekeeping Genes'!AS$20,35-'Choose Housekeeping Genes'!AS$20),"")</f>
        <v/>
      </c>
      <c r="AR11" s="22" t="str">
        <f>IF(SUM('Control Sample Data'!V$3:V$194)&gt;10,IF(AND(ISNUMBER('Control Sample Data'!V11),'Control Sample Data'!V11&lt;35,'Control Sample Data'!V11&gt;0),'Control Sample Data'!V11-'Choose Housekeeping Genes'!AT$20,35-'Choose Housekeeping Genes'!AT$20),"")</f>
        <v/>
      </c>
      <c r="AS11" s="69" t="str">
        <f>'Control Sample Data'!A11</f>
        <v>Ala-TGC-2</v>
      </c>
      <c r="AT11" s="21" t="s">
        <v>422</v>
      </c>
      <c r="AU11" s="22" t="str">
        <f ca="1">IF(ISNUMBER(C11-'Choose Housekeeping Genes'!D$12),C11-'Choose Housekeeping Genes'!D$12,"")</f>
        <v/>
      </c>
      <c r="AV11" s="22" t="str">
        <f ca="1">IF(ISNUMBER(D11-'Choose Housekeeping Genes'!E$12),D11-'Choose Housekeeping Genes'!E$12,"")</f>
        <v/>
      </c>
      <c r="AW11" s="22" t="str">
        <f ca="1">IF(ISNUMBER(E11-'Choose Housekeeping Genes'!F$12),E11-'Choose Housekeeping Genes'!F$12,"")</f>
        <v/>
      </c>
      <c r="AX11" s="22" t="str">
        <f ca="1">IF(ISNUMBER(F11-'Choose Housekeeping Genes'!G$12),F11-'Choose Housekeeping Genes'!G$12,"")</f>
        <v/>
      </c>
      <c r="AY11" s="22" t="str">
        <f ca="1">IF(ISNUMBER(G11-'Choose Housekeeping Genes'!H$12),G11-'Choose Housekeeping Genes'!H$12,"")</f>
        <v/>
      </c>
      <c r="AZ11" s="22" t="str">
        <f ca="1">IF(ISNUMBER(H11-'Choose Housekeeping Genes'!I$12),H11-'Choose Housekeeping Genes'!I$12,"")</f>
        <v/>
      </c>
      <c r="BA11" s="22" t="str">
        <f ca="1">IF(ISNUMBER(I11-'Choose Housekeeping Genes'!J$12),I11-'Choose Housekeeping Genes'!J$12,"")</f>
        <v/>
      </c>
      <c r="BB11" s="22" t="str">
        <f ca="1">IF(ISNUMBER(J11-'Choose Housekeeping Genes'!K$12),J11-'Choose Housekeeping Genes'!K$12,"")</f>
        <v/>
      </c>
      <c r="BC11" s="22" t="str">
        <f ca="1">IF(ISNUMBER(K11-'Choose Housekeeping Genes'!L$12),K11-'Choose Housekeeping Genes'!L$12,"")</f>
        <v/>
      </c>
      <c r="BD11" s="22" t="str">
        <f ca="1">IF(ISNUMBER(L11-'Choose Housekeeping Genes'!M$12),L11-'Choose Housekeeping Genes'!M$12,"")</f>
        <v/>
      </c>
      <c r="BE11" s="22" t="str">
        <f ca="1">IF(ISNUMBER(M11-'Choose Housekeeping Genes'!N$12),M11-'Choose Housekeeping Genes'!N$12,"")</f>
        <v/>
      </c>
      <c r="BF11" s="22" t="str">
        <f ca="1">IF(ISNUMBER(N11-'Choose Housekeeping Genes'!O$12),N11-'Choose Housekeeping Genes'!O$12,"")</f>
        <v/>
      </c>
      <c r="BG11" s="22" t="str">
        <f ca="1">IF(ISNUMBER(O11-'Choose Housekeeping Genes'!P$12),O11-'Choose Housekeeping Genes'!P$12,"")</f>
        <v/>
      </c>
      <c r="BH11" s="22" t="str">
        <f ca="1">IF(ISNUMBER(P11-'Choose Housekeeping Genes'!Q$12),P11-'Choose Housekeeping Genes'!Q$12,"")</f>
        <v/>
      </c>
      <c r="BI11" s="22" t="str">
        <f ca="1">IF(ISNUMBER(Q11-'Choose Housekeeping Genes'!R$12),Q11-'Choose Housekeeping Genes'!R$12,"")</f>
        <v/>
      </c>
      <c r="BJ11" s="22" t="str">
        <f ca="1">IF(ISNUMBER(R11-'Choose Housekeeping Genes'!S$12),R11-'Choose Housekeeping Genes'!S$12,"")</f>
        <v/>
      </c>
      <c r="BK11" s="22" t="str">
        <f ca="1">IF(ISNUMBER(S11-'Choose Housekeeping Genes'!T$12),S11-'Choose Housekeeping Genes'!T$12,"")</f>
        <v/>
      </c>
      <c r="BL11" s="22" t="str">
        <f ca="1">IF(ISNUMBER(T11-'Choose Housekeeping Genes'!U$12),T11-'Choose Housekeeping Genes'!U$12,"")</f>
        <v/>
      </c>
      <c r="BM11" s="22" t="str">
        <f ca="1">IF(ISNUMBER(U11-'Choose Housekeeping Genes'!V$12),U11-'Choose Housekeeping Genes'!V$12,"")</f>
        <v/>
      </c>
      <c r="BN11" s="22" t="str">
        <f ca="1">IF(ISNUMBER(V11-'Choose Housekeeping Genes'!W$12),V11-'Choose Housekeeping Genes'!W$12,"")</f>
        <v/>
      </c>
      <c r="BO11" s="141" t="str">
        <f t="shared" si="0"/>
        <v>Ala-TGC-2</v>
      </c>
      <c r="BP11" s="140" t="s">
        <v>422</v>
      </c>
      <c r="BQ11" s="22" t="str">
        <f ca="1">IF(ISNUMBER(Y11-'Choose Housekeeping Genes'!AA$12),Y11-'Choose Housekeeping Genes'!AA$12,"")</f>
        <v/>
      </c>
      <c r="BR11" s="22" t="str">
        <f ca="1">IF(ISNUMBER(Z11-'Choose Housekeeping Genes'!AB$12),Z11-'Choose Housekeeping Genes'!AB$12,"")</f>
        <v/>
      </c>
      <c r="BS11" s="22" t="str">
        <f ca="1">IF(ISNUMBER(AA11-'Choose Housekeeping Genes'!AC$12),AA11-'Choose Housekeeping Genes'!AC$12,"")</f>
        <v/>
      </c>
      <c r="BT11" s="22" t="str">
        <f ca="1">IF(ISNUMBER(AB11-'Choose Housekeeping Genes'!AD$12),AB11-'Choose Housekeeping Genes'!AD$12,"")</f>
        <v/>
      </c>
      <c r="BU11" s="22" t="str">
        <f ca="1">IF(ISNUMBER(AC11-'Choose Housekeeping Genes'!AE$12),AC11-'Choose Housekeeping Genes'!AE$12,"")</f>
        <v/>
      </c>
      <c r="BV11" s="22" t="str">
        <f ca="1">IF(ISNUMBER(AD11-'Choose Housekeeping Genes'!AF$12),AD11-'Choose Housekeeping Genes'!AF$12,"")</f>
        <v/>
      </c>
      <c r="BW11" s="22" t="str">
        <f ca="1">IF(ISNUMBER(AE11-'Choose Housekeeping Genes'!AG$12),AE11-'Choose Housekeeping Genes'!AG$12,"")</f>
        <v/>
      </c>
      <c r="BX11" s="22" t="str">
        <f ca="1">IF(ISNUMBER(AF11-'Choose Housekeeping Genes'!AH$12),AF11-'Choose Housekeeping Genes'!AH$12,"")</f>
        <v/>
      </c>
      <c r="BY11" s="22" t="str">
        <f ca="1">IF(ISNUMBER(AG11-'Choose Housekeeping Genes'!AI$12),AG11-'Choose Housekeeping Genes'!AI$12,"")</f>
        <v/>
      </c>
      <c r="BZ11" s="22" t="str">
        <f ca="1">IF(ISNUMBER(AH11-'Choose Housekeeping Genes'!AJ$12),AH11-'Choose Housekeeping Genes'!AJ$12,"")</f>
        <v/>
      </c>
      <c r="CA11" s="22" t="str">
        <f ca="1">IF(ISNUMBER(AI11-'Choose Housekeeping Genes'!AK$12),AI11-'Choose Housekeeping Genes'!AK$12,"")</f>
        <v/>
      </c>
      <c r="CB11" s="22" t="str">
        <f ca="1">IF(ISNUMBER(AJ11-'Choose Housekeeping Genes'!AL$12),AJ11-'Choose Housekeeping Genes'!AL$12,"")</f>
        <v/>
      </c>
      <c r="CC11" s="22" t="str">
        <f ca="1">IF(ISNUMBER(AK11-'Choose Housekeeping Genes'!AM$12),AK11-'Choose Housekeeping Genes'!AM$12,"")</f>
        <v/>
      </c>
      <c r="CD11" s="22" t="str">
        <f ca="1">IF(ISNUMBER(AL11-'Choose Housekeeping Genes'!AN$12),AL11-'Choose Housekeeping Genes'!AN$12,"")</f>
        <v/>
      </c>
      <c r="CE11" s="22" t="str">
        <f ca="1">IF(ISNUMBER(AM11-'Choose Housekeeping Genes'!AO$12),AM11-'Choose Housekeeping Genes'!AO$12,"")</f>
        <v/>
      </c>
      <c r="CF11" s="22" t="str">
        <f ca="1">IF(ISNUMBER(AN11-'Choose Housekeeping Genes'!AP$12),AN11-'Choose Housekeeping Genes'!AP$12,"")</f>
        <v/>
      </c>
      <c r="CG11" s="22" t="str">
        <f ca="1">IF(ISNUMBER(AO11-'Choose Housekeeping Genes'!AQ$12),AO11-'Choose Housekeeping Genes'!AQ$12,"")</f>
        <v/>
      </c>
      <c r="CH11" s="22" t="str">
        <f ca="1">IF(ISNUMBER(AP11-'Choose Housekeeping Genes'!AR$12),AP11-'Choose Housekeeping Genes'!AR$12,"")</f>
        <v/>
      </c>
      <c r="CI11" s="22" t="str">
        <f ca="1">IF(ISNUMBER(AQ11-'Choose Housekeeping Genes'!AS$12),AQ11-'Choose Housekeeping Genes'!AS$12,"")</f>
        <v/>
      </c>
      <c r="CJ11" s="22" t="str">
        <f ca="1">IF(ISNUMBER(AR11-'Choose Housekeeping Genes'!AT$12),AR11-'Choose Housekeeping Genes'!AT$12,"")</f>
        <v/>
      </c>
      <c r="CK11" s="66" t="e">
        <f t="shared" ca="1" si="4"/>
        <v>#DIV/0!</v>
      </c>
      <c r="CL11" s="143" t="e">
        <f t="shared" ca="1" si="5"/>
        <v>#DIV/0!</v>
      </c>
      <c r="CQ11" s="1">
        <v>9</v>
      </c>
      <c r="CR11" s="1" t="e">
        <f t="array" aca="1" ref="CR11" ca="1">INDIRECT("'All expressed genes'!$A"&amp;MIN(IF('All expressed genes'!$G$3:$G$187=LARGE('All expressed genes'!$G$3:$G$187,CQ11),ROW('All expressed genes'!$A$3:$A$187),"")))</f>
        <v>#DIV/0!</v>
      </c>
      <c r="CS11" s="1" t="e">
        <f t="array" aca="1" ref="CS11" ca="1">INDIRECT("'All expressed genes'!$G"&amp;MIN(IF('All expressed genes'!$G$3:$G$187=LARGE('All expressed genes'!$G$3:$G$187,CQ11),ROW('All expressed genes'!$A$3:$A$187),"")))</f>
        <v>#DIV/0!</v>
      </c>
      <c r="CU11" s="1">
        <f t="shared" si="47"/>
        <v>177</v>
      </c>
      <c r="CV11" s="1" t="e">
        <f t="array" aca="1" ref="CV11" ca="1">INDIRECT("'All expressed genes'!$A"&amp;MIN(IF('All expressed genes'!$G$3:$G$187=LARGE('All expressed genes'!$G$3:$G$187,CU11),ROW('All expressed genes'!$A$3:$A$187),"")))</f>
        <v>#DIV/0!</v>
      </c>
      <c r="CW11" s="1" t="e">
        <f t="array" aca="1" ref="CW11" ca="1">INDIRECT("'All expressed genes'!$I"&amp;MIN(IF('All expressed genes'!$G$3:$G$187=LARGE('All expressed genes'!$G$3:$G$187,CU11),ROW('All expressed genes'!$A$3:$A$187),"")))</f>
        <v>#DIV/0!</v>
      </c>
      <c r="CX11" s="1" t="e">
        <f t="shared" ca="1" si="1"/>
        <v>#DIV/0!</v>
      </c>
      <c r="DA11" s="69" t="str">
        <f>'Transcript table'!D19</f>
        <v>Ala-TGC-2</v>
      </c>
      <c r="DB11" s="21" t="s">
        <v>422</v>
      </c>
      <c r="DC11" s="65" t="str">
        <f t="shared" ca="1" si="6"/>
        <v/>
      </c>
      <c r="DD11" s="65" t="str">
        <f t="shared" ca="1" si="7"/>
        <v/>
      </c>
      <c r="DE11" s="65" t="str">
        <f t="shared" ca="1" si="8"/>
        <v/>
      </c>
      <c r="DF11" s="65" t="str">
        <f t="shared" ca="1" si="9"/>
        <v/>
      </c>
      <c r="DG11" s="65" t="str">
        <f t="shared" ca="1" si="10"/>
        <v/>
      </c>
      <c r="DH11" s="65" t="str">
        <f t="shared" ca="1" si="11"/>
        <v/>
      </c>
      <c r="DI11" s="65" t="str">
        <f t="shared" ca="1" si="12"/>
        <v/>
      </c>
      <c r="DJ11" s="65" t="str">
        <f t="shared" ca="1" si="13"/>
        <v/>
      </c>
      <c r="DK11" s="65" t="str">
        <f t="shared" ca="1" si="14"/>
        <v/>
      </c>
      <c r="DL11" s="65" t="str">
        <f t="shared" ca="1" si="15"/>
        <v/>
      </c>
      <c r="DM11" s="65" t="str">
        <f t="shared" ca="1" si="16"/>
        <v/>
      </c>
      <c r="DN11" s="65" t="str">
        <f t="shared" ca="1" si="17"/>
        <v/>
      </c>
      <c r="DO11" s="65" t="str">
        <f t="shared" ca="1" si="18"/>
        <v/>
      </c>
      <c r="DP11" s="65" t="str">
        <f t="shared" ca="1" si="19"/>
        <v/>
      </c>
      <c r="DQ11" s="65" t="str">
        <f t="shared" ca="1" si="20"/>
        <v/>
      </c>
      <c r="DR11" s="65" t="str">
        <f t="shared" ca="1" si="21"/>
        <v/>
      </c>
      <c r="DS11" s="65" t="str">
        <f t="shared" ca="1" si="22"/>
        <v/>
      </c>
      <c r="DT11" s="65" t="str">
        <f t="shared" ca="1" si="23"/>
        <v/>
      </c>
      <c r="DU11" s="65" t="str">
        <f t="shared" ca="1" si="24"/>
        <v/>
      </c>
      <c r="DV11" s="65" t="str">
        <f t="shared" ca="1" si="25"/>
        <v/>
      </c>
      <c r="DW11" s="141" t="str">
        <f t="shared" si="26"/>
        <v>Ala-TGC-2</v>
      </c>
      <c r="DX11" s="140" t="s">
        <v>422</v>
      </c>
      <c r="DY11" s="65" t="str">
        <f t="shared" ca="1" si="27"/>
        <v/>
      </c>
      <c r="DZ11" s="65" t="str">
        <f t="shared" ca="1" si="28"/>
        <v/>
      </c>
      <c r="EA11" s="65" t="str">
        <f t="shared" ca="1" si="29"/>
        <v/>
      </c>
      <c r="EB11" s="65" t="str">
        <f t="shared" ca="1" si="30"/>
        <v/>
      </c>
      <c r="EC11" s="65" t="str">
        <f t="shared" ca="1" si="31"/>
        <v/>
      </c>
      <c r="ED11" s="65" t="str">
        <f t="shared" ca="1" si="32"/>
        <v/>
      </c>
      <c r="EE11" s="65" t="str">
        <f t="shared" ca="1" si="33"/>
        <v/>
      </c>
      <c r="EF11" s="65" t="str">
        <f t="shared" ca="1" si="34"/>
        <v/>
      </c>
      <c r="EG11" s="65" t="str">
        <f t="shared" ca="1" si="35"/>
        <v/>
      </c>
      <c r="EH11" s="65" t="str">
        <f t="shared" ca="1" si="36"/>
        <v/>
      </c>
      <c r="EI11" s="65" t="str">
        <f t="shared" ca="1" si="37"/>
        <v/>
      </c>
      <c r="EJ11" s="65" t="str">
        <f t="shared" ca="1" si="38"/>
        <v/>
      </c>
      <c r="EK11" s="65" t="str">
        <f t="shared" ca="1" si="39"/>
        <v/>
      </c>
      <c r="EL11" s="65" t="str">
        <f t="shared" ca="1" si="40"/>
        <v/>
      </c>
      <c r="EM11" s="65" t="str">
        <f t="shared" ca="1" si="41"/>
        <v/>
      </c>
      <c r="EN11" s="65" t="str">
        <f t="shared" ca="1" si="42"/>
        <v/>
      </c>
      <c r="EO11" s="65" t="str">
        <f t="shared" ca="1" si="43"/>
        <v/>
      </c>
      <c r="EP11" s="65" t="str">
        <f t="shared" ca="1" si="44"/>
        <v/>
      </c>
      <c r="EQ11" s="65" t="str">
        <f t="shared" ca="1" si="45"/>
        <v/>
      </c>
      <c r="ER11" s="65" t="str">
        <f t="shared" ca="1" si="46"/>
        <v/>
      </c>
    </row>
    <row r="12" spans="1:148" ht="12.75" customHeight="1">
      <c r="A12" s="134" t="str">
        <f>'Test Sample Data'!A12</f>
        <v>Ala-TGC-3</v>
      </c>
      <c r="B12" s="136" t="s">
        <v>420</v>
      </c>
      <c r="C12" s="22" t="str">
        <f>IF(SUM('Test Sample Data'!C$3:C$194)&gt;10,IF(AND(ISNUMBER('Test Sample Data'!C12),'Test Sample Data'!C12&lt;35,'Test Sample Data'!C12&gt;0),'Test Sample Data'!C12-'Choose Housekeeping Genes'!D$20,35-'Choose Housekeeping Genes'!D$20),"")</f>
        <v/>
      </c>
      <c r="D12" s="22" t="str">
        <f>IF(SUM('Test Sample Data'!D$3:D$194)&gt;10,IF(AND(ISNUMBER('Test Sample Data'!D12),'Test Sample Data'!D12&lt;35,'Test Sample Data'!D12&gt;0),'Test Sample Data'!D12-'Choose Housekeeping Genes'!E$20,35-'Choose Housekeeping Genes'!E$20),"")</f>
        <v/>
      </c>
      <c r="E12" s="22" t="str">
        <f>IF(SUM('Test Sample Data'!E$3:E$194)&gt;10,IF(AND(ISNUMBER('Test Sample Data'!E12),'Test Sample Data'!E12&lt;35,'Test Sample Data'!E12&gt;0),'Test Sample Data'!E12-'Choose Housekeeping Genes'!F$20,35-'Choose Housekeeping Genes'!F$20),"")</f>
        <v/>
      </c>
      <c r="F12" s="22" t="str">
        <f>IF(SUM('Test Sample Data'!F$3:F$194)&gt;10,IF(AND(ISNUMBER('Test Sample Data'!F12),'Test Sample Data'!F12&lt;35,'Test Sample Data'!F12&gt;0),'Test Sample Data'!F12-'Choose Housekeeping Genes'!G$20,35-'Choose Housekeeping Genes'!G$20),"")</f>
        <v/>
      </c>
      <c r="G12" s="22" t="str">
        <f>IF(SUM('Test Sample Data'!G$3:G$194)&gt;10,IF(AND(ISNUMBER('Test Sample Data'!G12),'Test Sample Data'!G12&lt;35,'Test Sample Data'!G12&gt;0),'Test Sample Data'!G12-'Choose Housekeeping Genes'!H$20,35-'Choose Housekeeping Genes'!H$20),"")</f>
        <v/>
      </c>
      <c r="H12" s="22" t="str">
        <f>IF(SUM('Test Sample Data'!H$3:H$194)&gt;10,IF(AND(ISNUMBER('Test Sample Data'!H12),'Test Sample Data'!H12&lt;35,'Test Sample Data'!H12&gt;0),'Test Sample Data'!H12-'Choose Housekeeping Genes'!I$20,35-'Choose Housekeeping Genes'!I$20),"")</f>
        <v/>
      </c>
      <c r="I12" s="22" t="str">
        <f>IF(SUM('Test Sample Data'!I$3:I$194)&gt;10,IF(AND(ISNUMBER('Test Sample Data'!I12),'Test Sample Data'!I12&lt;35,'Test Sample Data'!I12&gt;0),'Test Sample Data'!I12-'Choose Housekeeping Genes'!J$20,35-'Choose Housekeeping Genes'!J$20),"")</f>
        <v/>
      </c>
      <c r="J12" s="22" t="str">
        <f>IF(SUM('Test Sample Data'!J$3:J$194)&gt;10,IF(AND(ISNUMBER('Test Sample Data'!J12),'Test Sample Data'!J12&lt;35,'Test Sample Data'!J12&gt;0),'Test Sample Data'!J12-'Choose Housekeeping Genes'!K$20,35-'Choose Housekeeping Genes'!K$20),"")</f>
        <v/>
      </c>
      <c r="K12" s="22" t="str">
        <f>IF(SUM('Test Sample Data'!K$3:K$194)&gt;10,IF(AND(ISNUMBER('Test Sample Data'!K12),'Test Sample Data'!K12&lt;35,'Test Sample Data'!K12&gt;0),'Test Sample Data'!K12-'Choose Housekeeping Genes'!L$20,35-'Choose Housekeeping Genes'!L$20),"")</f>
        <v/>
      </c>
      <c r="L12" s="22" t="str">
        <f>IF(SUM('Test Sample Data'!L$3:L$194)&gt;10,IF(AND(ISNUMBER('Test Sample Data'!L12),'Test Sample Data'!L12&lt;35,'Test Sample Data'!L12&gt;0),'Test Sample Data'!L12-'Choose Housekeeping Genes'!M$20,35-'Choose Housekeeping Genes'!M$20),"")</f>
        <v/>
      </c>
      <c r="M12" s="22" t="str">
        <f>IF(SUM('Test Sample Data'!M$3:M$194)&gt;10,IF(AND(ISNUMBER('Test Sample Data'!M12),'Test Sample Data'!M12&lt;35,'Test Sample Data'!M12&gt;0),'Test Sample Data'!M12-'Choose Housekeeping Genes'!N$20,35-'Choose Housekeeping Genes'!N$20),"")</f>
        <v/>
      </c>
      <c r="N12" s="22" t="str">
        <f>IF(SUM('Test Sample Data'!N$3:N$194)&gt;10,IF(AND(ISNUMBER('Test Sample Data'!N12),'Test Sample Data'!N12&lt;35,'Test Sample Data'!N12&gt;0),'Test Sample Data'!N12-'Choose Housekeeping Genes'!O$20,35-'Choose Housekeeping Genes'!O$20),"")</f>
        <v/>
      </c>
      <c r="O12" s="22" t="str">
        <f>IF(SUM('Test Sample Data'!O$3:O$194)&gt;10,IF(AND(ISNUMBER('Test Sample Data'!O12),'Test Sample Data'!O12&lt;35,'Test Sample Data'!O12&gt;0),'Test Sample Data'!O12-'Choose Housekeeping Genes'!P$20,35-'Choose Housekeeping Genes'!P$20),"")</f>
        <v/>
      </c>
      <c r="P12" s="22" t="str">
        <f>IF(SUM('Test Sample Data'!P$3:P$194)&gt;10,IF(AND(ISNUMBER('Test Sample Data'!P12),'Test Sample Data'!P12&lt;35,'Test Sample Data'!P12&gt;0),'Test Sample Data'!P12-'Choose Housekeeping Genes'!Q$20,35-'Choose Housekeeping Genes'!Q$20),"")</f>
        <v/>
      </c>
      <c r="Q12" s="22" t="str">
        <f>IF(SUM('Test Sample Data'!Q$3:Q$194)&gt;10,IF(AND(ISNUMBER('Test Sample Data'!Q12),'Test Sample Data'!Q12&lt;35,'Test Sample Data'!Q12&gt;0),'Test Sample Data'!Q12-'Choose Housekeeping Genes'!R$20,35-'Choose Housekeeping Genes'!R$20),"")</f>
        <v/>
      </c>
      <c r="R12" s="22" t="str">
        <f>IF(SUM('Test Sample Data'!R$3:R$194)&gt;10,IF(AND(ISNUMBER('Test Sample Data'!R12),'Test Sample Data'!R12&lt;35,'Test Sample Data'!R12&gt;0),'Test Sample Data'!R12-'Choose Housekeeping Genes'!S$20,35-'Choose Housekeeping Genes'!S$20),"")</f>
        <v/>
      </c>
      <c r="S12" s="22" t="str">
        <f>IF(SUM('Test Sample Data'!S$3:S$194)&gt;10,IF(AND(ISNUMBER('Test Sample Data'!S12),'Test Sample Data'!S12&lt;35,'Test Sample Data'!S12&gt;0),'Test Sample Data'!S12-'Choose Housekeeping Genes'!T$20,35-'Choose Housekeeping Genes'!T$20),"")</f>
        <v/>
      </c>
      <c r="T12" s="22" t="str">
        <f>IF(SUM('Test Sample Data'!T$3:T$194)&gt;10,IF(AND(ISNUMBER('Test Sample Data'!T12),'Test Sample Data'!T12&lt;35,'Test Sample Data'!T12&gt;0),'Test Sample Data'!T12-'Choose Housekeeping Genes'!U$20,35-'Choose Housekeeping Genes'!U$20),"")</f>
        <v/>
      </c>
      <c r="U12" s="22" t="str">
        <f>IF(SUM('Test Sample Data'!U$3:U$194)&gt;10,IF(AND(ISNUMBER('Test Sample Data'!U12),'Test Sample Data'!U12&lt;35,'Test Sample Data'!U12&gt;0),'Test Sample Data'!U12-'Choose Housekeeping Genes'!V$20,35-'Choose Housekeeping Genes'!V$20),"")</f>
        <v/>
      </c>
      <c r="V12" s="22" t="str">
        <f>IF(SUM('Test Sample Data'!V$3:V$194)&gt;10,IF(AND(ISNUMBER('Test Sample Data'!V12),'Test Sample Data'!V12&lt;35,'Test Sample Data'!V12&gt;0),'Test Sample Data'!V12-'Choose Housekeeping Genes'!W$20,35-'Choose Housekeeping Genes'!W$20),"")</f>
        <v/>
      </c>
      <c r="W12" s="139" t="str">
        <f>'Control Sample Data'!A12</f>
        <v>Ala-TGC-3</v>
      </c>
      <c r="X12" s="140" t="s">
        <v>420</v>
      </c>
      <c r="Y12" s="22" t="str">
        <f>IF(SUM('Control Sample Data'!C$3:C$194)&gt;10,IF(AND(ISNUMBER('Control Sample Data'!C12),'Control Sample Data'!C12&lt;35,'Control Sample Data'!C12&gt;0),'Control Sample Data'!C12-'Choose Housekeeping Genes'!AA$20,35-'Choose Housekeeping Genes'!AA$20),"")</f>
        <v/>
      </c>
      <c r="Z12" s="22" t="str">
        <f>IF(SUM('Control Sample Data'!D$3:D$194)&gt;10,IF(AND(ISNUMBER('Control Sample Data'!D12),'Control Sample Data'!D12&lt;35,'Control Sample Data'!D12&gt;0),'Control Sample Data'!D12-'Choose Housekeeping Genes'!AB$20,35-'Choose Housekeeping Genes'!AB$20),"")</f>
        <v/>
      </c>
      <c r="AA12" s="22" t="str">
        <f>IF(SUM('Control Sample Data'!E$3:E$194)&gt;10,IF(AND(ISNUMBER('Control Sample Data'!E12),'Control Sample Data'!E12&lt;35,'Control Sample Data'!E12&gt;0),'Control Sample Data'!E12-'Choose Housekeeping Genes'!AC$20,35-'Choose Housekeeping Genes'!AC$20),"")</f>
        <v/>
      </c>
      <c r="AB12" s="22" t="str">
        <f>IF(SUM('Control Sample Data'!F$3:F$194)&gt;10,IF(AND(ISNUMBER('Control Sample Data'!F12),'Control Sample Data'!F12&lt;35,'Control Sample Data'!F12&gt;0),'Control Sample Data'!F12-'Choose Housekeeping Genes'!AD$20,35-'Choose Housekeeping Genes'!AD$20),"")</f>
        <v/>
      </c>
      <c r="AC12" s="22" t="str">
        <f>IF(SUM('Control Sample Data'!G$3:G$194)&gt;10,IF(AND(ISNUMBER('Control Sample Data'!G12),'Control Sample Data'!G12&lt;35,'Control Sample Data'!G12&gt;0),'Control Sample Data'!G12-'Choose Housekeeping Genes'!AE$20,35-'Choose Housekeeping Genes'!AE$20),"")</f>
        <v/>
      </c>
      <c r="AD12" s="22" t="str">
        <f>IF(SUM('Control Sample Data'!H$3:H$194)&gt;10,IF(AND(ISNUMBER('Control Sample Data'!H12),'Control Sample Data'!H12&lt;35,'Control Sample Data'!H12&gt;0),'Control Sample Data'!H12-'Choose Housekeeping Genes'!AF$20,35-'Choose Housekeeping Genes'!AF$20),"")</f>
        <v/>
      </c>
      <c r="AE12" s="22" t="str">
        <f>IF(SUM('Control Sample Data'!I$3:I$194)&gt;10,IF(AND(ISNUMBER('Control Sample Data'!I12),'Control Sample Data'!I12&lt;35,'Control Sample Data'!I12&gt;0),'Control Sample Data'!I12-'Choose Housekeeping Genes'!AG$20,35-'Choose Housekeeping Genes'!AG$20),"")</f>
        <v/>
      </c>
      <c r="AF12" s="22" t="str">
        <f>IF(SUM('Control Sample Data'!J$3:J$194)&gt;10,IF(AND(ISNUMBER('Control Sample Data'!J12),'Control Sample Data'!J12&lt;35,'Control Sample Data'!J12&gt;0),'Control Sample Data'!J12-'Choose Housekeeping Genes'!AH$20,35-'Choose Housekeeping Genes'!AH$20),"")</f>
        <v/>
      </c>
      <c r="AG12" s="22" t="str">
        <f>IF(SUM('Control Sample Data'!K$3:K$194)&gt;10,IF(AND(ISNUMBER('Control Sample Data'!K12),'Control Sample Data'!K12&lt;35,'Control Sample Data'!K12&gt;0),'Control Sample Data'!K12-'Choose Housekeeping Genes'!AI$20,35-'Choose Housekeeping Genes'!AI$20),"")</f>
        <v/>
      </c>
      <c r="AH12" s="22" t="str">
        <f>IF(SUM('Control Sample Data'!L$3:L$194)&gt;10,IF(AND(ISNUMBER('Control Sample Data'!L12),'Control Sample Data'!L12&lt;35,'Control Sample Data'!L12&gt;0),'Control Sample Data'!L12-'Choose Housekeeping Genes'!AJ$20,35-'Choose Housekeeping Genes'!AJ$20),"")</f>
        <v/>
      </c>
      <c r="AI12" s="22" t="str">
        <f>IF(SUM('Control Sample Data'!M$3:M$194)&gt;10,IF(AND(ISNUMBER('Control Sample Data'!M12),'Control Sample Data'!M12&lt;35,'Control Sample Data'!M12&gt;0),'Control Sample Data'!M12-'Choose Housekeeping Genes'!AK$20,35-'Choose Housekeeping Genes'!AK$20),"")</f>
        <v/>
      </c>
      <c r="AJ12" s="22" t="str">
        <f>IF(SUM('Control Sample Data'!N$3:N$194)&gt;10,IF(AND(ISNUMBER('Control Sample Data'!N12),'Control Sample Data'!N12&lt;35,'Control Sample Data'!N12&gt;0),'Control Sample Data'!N12-'Choose Housekeeping Genes'!AL$20,35-'Choose Housekeeping Genes'!AL$20),"")</f>
        <v/>
      </c>
      <c r="AK12" s="22" t="str">
        <f>IF(SUM('Control Sample Data'!O$3:O$194)&gt;10,IF(AND(ISNUMBER('Control Sample Data'!O12),'Control Sample Data'!O12&lt;35,'Control Sample Data'!O12&gt;0),'Control Sample Data'!O12-'Choose Housekeeping Genes'!AM$20,35-'Choose Housekeeping Genes'!AM$20),"")</f>
        <v/>
      </c>
      <c r="AL12" s="22" t="str">
        <f>IF(SUM('Control Sample Data'!P$3:P$194)&gt;10,IF(AND(ISNUMBER('Control Sample Data'!P12),'Control Sample Data'!P12&lt;35,'Control Sample Data'!P12&gt;0),'Control Sample Data'!P12-'Choose Housekeeping Genes'!AN$20,35-'Choose Housekeeping Genes'!AN$20),"")</f>
        <v/>
      </c>
      <c r="AM12" s="22" t="str">
        <f>IF(SUM('Control Sample Data'!Q$3:Q$194)&gt;10,IF(AND(ISNUMBER('Control Sample Data'!Q12),'Control Sample Data'!Q12&lt;35,'Control Sample Data'!Q12&gt;0),'Control Sample Data'!Q12-'Choose Housekeeping Genes'!AO$20,35-'Choose Housekeeping Genes'!AO$20),"")</f>
        <v/>
      </c>
      <c r="AN12" s="22" t="str">
        <f>IF(SUM('Control Sample Data'!R$3:R$194)&gt;10,IF(AND(ISNUMBER('Control Sample Data'!R12),'Control Sample Data'!R12&lt;35,'Control Sample Data'!R12&gt;0),'Control Sample Data'!R12-'Choose Housekeeping Genes'!AP$20,35-'Choose Housekeeping Genes'!AP$20),"")</f>
        <v/>
      </c>
      <c r="AO12" s="22" t="str">
        <f>IF(SUM('Control Sample Data'!S$3:S$194)&gt;10,IF(AND(ISNUMBER('Control Sample Data'!S12),'Control Sample Data'!S12&lt;35,'Control Sample Data'!S12&gt;0),'Control Sample Data'!S12-'Choose Housekeeping Genes'!AQ$20,35-'Choose Housekeeping Genes'!AQ$20),"")</f>
        <v/>
      </c>
      <c r="AP12" s="22" t="str">
        <f>IF(SUM('Control Sample Data'!T$3:T$194)&gt;10,IF(AND(ISNUMBER('Control Sample Data'!T12),'Control Sample Data'!T12&lt;35,'Control Sample Data'!T12&gt;0),'Control Sample Data'!T12-'Choose Housekeeping Genes'!AR$20,35-'Choose Housekeeping Genes'!AR$20),"")</f>
        <v/>
      </c>
      <c r="AQ12" s="22" t="str">
        <f>IF(SUM('Control Sample Data'!U$3:U$194)&gt;10,IF(AND(ISNUMBER('Control Sample Data'!U12),'Control Sample Data'!U12&lt;35,'Control Sample Data'!U12&gt;0),'Control Sample Data'!U12-'Choose Housekeeping Genes'!AS$20,35-'Choose Housekeeping Genes'!AS$20),"")</f>
        <v/>
      </c>
      <c r="AR12" s="22" t="str">
        <f>IF(SUM('Control Sample Data'!V$3:V$194)&gt;10,IF(AND(ISNUMBER('Control Sample Data'!V12),'Control Sample Data'!V12&lt;35,'Control Sample Data'!V12&gt;0),'Control Sample Data'!V12-'Choose Housekeeping Genes'!AT$20,35-'Choose Housekeeping Genes'!AT$20),"")</f>
        <v/>
      </c>
      <c r="AS12" s="69" t="str">
        <f>'Control Sample Data'!A12</f>
        <v>Ala-TGC-3</v>
      </c>
      <c r="AT12" s="21" t="s">
        <v>420</v>
      </c>
      <c r="AU12" s="22" t="str">
        <f ca="1">IF(ISNUMBER(C12-'Choose Housekeeping Genes'!D$12),C12-'Choose Housekeeping Genes'!D$12,"")</f>
        <v/>
      </c>
      <c r="AV12" s="22" t="str">
        <f ca="1">IF(ISNUMBER(D12-'Choose Housekeeping Genes'!E$12),D12-'Choose Housekeeping Genes'!E$12,"")</f>
        <v/>
      </c>
      <c r="AW12" s="22" t="str">
        <f ca="1">IF(ISNUMBER(E12-'Choose Housekeeping Genes'!F$12),E12-'Choose Housekeeping Genes'!F$12,"")</f>
        <v/>
      </c>
      <c r="AX12" s="22" t="str">
        <f ca="1">IF(ISNUMBER(F12-'Choose Housekeeping Genes'!G$12),F12-'Choose Housekeeping Genes'!G$12,"")</f>
        <v/>
      </c>
      <c r="AY12" s="22" t="str">
        <f ca="1">IF(ISNUMBER(G12-'Choose Housekeeping Genes'!H$12),G12-'Choose Housekeeping Genes'!H$12,"")</f>
        <v/>
      </c>
      <c r="AZ12" s="22" t="str">
        <f ca="1">IF(ISNUMBER(H12-'Choose Housekeeping Genes'!I$12),H12-'Choose Housekeeping Genes'!I$12,"")</f>
        <v/>
      </c>
      <c r="BA12" s="22" t="str">
        <f ca="1">IF(ISNUMBER(I12-'Choose Housekeeping Genes'!J$12),I12-'Choose Housekeeping Genes'!J$12,"")</f>
        <v/>
      </c>
      <c r="BB12" s="22" t="str">
        <f ca="1">IF(ISNUMBER(J12-'Choose Housekeeping Genes'!K$12),J12-'Choose Housekeeping Genes'!K$12,"")</f>
        <v/>
      </c>
      <c r="BC12" s="22" t="str">
        <f ca="1">IF(ISNUMBER(K12-'Choose Housekeeping Genes'!L$12),K12-'Choose Housekeeping Genes'!L$12,"")</f>
        <v/>
      </c>
      <c r="BD12" s="22" t="str">
        <f ca="1">IF(ISNUMBER(L12-'Choose Housekeeping Genes'!M$12),L12-'Choose Housekeeping Genes'!M$12,"")</f>
        <v/>
      </c>
      <c r="BE12" s="22" t="str">
        <f ca="1">IF(ISNUMBER(M12-'Choose Housekeeping Genes'!N$12),M12-'Choose Housekeeping Genes'!N$12,"")</f>
        <v/>
      </c>
      <c r="BF12" s="22" t="str">
        <f ca="1">IF(ISNUMBER(N12-'Choose Housekeeping Genes'!O$12),N12-'Choose Housekeeping Genes'!O$12,"")</f>
        <v/>
      </c>
      <c r="BG12" s="22" t="str">
        <f ca="1">IF(ISNUMBER(O12-'Choose Housekeeping Genes'!P$12),O12-'Choose Housekeeping Genes'!P$12,"")</f>
        <v/>
      </c>
      <c r="BH12" s="22" t="str">
        <f ca="1">IF(ISNUMBER(P12-'Choose Housekeeping Genes'!Q$12),P12-'Choose Housekeeping Genes'!Q$12,"")</f>
        <v/>
      </c>
      <c r="BI12" s="22" t="str">
        <f ca="1">IF(ISNUMBER(Q12-'Choose Housekeeping Genes'!R$12),Q12-'Choose Housekeeping Genes'!R$12,"")</f>
        <v/>
      </c>
      <c r="BJ12" s="22" t="str">
        <f ca="1">IF(ISNUMBER(R12-'Choose Housekeeping Genes'!S$12),R12-'Choose Housekeeping Genes'!S$12,"")</f>
        <v/>
      </c>
      <c r="BK12" s="22" t="str">
        <f ca="1">IF(ISNUMBER(S12-'Choose Housekeeping Genes'!T$12),S12-'Choose Housekeeping Genes'!T$12,"")</f>
        <v/>
      </c>
      <c r="BL12" s="22" t="str">
        <f ca="1">IF(ISNUMBER(T12-'Choose Housekeeping Genes'!U$12),T12-'Choose Housekeeping Genes'!U$12,"")</f>
        <v/>
      </c>
      <c r="BM12" s="22" t="str">
        <f ca="1">IF(ISNUMBER(U12-'Choose Housekeeping Genes'!V$12),U12-'Choose Housekeeping Genes'!V$12,"")</f>
        <v/>
      </c>
      <c r="BN12" s="22" t="str">
        <f ca="1">IF(ISNUMBER(V12-'Choose Housekeeping Genes'!W$12),V12-'Choose Housekeeping Genes'!W$12,"")</f>
        <v/>
      </c>
      <c r="BO12" s="141" t="str">
        <f t="shared" si="0"/>
        <v>Ala-TGC-3</v>
      </c>
      <c r="BP12" s="140" t="s">
        <v>420</v>
      </c>
      <c r="BQ12" s="22" t="str">
        <f ca="1">IF(ISNUMBER(Y12-'Choose Housekeeping Genes'!AA$12),Y12-'Choose Housekeeping Genes'!AA$12,"")</f>
        <v/>
      </c>
      <c r="BR12" s="22" t="str">
        <f ca="1">IF(ISNUMBER(Z12-'Choose Housekeeping Genes'!AB$12),Z12-'Choose Housekeeping Genes'!AB$12,"")</f>
        <v/>
      </c>
      <c r="BS12" s="22" t="str">
        <f ca="1">IF(ISNUMBER(AA12-'Choose Housekeeping Genes'!AC$12),AA12-'Choose Housekeeping Genes'!AC$12,"")</f>
        <v/>
      </c>
      <c r="BT12" s="22" t="str">
        <f ca="1">IF(ISNUMBER(AB12-'Choose Housekeeping Genes'!AD$12),AB12-'Choose Housekeeping Genes'!AD$12,"")</f>
        <v/>
      </c>
      <c r="BU12" s="22" t="str">
        <f ca="1">IF(ISNUMBER(AC12-'Choose Housekeeping Genes'!AE$12),AC12-'Choose Housekeeping Genes'!AE$12,"")</f>
        <v/>
      </c>
      <c r="BV12" s="22" t="str">
        <f ca="1">IF(ISNUMBER(AD12-'Choose Housekeeping Genes'!AF$12),AD12-'Choose Housekeeping Genes'!AF$12,"")</f>
        <v/>
      </c>
      <c r="BW12" s="22" t="str">
        <f ca="1">IF(ISNUMBER(AE12-'Choose Housekeeping Genes'!AG$12),AE12-'Choose Housekeeping Genes'!AG$12,"")</f>
        <v/>
      </c>
      <c r="BX12" s="22" t="str">
        <f ca="1">IF(ISNUMBER(AF12-'Choose Housekeeping Genes'!AH$12),AF12-'Choose Housekeeping Genes'!AH$12,"")</f>
        <v/>
      </c>
      <c r="BY12" s="22" t="str">
        <f ca="1">IF(ISNUMBER(AG12-'Choose Housekeeping Genes'!AI$12),AG12-'Choose Housekeeping Genes'!AI$12,"")</f>
        <v/>
      </c>
      <c r="BZ12" s="22" t="str">
        <f ca="1">IF(ISNUMBER(AH12-'Choose Housekeeping Genes'!AJ$12),AH12-'Choose Housekeeping Genes'!AJ$12,"")</f>
        <v/>
      </c>
      <c r="CA12" s="22" t="str">
        <f ca="1">IF(ISNUMBER(AI12-'Choose Housekeeping Genes'!AK$12),AI12-'Choose Housekeeping Genes'!AK$12,"")</f>
        <v/>
      </c>
      <c r="CB12" s="22" t="str">
        <f ca="1">IF(ISNUMBER(AJ12-'Choose Housekeeping Genes'!AL$12),AJ12-'Choose Housekeeping Genes'!AL$12,"")</f>
        <v/>
      </c>
      <c r="CC12" s="22" t="str">
        <f ca="1">IF(ISNUMBER(AK12-'Choose Housekeeping Genes'!AM$12),AK12-'Choose Housekeeping Genes'!AM$12,"")</f>
        <v/>
      </c>
      <c r="CD12" s="22" t="str">
        <f ca="1">IF(ISNUMBER(AL12-'Choose Housekeeping Genes'!AN$12),AL12-'Choose Housekeeping Genes'!AN$12,"")</f>
        <v/>
      </c>
      <c r="CE12" s="22" t="str">
        <f ca="1">IF(ISNUMBER(AM12-'Choose Housekeeping Genes'!AO$12),AM12-'Choose Housekeeping Genes'!AO$12,"")</f>
        <v/>
      </c>
      <c r="CF12" s="22" t="str">
        <f ca="1">IF(ISNUMBER(AN12-'Choose Housekeeping Genes'!AP$12),AN12-'Choose Housekeeping Genes'!AP$12,"")</f>
        <v/>
      </c>
      <c r="CG12" s="22" t="str">
        <f ca="1">IF(ISNUMBER(AO12-'Choose Housekeeping Genes'!AQ$12),AO12-'Choose Housekeeping Genes'!AQ$12,"")</f>
        <v/>
      </c>
      <c r="CH12" s="22" t="str">
        <f ca="1">IF(ISNUMBER(AP12-'Choose Housekeeping Genes'!AR$12),AP12-'Choose Housekeeping Genes'!AR$12,"")</f>
        <v/>
      </c>
      <c r="CI12" s="22" t="str">
        <f ca="1">IF(ISNUMBER(AQ12-'Choose Housekeeping Genes'!AS$12),AQ12-'Choose Housekeeping Genes'!AS$12,"")</f>
        <v/>
      </c>
      <c r="CJ12" s="22" t="str">
        <f ca="1">IF(ISNUMBER(AR12-'Choose Housekeeping Genes'!AT$12),AR12-'Choose Housekeeping Genes'!AT$12,"")</f>
        <v/>
      </c>
      <c r="CK12" s="66" t="e">
        <f t="shared" ca="1" si="4"/>
        <v>#DIV/0!</v>
      </c>
      <c r="CL12" s="143" t="e">
        <f t="shared" ca="1" si="5"/>
        <v>#DIV/0!</v>
      </c>
      <c r="CQ12" s="1">
        <v>10</v>
      </c>
      <c r="CR12" s="1" t="e">
        <f t="array" aca="1" ref="CR12" ca="1">INDIRECT("'All expressed genes'!$A"&amp;MIN(IF('All expressed genes'!$G$3:$G$187=LARGE('All expressed genes'!$G$3:$G$187,CQ12),ROW('All expressed genes'!$A$3:$A$187),"")))</f>
        <v>#DIV/0!</v>
      </c>
      <c r="CS12" s="1" t="e">
        <f t="array" aca="1" ref="CS12" ca="1">INDIRECT("'All expressed genes'!$G"&amp;MIN(IF('All expressed genes'!$G$3:$G$187=LARGE('All expressed genes'!$G$3:$G$187,CQ12),ROW('All expressed genes'!$A$3:$A$187),"")))</f>
        <v>#DIV/0!</v>
      </c>
      <c r="CU12" s="1">
        <f t="shared" si="47"/>
        <v>176</v>
      </c>
      <c r="CV12" s="1" t="e">
        <f t="array" aca="1" ref="CV12" ca="1">INDIRECT("'All expressed genes'!$A"&amp;MIN(IF('All expressed genes'!$G$3:$G$187=LARGE('All expressed genes'!$G$3:$G$187,CU12),ROW('All expressed genes'!$A$3:$A$187),"")))</f>
        <v>#DIV/0!</v>
      </c>
      <c r="CW12" s="1" t="e">
        <f t="array" aca="1" ref="CW12" ca="1">INDIRECT("'All expressed genes'!$I"&amp;MIN(IF('All expressed genes'!$G$3:$G$187=LARGE('All expressed genes'!$G$3:$G$187,CU12),ROW('All expressed genes'!$A$3:$A$187),"")))</f>
        <v>#DIV/0!</v>
      </c>
      <c r="CX12" s="1" t="e">
        <f t="shared" ca="1" si="1"/>
        <v>#DIV/0!</v>
      </c>
      <c r="DA12" s="69" t="str">
        <f>'Transcript table'!D20</f>
        <v>Ala-TGC-3</v>
      </c>
      <c r="DB12" s="21" t="s">
        <v>420</v>
      </c>
      <c r="DC12" s="65" t="str">
        <f t="shared" ca="1" si="6"/>
        <v/>
      </c>
      <c r="DD12" s="65" t="str">
        <f t="shared" ca="1" si="7"/>
        <v/>
      </c>
      <c r="DE12" s="65" t="str">
        <f t="shared" ca="1" si="8"/>
        <v/>
      </c>
      <c r="DF12" s="65" t="str">
        <f t="shared" ca="1" si="9"/>
        <v/>
      </c>
      <c r="DG12" s="65" t="str">
        <f t="shared" ca="1" si="10"/>
        <v/>
      </c>
      <c r="DH12" s="65" t="str">
        <f t="shared" ca="1" si="11"/>
        <v/>
      </c>
      <c r="DI12" s="65" t="str">
        <f t="shared" ca="1" si="12"/>
        <v/>
      </c>
      <c r="DJ12" s="65" t="str">
        <f t="shared" ca="1" si="13"/>
        <v/>
      </c>
      <c r="DK12" s="65" t="str">
        <f t="shared" ca="1" si="14"/>
        <v/>
      </c>
      <c r="DL12" s="65" t="str">
        <f t="shared" ca="1" si="15"/>
        <v/>
      </c>
      <c r="DM12" s="65" t="str">
        <f t="shared" ca="1" si="16"/>
        <v/>
      </c>
      <c r="DN12" s="65" t="str">
        <f t="shared" ca="1" si="17"/>
        <v/>
      </c>
      <c r="DO12" s="65" t="str">
        <f t="shared" ca="1" si="18"/>
        <v/>
      </c>
      <c r="DP12" s="65" t="str">
        <f t="shared" ca="1" si="19"/>
        <v/>
      </c>
      <c r="DQ12" s="65" t="str">
        <f t="shared" ca="1" si="20"/>
        <v/>
      </c>
      <c r="DR12" s="65" t="str">
        <f t="shared" ca="1" si="21"/>
        <v/>
      </c>
      <c r="DS12" s="65" t="str">
        <f t="shared" ca="1" si="22"/>
        <v/>
      </c>
      <c r="DT12" s="65" t="str">
        <f t="shared" ca="1" si="23"/>
        <v/>
      </c>
      <c r="DU12" s="65" t="str">
        <f t="shared" ca="1" si="24"/>
        <v/>
      </c>
      <c r="DV12" s="65" t="str">
        <f t="shared" ca="1" si="25"/>
        <v/>
      </c>
      <c r="DW12" s="141" t="str">
        <f t="shared" si="26"/>
        <v>Ala-TGC-3</v>
      </c>
      <c r="DX12" s="140" t="s">
        <v>420</v>
      </c>
      <c r="DY12" s="65" t="str">
        <f t="shared" ca="1" si="27"/>
        <v/>
      </c>
      <c r="DZ12" s="65" t="str">
        <f t="shared" ca="1" si="28"/>
        <v/>
      </c>
      <c r="EA12" s="65" t="str">
        <f t="shared" ca="1" si="29"/>
        <v/>
      </c>
      <c r="EB12" s="65" t="str">
        <f t="shared" ca="1" si="30"/>
        <v/>
      </c>
      <c r="EC12" s="65" t="str">
        <f t="shared" ca="1" si="31"/>
        <v/>
      </c>
      <c r="ED12" s="65" t="str">
        <f t="shared" ca="1" si="32"/>
        <v/>
      </c>
      <c r="EE12" s="65" t="str">
        <f t="shared" ca="1" si="33"/>
        <v/>
      </c>
      <c r="EF12" s="65" t="str">
        <f t="shared" ca="1" si="34"/>
        <v/>
      </c>
      <c r="EG12" s="65" t="str">
        <f t="shared" ca="1" si="35"/>
        <v/>
      </c>
      <c r="EH12" s="65" t="str">
        <f t="shared" ca="1" si="36"/>
        <v/>
      </c>
      <c r="EI12" s="65" t="str">
        <f t="shared" ca="1" si="37"/>
        <v/>
      </c>
      <c r="EJ12" s="65" t="str">
        <f t="shared" ca="1" si="38"/>
        <v/>
      </c>
      <c r="EK12" s="65" t="str">
        <f t="shared" ca="1" si="39"/>
        <v/>
      </c>
      <c r="EL12" s="65" t="str">
        <f t="shared" ca="1" si="40"/>
        <v/>
      </c>
      <c r="EM12" s="65" t="str">
        <f t="shared" ca="1" si="41"/>
        <v/>
      </c>
      <c r="EN12" s="65" t="str">
        <f t="shared" ca="1" si="42"/>
        <v/>
      </c>
      <c r="EO12" s="65" t="str">
        <f t="shared" ca="1" si="43"/>
        <v/>
      </c>
      <c r="EP12" s="65" t="str">
        <f t="shared" ca="1" si="44"/>
        <v/>
      </c>
      <c r="EQ12" s="65" t="str">
        <f t="shared" ca="1" si="45"/>
        <v/>
      </c>
      <c r="ER12" s="65" t="str">
        <f t="shared" ca="1" si="46"/>
        <v/>
      </c>
    </row>
    <row r="13" spans="1:148" ht="12.75" customHeight="1">
      <c r="A13" s="134" t="str">
        <f>'Test Sample Data'!A13</f>
        <v>Ala-TGC-4</v>
      </c>
      <c r="B13" s="136" t="s">
        <v>418</v>
      </c>
      <c r="C13" s="22" t="str">
        <f>IF(SUM('Test Sample Data'!C$3:C$194)&gt;10,IF(AND(ISNUMBER('Test Sample Data'!C13),'Test Sample Data'!C13&lt;35,'Test Sample Data'!C13&gt;0),'Test Sample Data'!C13-'Choose Housekeeping Genes'!D$20,35-'Choose Housekeeping Genes'!D$20),"")</f>
        <v/>
      </c>
      <c r="D13" s="22" t="str">
        <f>IF(SUM('Test Sample Data'!D$3:D$194)&gt;10,IF(AND(ISNUMBER('Test Sample Data'!D13),'Test Sample Data'!D13&lt;35,'Test Sample Data'!D13&gt;0),'Test Sample Data'!D13-'Choose Housekeeping Genes'!E$20,35-'Choose Housekeeping Genes'!E$20),"")</f>
        <v/>
      </c>
      <c r="E13" s="22" t="str">
        <f>IF(SUM('Test Sample Data'!E$3:E$194)&gt;10,IF(AND(ISNUMBER('Test Sample Data'!E13),'Test Sample Data'!E13&lt;35,'Test Sample Data'!E13&gt;0),'Test Sample Data'!E13-'Choose Housekeeping Genes'!F$20,35-'Choose Housekeeping Genes'!F$20),"")</f>
        <v/>
      </c>
      <c r="F13" s="22" t="str">
        <f>IF(SUM('Test Sample Data'!F$3:F$194)&gt;10,IF(AND(ISNUMBER('Test Sample Data'!F13),'Test Sample Data'!F13&lt;35,'Test Sample Data'!F13&gt;0),'Test Sample Data'!F13-'Choose Housekeeping Genes'!G$20,35-'Choose Housekeeping Genes'!G$20),"")</f>
        <v/>
      </c>
      <c r="G13" s="22" t="str">
        <f>IF(SUM('Test Sample Data'!G$3:G$194)&gt;10,IF(AND(ISNUMBER('Test Sample Data'!G13),'Test Sample Data'!G13&lt;35,'Test Sample Data'!G13&gt;0),'Test Sample Data'!G13-'Choose Housekeeping Genes'!H$20,35-'Choose Housekeeping Genes'!H$20),"")</f>
        <v/>
      </c>
      <c r="H13" s="22" t="str">
        <f>IF(SUM('Test Sample Data'!H$3:H$194)&gt;10,IF(AND(ISNUMBER('Test Sample Data'!H13),'Test Sample Data'!H13&lt;35,'Test Sample Data'!H13&gt;0),'Test Sample Data'!H13-'Choose Housekeeping Genes'!I$20,35-'Choose Housekeeping Genes'!I$20),"")</f>
        <v/>
      </c>
      <c r="I13" s="22" t="str">
        <f>IF(SUM('Test Sample Data'!I$3:I$194)&gt;10,IF(AND(ISNUMBER('Test Sample Data'!I13),'Test Sample Data'!I13&lt;35,'Test Sample Data'!I13&gt;0),'Test Sample Data'!I13-'Choose Housekeeping Genes'!J$20,35-'Choose Housekeeping Genes'!J$20),"")</f>
        <v/>
      </c>
      <c r="J13" s="22" t="str">
        <f>IF(SUM('Test Sample Data'!J$3:J$194)&gt;10,IF(AND(ISNUMBER('Test Sample Data'!J13),'Test Sample Data'!J13&lt;35,'Test Sample Data'!J13&gt;0),'Test Sample Data'!J13-'Choose Housekeeping Genes'!K$20,35-'Choose Housekeeping Genes'!K$20),"")</f>
        <v/>
      </c>
      <c r="K13" s="22" t="str">
        <f>IF(SUM('Test Sample Data'!K$3:K$194)&gt;10,IF(AND(ISNUMBER('Test Sample Data'!K13),'Test Sample Data'!K13&lt;35,'Test Sample Data'!K13&gt;0),'Test Sample Data'!K13-'Choose Housekeeping Genes'!L$20,35-'Choose Housekeeping Genes'!L$20),"")</f>
        <v/>
      </c>
      <c r="L13" s="22" t="str">
        <f>IF(SUM('Test Sample Data'!L$3:L$194)&gt;10,IF(AND(ISNUMBER('Test Sample Data'!L13),'Test Sample Data'!L13&lt;35,'Test Sample Data'!L13&gt;0),'Test Sample Data'!L13-'Choose Housekeeping Genes'!M$20,35-'Choose Housekeeping Genes'!M$20),"")</f>
        <v/>
      </c>
      <c r="M13" s="22" t="str">
        <f>IF(SUM('Test Sample Data'!M$3:M$194)&gt;10,IF(AND(ISNUMBER('Test Sample Data'!M13),'Test Sample Data'!M13&lt;35,'Test Sample Data'!M13&gt;0),'Test Sample Data'!M13-'Choose Housekeeping Genes'!N$20,35-'Choose Housekeeping Genes'!N$20),"")</f>
        <v/>
      </c>
      <c r="N13" s="22" t="str">
        <f>IF(SUM('Test Sample Data'!N$3:N$194)&gt;10,IF(AND(ISNUMBER('Test Sample Data'!N13),'Test Sample Data'!N13&lt;35,'Test Sample Data'!N13&gt;0),'Test Sample Data'!N13-'Choose Housekeeping Genes'!O$20,35-'Choose Housekeeping Genes'!O$20),"")</f>
        <v/>
      </c>
      <c r="O13" s="22" t="str">
        <f>IF(SUM('Test Sample Data'!O$3:O$194)&gt;10,IF(AND(ISNUMBER('Test Sample Data'!O13),'Test Sample Data'!O13&lt;35,'Test Sample Data'!O13&gt;0),'Test Sample Data'!O13-'Choose Housekeeping Genes'!P$20,35-'Choose Housekeeping Genes'!P$20),"")</f>
        <v/>
      </c>
      <c r="P13" s="22" t="str">
        <f>IF(SUM('Test Sample Data'!P$3:P$194)&gt;10,IF(AND(ISNUMBER('Test Sample Data'!P13),'Test Sample Data'!P13&lt;35,'Test Sample Data'!P13&gt;0),'Test Sample Data'!P13-'Choose Housekeeping Genes'!Q$20,35-'Choose Housekeeping Genes'!Q$20),"")</f>
        <v/>
      </c>
      <c r="Q13" s="22" t="str">
        <f>IF(SUM('Test Sample Data'!Q$3:Q$194)&gt;10,IF(AND(ISNUMBER('Test Sample Data'!Q13),'Test Sample Data'!Q13&lt;35,'Test Sample Data'!Q13&gt;0),'Test Sample Data'!Q13-'Choose Housekeeping Genes'!R$20,35-'Choose Housekeeping Genes'!R$20),"")</f>
        <v/>
      </c>
      <c r="R13" s="22" t="str">
        <f>IF(SUM('Test Sample Data'!R$3:R$194)&gt;10,IF(AND(ISNUMBER('Test Sample Data'!R13),'Test Sample Data'!R13&lt;35,'Test Sample Data'!R13&gt;0),'Test Sample Data'!R13-'Choose Housekeeping Genes'!S$20,35-'Choose Housekeeping Genes'!S$20),"")</f>
        <v/>
      </c>
      <c r="S13" s="22" t="str">
        <f>IF(SUM('Test Sample Data'!S$3:S$194)&gt;10,IF(AND(ISNUMBER('Test Sample Data'!S13),'Test Sample Data'!S13&lt;35,'Test Sample Data'!S13&gt;0),'Test Sample Data'!S13-'Choose Housekeeping Genes'!T$20,35-'Choose Housekeeping Genes'!T$20),"")</f>
        <v/>
      </c>
      <c r="T13" s="22" t="str">
        <f>IF(SUM('Test Sample Data'!T$3:T$194)&gt;10,IF(AND(ISNUMBER('Test Sample Data'!T13),'Test Sample Data'!T13&lt;35,'Test Sample Data'!T13&gt;0),'Test Sample Data'!T13-'Choose Housekeeping Genes'!U$20,35-'Choose Housekeeping Genes'!U$20),"")</f>
        <v/>
      </c>
      <c r="U13" s="22" t="str">
        <f>IF(SUM('Test Sample Data'!U$3:U$194)&gt;10,IF(AND(ISNUMBER('Test Sample Data'!U13),'Test Sample Data'!U13&lt;35,'Test Sample Data'!U13&gt;0),'Test Sample Data'!U13-'Choose Housekeeping Genes'!V$20,35-'Choose Housekeeping Genes'!V$20),"")</f>
        <v/>
      </c>
      <c r="V13" s="22" t="str">
        <f>IF(SUM('Test Sample Data'!V$3:V$194)&gt;10,IF(AND(ISNUMBER('Test Sample Data'!V13),'Test Sample Data'!V13&lt;35,'Test Sample Data'!V13&gt;0),'Test Sample Data'!V13-'Choose Housekeeping Genes'!W$20,35-'Choose Housekeeping Genes'!W$20),"")</f>
        <v/>
      </c>
      <c r="W13" s="139" t="str">
        <f>'Control Sample Data'!A13</f>
        <v>Ala-TGC-4</v>
      </c>
      <c r="X13" s="140" t="s">
        <v>418</v>
      </c>
      <c r="Y13" s="22" t="str">
        <f>IF(SUM('Control Sample Data'!C$3:C$194)&gt;10,IF(AND(ISNUMBER('Control Sample Data'!C13),'Control Sample Data'!C13&lt;35,'Control Sample Data'!C13&gt;0),'Control Sample Data'!C13-'Choose Housekeeping Genes'!AA$20,35-'Choose Housekeeping Genes'!AA$20),"")</f>
        <v/>
      </c>
      <c r="Z13" s="22" t="str">
        <f>IF(SUM('Control Sample Data'!D$3:D$194)&gt;10,IF(AND(ISNUMBER('Control Sample Data'!D13),'Control Sample Data'!D13&lt;35,'Control Sample Data'!D13&gt;0),'Control Sample Data'!D13-'Choose Housekeeping Genes'!AB$20,35-'Choose Housekeeping Genes'!AB$20),"")</f>
        <v/>
      </c>
      <c r="AA13" s="22" t="str">
        <f>IF(SUM('Control Sample Data'!E$3:E$194)&gt;10,IF(AND(ISNUMBER('Control Sample Data'!E13),'Control Sample Data'!E13&lt;35,'Control Sample Data'!E13&gt;0),'Control Sample Data'!E13-'Choose Housekeeping Genes'!AC$20,35-'Choose Housekeeping Genes'!AC$20),"")</f>
        <v/>
      </c>
      <c r="AB13" s="22" t="str">
        <f>IF(SUM('Control Sample Data'!F$3:F$194)&gt;10,IF(AND(ISNUMBER('Control Sample Data'!F13),'Control Sample Data'!F13&lt;35,'Control Sample Data'!F13&gt;0),'Control Sample Data'!F13-'Choose Housekeeping Genes'!AD$20,35-'Choose Housekeeping Genes'!AD$20),"")</f>
        <v/>
      </c>
      <c r="AC13" s="22" t="str">
        <f>IF(SUM('Control Sample Data'!G$3:G$194)&gt;10,IF(AND(ISNUMBER('Control Sample Data'!G13),'Control Sample Data'!G13&lt;35,'Control Sample Data'!G13&gt;0),'Control Sample Data'!G13-'Choose Housekeeping Genes'!AE$20,35-'Choose Housekeeping Genes'!AE$20),"")</f>
        <v/>
      </c>
      <c r="AD13" s="22" t="str">
        <f>IF(SUM('Control Sample Data'!H$3:H$194)&gt;10,IF(AND(ISNUMBER('Control Sample Data'!H13),'Control Sample Data'!H13&lt;35,'Control Sample Data'!H13&gt;0),'Control Sample Data'!H13-'Choose Housekeeping Genes'!AF$20,35-'Choose Housekeeping Genes'!AF$20),"")</f>
        <v/>
      </c>
      <c r="AE13" s="22" t="str">
        <f>IF(SUM('Control Sample Data'!I$3:I$194)&gt;10,IF(AND(ISNUMBER('Control Sample Data'!I13),'Control Sample Data'!I13&lt;35,'Control Sample Data'!I13&gt;0),'Control Sample Data'!I13-'Choose Housekeeping Genes'!AG$20,35-'Choose Housekeeping Genes'!AG$20),"")</f>
        <v/>
      </c>
      <c r="AF13" s="22" t="str">
        <f>IF(SUM('Control Sample Data'!J$3:J$194)&gt;10,IF(AND(ISNUMBER('Control Sample Data'!J13),'Control Sample Data'!J13&lt;35,'Control Sample Data'!J13&gt;0),'Control Sample Data'!J13-'Choose Housekeeping Genes'!AH$20,35-'Choose Housekeeping Genes'!AH$20),"")</f>
        <v/>
      </c>
      <c r="AG13" s="22" t="str">
        <f>IF(SUM('Control Sample Data'!K$3:K$194)&gt;10,IF(AND(ISNUMBER('Control Sample Data'!K13),'Control Sample Data'!K13&lt;35,'Control Sample Data'!K13&gt;0),'Control Sample Data'!K13-'Choose Housekeeping Genes'!AI$20,35-'Choose Housekeeping Genes'!AI$20),"")</f>
        <v/>
      </c>
      <c r="AH13" s="22" t="str">
        <f>IF(SUM('Control Sample Data'!L$3:L$194)&gt;10,IF(AND(ISNUMBER('Control Sample Data'!L13),'Control Sample Data'!L13&lt;35,'Control Sample Data'!L13&gt;0),'Control Sample Data'!L13-'Choose Housekeeping Genes'!AJ$20,35-'Choose Housekeeping Genes'!AJ$20),"")</f>
        <v/>
      </c>
      <c r="AI13" s="22" t="str">
        <f>IF(SUM('Control Sample Data'!M$3:M$194)&gt;10,IF(AND(ISNUMBER('Control Sample Data'!M13),'Control Sample Data'!M13&lt;35,'Control Sample Data'!M13&gt;0),'Control Sample Data'!M13-'Choose Housekeeping Genes'!AK$20,35-'Choose Housekeeping Genes'!AK$20),"")</f>
        <v/>
      </c>
      <c r="AJ13" s="22" t="str">
        <f>IF(SUM('Control Sample Data'!N$3:N$194)&gt;10,IF(AND(ISNUMBER('Control Sample Data'!N13),'Control Sample Data'!N13&lt;35,'Control Sample Data'!N13&gt;0),'Control Sample Data'!N13-'Choose Housekeeping Genes'!AL$20,35-'Choose Housekeeping Genes'!AL$20),"")</f>
        <v/>
      </c>
      <c r="AK13" s="22" t="str">
        <f>IF(SUM('Control Sample Data'!O$3:O$194)&gt;10,IF(AND(ISNUMBER('Control Sample Data'!O13),'Control Sample Data'!O13&lt;35,'Control Sample Data'!O13&gt;0),'Control Sample Data'!O13-'Choose Housekeeping Genes'!AM$20,35-'Choose Housekeeping Genes'!AM$20),"")</f>
        <v/>
      </c>
      <c r="AL13" s="22" t="str">
        <f>IF(SUM('Control Sample Data'!P$3:P$194)&gt;10,IF(AND(ISNUMBER('Control Sample Data'!P13),'Control Sample Data'!P13&lt;35,'Control Sample Data'!P13&gt;0),'Control Sample Data'!P13-'Choose Housekeeping Genes'!AN$20,35-'Choose Housekeeping Genes'!AN$20),"")</f>
        <v/>
      </c>
      <c r="AM13" s="22" t="str">
        <f>IF(SUM('Control Sample Data'!Q$3:Q$194)&gt;10,IF(AND(ISNUMBER('Control Sample Data'!Q13),'Control Sample Data'!Q13&lt;35,'Control Sample Data'!Q13&gt;0),'Control Sample Data'!Q13-'Choose Housekeeping Genes'!AO$20,35-'Choose Housekeeping Genes'!AO$20),"")</f>
        <v/>
      </c>
      <c r="AN13" s="22" t="str">
        <f>IF(SUM('Control Sample Data'!R$3:R$194)&gt;10,IF(AND(ISNUMBER('Control Sample Data'!R13),'Control Sample Data'!R13&lt;35,'Control Sample Data'!R13&gt;0),'Control Sample Data'!R13-'Choose Housekeeping Genes'!AP$20,35-'Choose Housekeeping Genes'!AP$20),"")</f>
        <v/>
      </c>
      <c r="AO13" s="22" t="str">
        <f>IF(SUM('Control Sample Data'!S$3:S$194)&gt;10,IF(AND(ISNUMBER('Control Sample Data'!S13),'Control Sample Data'!S13&lt;35,'Control Sample Data'!S13&gt;0),'Control Sample Data'!S13-'Choose Housekeeping Genes'!AQ$20,35-'Choose Housekeeping Genes'!AQ$20),"")</f>
        <v/>
      </c>
      <c r="AP13" s="22" t="str">
        <f>IF(SUM('Control Sample Data'!T$3:T$194)&gt;10,IF(AND(ISNUMBER('Control Sample Data'!T13),'Control Sample Data'!T13&lt;35,'Control Sample Data'!T13&gt;0),'Control Sample Data'!T13-'Choose Housekeeping Genes'!AR$20,35-'Choose Housekeeping Genes'!AR$20),"")</f>
        <v/>
      </c>
      <c r="AQ13" s="22" t="str">
        <f>IF(SUM('Control Sample Data'!U$3:U$194)&gt;10,IF(AND(ISNUMBER('Control Sample Data'!U13),'Control Sample Data'!U13&lt;35,'Control Sample Data'!U13&gt;0),'Control Sample Data'!U13-'Choose Housekeeping Genes'!AS$20,35-'Choose Housekeeping Genes'!AS$20),"")</f>
        <v/>
      </c>
      <c r="AR13" s="22" t="str">
        <f>IF(SUM('Control Sample Data'!V$3:V$194)&gt;10,IF(AND(ISNUMBER('Control Sample Data'!V13),'Control Sample Data'!V13&lt;35,'Control Sample Data'!V13&gt;0),'Control Sample Data'!V13-'Choose Housekeeping Genes'!AT$20,35-'Choose Housekeeping Genes'!AT$20),"")</f>
        <v/>
      </c>
      <c r="AS13" s="69" t="str">
        <f>'Control Sample Data'!A13</f>
        <v>Ala-TGC-4</v>
      </c>
      <c r="AT13" s="21" t="s">
        <v>418</v>
      </c>
      <c r="AU13" s="22" t="str">
        <f ca="1">IF(ISNUMBER(C13-'Choose Housekeeping Genes'!D$12),C13-'Choose Housekeeping Genes'!D$12,"")</f>
        <v/>
      </c>
      <c r="AV13" s="22" t="str">
        <f ca="1">IF(ISNUMBER(D13-'Choose Housekeeping Genes'!E$12),D13-'Choose Housekeeping Genes'!E$12,"")</f>
        <v/>
      </c>
      <c r="AW13" s="22" t="str">
        <f ca="1">IF(ISNUMBER(E13-'Choose Housekeeping Genes'!F$12),E13-'Choose Housekeeping Genes'!F$12,"")</f>
        <v/>
      </c>
      <c r="AX13" s="22" t="str">
        <f ca="1">IF(ISNUMBER(F13-'Choose Housekeeping Genes'!G$12),F13-'Choose Housekeeping Genes'!G$12,"")</f>
        <v/>
      </c>
      <c r="AY13" s="22" t="str">
        <f ca="1">IF(ISNUMBER(G13-'Choose Housekeeping Genes'!H$12),G13-'Choose Housekeeping Genes'!H$12,"")</f>
        <v/>
      </c>
      <c r="AZ13" s="22" t="str">
        <f ca="1">IF(ISNUMBER(H13-'Choose Housekeeping Genes'!I$12),H13-'Choose Housekeeping Genes'!I$12,"")</f>
        <v/>
      </c>
      <c r="BA13" s="22" t="str">
        <f ca="1">IF(ISNUMBER(I13-'Choose Housekeeping Genes'!J$12),I13-'Choose Housekeeping Genes'!J$12,"")</f>
        <v/>
      </c>
      <c r="BB13" s="22" t="str">
        <f ca="1">IF(ISNUMBER(J13-'Choose Housekeeping Genes'!K$12),J13-'Choose Housekeeping Genes'!K$12,"")</f>
        <v/>
      </c>
      <c r="BC13" s="22" t="str">
        <f ca="1">IF(ISNUMBER(K13-'Choose Housekeeping Genes'!L$12),K13-'Choose Housekeeping Genes'!L$12,"")</f>
        <v/>
      </c>
      <c r="BD13" s="22" t="str">
        <f ca="1">IF(ISNUMBER(L13-'Choose Housekeeping Genes'!M$12),L13-'Choose Housekeeping Genes'!M$12,"")</f>
        <v/>
      </c>
      <c r="BE13" s="22" t="str">
        <f ca="1">IF(ISNUMBER(M13-'Choose Housekeeping Genes'!N$12),M13-'Choose Housekeeping Genes'!N$12,"")</f>
        <v/>
      </c>
      <c r="BF13" s="22" t="str">
        <f ca="1">IF(ISNUMBER(N13-'Choose Housekeeping Genes'!O$12),N13-'Choose Housekeeping Genes'!O$12,"")</f>
        <v/>
      </c>
      <c r="BG13" s="22" t="str">
        <f ca="1">IF(ISNUMBER(O13-'Choose Housekeeping Genes'!P$12),O13-'Choose Housekeeping Genes'!P$12,"")</f>
        <v/>
      </c>
      <c r="BH13" s="22" t="str">
        <f ca="1">IF(ISNUMBER(P13-'Choose Housekeeping Genes'!Q$12),P13-'Choose Housekeeping Genes'!Q$12,"")</f>
        <v/>
      </c>
      <c r="BI13" s="22" t="str">
        <f ca="1">IF(ISNUMBER(Q13-'Choose Housekeeping Genes'!R$12),Q13-'Choose Housekeeping Genes'!R$12,"")</f>
        <v/>
      </c>
      <c r="BJ13" s="22" t="str">
        <f ca="1">IF(ISNUMBER(R13-'Choose Housekeeping Genes'!S$12),R13-'Choose Housekeeping Genes'!S$12,"")</f>
        <v/>
      </c>
      <c r="BK13" s="22" t="str">
        <f ca="1">IF(ISNUMBER(S13-'Choose Housekeeping Genes'!T$12),S13-'Choose Housekeeping Genes'!T$12,"")</f>
        <v/>
      </c>
      <c r="BL13" s="22" t="str">
        <f ca="1">IF(ISNUMBER(T13-'Choose Housekeeping Genes'!U$12),T13-'Choose Housekeeping Genes'!U$12,"")</f>
        <v/>
      </c>
      <c r="BM13" s="22" t="str">
        <f ca="1">IF(ISNUMBER(U13-'Choose Housekeeping Genes'!V$12),U13-'Choose Housekeeping Genes'!V$12,"")</f>
        <v/>
      </c>
      <c r="BN13" s="22" t="str">
        <f ca="1">IF(ISNUMBER(V13-'Choose Housekeeping Genes'!W$12),V13-'Choose Housekeeping Genes'!W$12,"")</f>
        <v/>
      </c>
      <c r="BO13" s="141" t="str">
        <f t="shared" si="0"/>
        <v>Ala-TGC-4</v>
      </c>
      <c r="BP13" s="140" t="s">
        <v>418</v>
      </c>
      <c r="BQ13" s="22" t="str">
        <f ca="1">IF(ISNUMBER(Y13-'Choose Housekeeping Genes'!AA$12),Y13-'Choose Housekeeping Genes'!AA$12,"")</f>
        <v/>
      </c>
      <c r="BR13" s="22" t="str">
        <f ca="1">IF(ISNUMBER(Z13-'Choose Housekeeping Genes'!AB$12),Z13-'Choose Housekeeping Genes'!AB$12,"")</f>
        <v/>
      </c>
      <c r="BS13" s="22" t="str">
        <f ca="1">IF(ISNUMBER(AA13-'Choose Housekeeping Genes'!AC$12),AA13-'Choose Housekeeping Genes'!AC$12,"")</f>
        <v/>
      </c>
      <c r="BT13" s="22" t="str">
        <f ca="1">IF(ISNUMBER(AB13-'Choose Housekeeping Genes'!AD$12),AB13-'Choose Housekeeping Genes'!AD$12,"")</f>
        <v/>
      </c>
      <c r="BU13" s="22" t="str">
        <f ca="1">IF(ISNUMBER(AC13-'Choose Housekeeping Genes'!AE$12),AC13-'Choose Housekeeping Genes'!AE$12,"")</f>
        <v/>
      </c>
      <c r="BV13" s="22" t="str">
        <f ca="1">IF(ISNUMBER(AD13-'Choose Housekeeping Genes'!AF$12),AD13-'Choose Housekeeping Genes'!AF$12,"")</f>
        <v/>
      </c>
      <c r="BW13" s="22" t="str">
        <f ca="1">IF(ISNUMBER(AE13-'Choose Housekeeping Genes'!AG$12),AE13-'Choose Housekeeping Genes'!AG$12,"")</f>
        <v/>
      </c>
      <c r="BX13" s="22" t="str">
        <f ca="1">IF(ISNUMBER(AF13-'Choose Housekeeping Genes'!AH$12),AF13-'Choose Housekeeping Genes'!AH$12,"")</f>
        <v/>
      </c>
      <c r="BY13" s="22" t="str">
        <f ca="1">IF(ISNUMBER(AG13-'Choose Housekeeping Genes'!AI$12),AG13-'Choose Housekeeping Genes'!AI$12,"")</f>
        <v/>
      </c>
      <c r="BZ13" s="22" t="str">
        <f ca="1">IF(ISNUMBER(AH13-'Choose Housekeeping Genes'!AJ$12),AH13-'Choose Housekeeping Genes'!AJ$12,"")</f>
        <v/>
      </c>
      <c r="CA13" s="22" t="str">
        <f ca="1">IF(ISNUMBER(AI13-'Choose Housekeeping Genes'!AK$12),AI13-'Choose Housekeeping Genes'!AK$12,"")</f>
        <v/>
      </c>
      <c r="CB13" s="22" t="str">
        <f ca="1">IF(ISNUMBER(AJ13-'Choose Housekeeping Genes'!AL$12),AJ13-'Choose Housekeeping Genes'!AL$12,"")</f>
        <v/>
      </c>
      <c r="CC13" s="22" t="str">
        <f ca="1">IF(ISNUMBER(AK13-'Choose Housekeeping Genes'!AM$12),AK13-'Choose Housekeeping Genes'!AM$12,"")</f>
        <v/>
      </c>
      <c r="CD13" s="22" t="str">
        <f ca="1">IF(ISNUMBER(AL13-'Choose Housekeeping Genes'!AN$12),AL13-'Choose Housekeeping Genes'!AN$12,"")</f>
        <v/>
      </c>
      <c r="CE13" s="22" t="str">
        <f ca="1">IF(ISNUMBER(AM13-'Choose Housekeeping Genes'!AO$12),AM13-'Choose Housekeeping Genes'!AO$12,"")</f>
        <v/>
      </c>
      <c r="CF13" s="22" t="str">
        <f ca="1">IF(ISNUMBER(AN13-'Choose Housekeeping Genes'!AP$12),AN13-'Choose Housekeeping Genes'!AP$12,"")</f>
        <v/>
      </c>
      <c r="CG13" s="22" t="str">
        <f ca="1">IF(ISNUMBER(AO13-'Choose Housekeeping Genes'!AQ$12),AO13-'Choose Housekeeping Genes'!AQ$12,"")</f>
        <v/>
      </c>
      <c r="CH13" s="22" t="str">
        <f ca="1">IF(ISNUMBER(AP13-'Choose Housekeeping Genes'!AR$12),AP13-'Choose Housekeeping Genes'!AR$12,"")</f>
        <v/>
      </c>
      <c r="CI13" s="22" t="str">
        <f ca="1">IF(ISNUMBER(AQ13-'Choose Housekeeping Genes'!AS$12),AQ13-'Choose Housekeeping Genes'!AS$12,"")</f>
        <v/>
      </c>
      <c r="CJ13" s="22" t="str">
        <f ca="1">IF(ISNUMBER(AR13-'Choose Housekeeping Genes'!AT$12),AR13-'Choose Housekeeping Genes'!AT$12,"")</f>
        <v/>
      </c>
      <c r="CK13" s="66" t="e">
        <f t="shared" ca="1" si="4"/>
        <v>#DIV/0!</v>
      </c>
      <c r="CL13" s="143" t="e">
        <f t="shared" ca="1" si="5"/>
        <v>#DIV/0!</v>
      </c>
      <c r="CQ13" s="1">
        <v>11</v>
      </c>
      <c r="CR13" s="1" t="e">
        <f t="array" aca="1" ref="CR13" ca="1">INDIRECT("'All expressed genes'!$A"&amp;MIN(IF('All expressed genes'!$G$3:$G$187=LARGE('All expressed genes'!$G$3:$G$187,CQ13),ROW('All expressed genes'!$A$3:$A$187),"")))</f>
        <v>#DIV/0!</v>
      </c>
      <c r="CS13" s="1" t="e">
        <f t="array" aca="1" ref="CS13" ca="1">INDIRECT("'All expressed genes'!$G"&amp;MIN(IF('All expressed genes'!$G$3:$G$187=LARGE('All expressed genes'!$G$3:$G$187,CQ13),ROW('All expressed genes'!$A$3:$A$187),"")))</f>
        <v>#DIV/0!</v>
      </c>
      <c r="CU13" s="1">
        <f t="shared" si="47"/>
        <v>175</v>
      </c>
      <c r="CV13" s="1" t="e">
        <f t="array" aca="1" ref="CV13" ca="1">INDIRECT("'All expressed genes'!$A"&amp;MIN(IF('All expressed genes'!$G$3:$G$187=LARGE('All expressed genes'!$G$3:$G$187,CU13),ROW('All expressed genes'!$A$3:$A$187),"")))</f>
        <v>#DIV/0!</v>
      </c>
      <c r="CW13" s="1" t="e">
        <f t="array" aca="1" ref="CW13" ca="1">INDIRECT("'All expressed genes'!$I"&amp;MIN(IF('All expressed genes'!$G$3:$G$187=LARGE('All expressed genes'!$G$3:$G$187,CU13),ROW('All expressed genes'!$A$3:$A$187),"")))</f>
        <v>#DIV/0!</v>
      </c>
      <c r="CX13" s="1" t="e">
        <f t="shared" ca="1" si="1"/>
        <v>#DIV/0!</v>
      </c>
      <c r="DA13" s="69" t="str">
        <f>'Transcript table'!D21</f>
        <v>Ala-TGC-4</v>
      </c>
      <c r="DB13" s="21" t="s">
        <v>418</v>
      </c>
      <c r="DC13" s="65" t="str">
        <f t="shared" ca="1" si="6"/>
        <v/>
      </c>
      <c r="DD13" s="65" t="str">
        <f t="shared" ca="1" si="7"/>
        <v/>
      </c>
      <c r="DE13" s="65" t="str">
        <f t="shared" ca="1" si="8"/>
        <v/>
      </c>
      <c r="DF13" s="65" t="str">
        <f t="shared" ca="1" si="9"/>
        <v/>
      </c>
      <c r="DG13" s="65" t="str">
        <f t="shared" ca="1" si="10"/>
        <v/>
      </c>
      <c r="DH13" s="65" t="str">
        <f t="shared" ca="1" si="11"/>
        <v/>
      </c>
      <c r="DI13" s="65" t="str">
        <f t="shared" ca="1" si="12"/>
        <v/>
      </c>
      <c r="DJ13" s="65" t="str">
        <f t="shared" ca="1" si="13"/>
        <v/>
      </c>
      <c r="DK13" s="65" t="str">
        <f t="shared" ca="1" si="14"/>
        <v/>
      </c>
      <c r="DL13" s="65" t="str">
        <f t="shared" ca="1" si="15"/>
        <v/>
      </c>
      <c r="DM13" s="65" t="str">
        <f t="shared" ca="1" si="16"/>
        <v/>
      </c>
      <c r="DN13" s="65" t="str">
        <f t="shared" ca="1" si="17"/>
        <v/>
      </c>
      <c r="DO13" s="65" t="str">
        <f t="shared" ca="1" si="18"/>
        <v/>
      </c>
      <c r="DP13" s="65" t="str">
        <f t="shared" ca="1" si="19"/>
        <v/>
      </c>
      <c r="DQ13" s="65" t="str">
        <f t="shared" ca="1" si="20"/>
        <v/>
      </c>
      <c r="DR13" s="65" t="str">
        <f t="shared" ca="1" si="21"/>
        <v/>
      </c>
      <c r="DS13" s="65" t="str">
        <f t="shared" ca="1" si="22"/>
        <v/>
      </c>
      <c r="DT13" s="65" t="str">
        <f t="shared" ca="1" si="23"/>
        <v/>
      </c>
      <c r="DU13" s="65" t="str">
        <f t="shared" ca="1" si="24"/>
        <v/>
      </c>
      <c r="DV13" s="65" t="str">
        <f t="shared" ca="1" si="25"/>
        <v/>
      </c>
      <c r="DW13" s="141" t="str">
        <f t="shared" si="26"/>
        <v>Ala-TGC-4</v>
      </c>
      <c r="DX13" s="140" t="s">
        <v>418</v>
      </c>
      <c r="DY13" s="65" t="str">
        <f t="shared" ca="1" si="27"/>
        <v/>
      </c>
      <c r="DZ13" s="65" t="str">
        <f t="shared" ca="1" si="28"/>
        <v/>
      </c>
      <c r="EA13" s="65" t="str">
        <f t="shared" ca="1" si="29"/>
        <v/>
      </c>
      <c r="EB13" s="65" t="str">
        <f t="shared" ca="1" si="30"/>
        <v/>
      </c>
      <c r="EC13" s="65" t="str">
        <f t="shared" ca="1" si="31"/>
        <v/>
      </c>
      <c r="ED13" s="65" t="str">
        <f t="shared" ca="1" si="32"/>
        <v/>
      </c>
      <c r="EE13" s="65" t="str">
        <f t="shared" ca="1" si="33"/>
        <v/>
      </c>
      <c r="EF13" s="65" t="str">
        <f t="shared" ca="1" si="34"/>
        <v/>
      </c>
      <c r="EG13" s="65" t="str">
        <f t="shared" ca="1" si="35"/>
        <v/>
      </c>
      <c r="EH13" s="65" t="str">
        <f t="shared" ca="1" si="36"/>
        <v/>
      </c>
      <c r="EI13" s="65" t="str">
        <f t="shared" ca="1" si="37"/>
        <v/>
      </c>
      <c r="EJ13" s="65" t="str">
        <f t="shared" ca="1" si="38"/>
        <v/>
      </c>
      <c r="EK13" s="65" t="str">
        <f t="shared" ca="1" si="39"/>
        <v/>
      </c>
      <c r="EL13" s="65" t="str">
        <f t="shared" ca="1" si="40"/>
        <v/>
      </c>
      <c r="EM13" s="65" t="str">
        <f t="shared" ca="1" si="41"/>
        <v/>
      </c>
      <c r="EN13" s="65" t="str">
        <f t="shared" ca="1" si="42"/>
        <v/>
      </c>
      <c r="EO13" s="65" t="str">
        <f t="shared" ca="1" si="43"/>
        <v/>
      </c>
      <c r="EP13" s="65" t="str">
        <f t="shared" ca="1" si="44"/>
        <v/>
      </c>
      <c r="EQ13" s="65" t="str">
        <f t="shared" ca="1" si="45"/>
        <v/>
      </c>
      <c r="ER13" s="65" t="str">
        <f t="shared" ca="1" si="46"/>
        <v/>
      </c>
    </row>
    <row r="14" spans="1:148" ht="12.75" customHeight="1">
      <c r="A14" s="134" t="str">
        <f>'Test Sample Data'!A14</f>
        <v>Ala-TGC-5</v>
      </c>
      <c r="B14" s="136" t="s">
        <v>416</v>
      </c>
      <c r="C14" s="22" t="str">
        <f>IF(SUM('Test Sample Data'!C$3:C$194)&gt;10,IF(AND(ISNUMBER('Test Sample Data'!C14),'Test Sample Data'!C14&lt;35,'Test Sample Data'!C14&gt;0),'Test Sample Data'!C14-'Choose Housekeeping Genes'!D$20,35-'Choose Housekeeping Genes'!D$20),"")</f>
        <v/>
      </c>
      <c r="D14" s="22" t="str">
        <f>IF(SUM('Test Sample Data'!D$3:D$194)&gt;10,IF(AND(ISNUMBER('Test Sample Data'!D14),'Test Sample Data'!D14&lt;35,'Test Sample Data'!D14&gt;0),'Test Sample Data'!D14-'Choose Housekeeping Genes'!E$20,35-'Choose Housekeeping Genes'!E$20),"")</f>
        <v/>
      </c>
      <c r="E14" s="22" t="str">
        <f>IF(SUM('Test Sample Data'!E$3:E$194)&gt;10,IF(AND(ISNUMBER('Test Sample Data'!E14),'Test Sample Data'!E14&lt;35,'Test Sample Data'!E14&gt;0),'Test Sample Data'!E14-'Choose Housekeeping Genes'!F$20,35-'Choose Housekeeping Genes'!F$20),"")</f>
        <v/>
      </c>
      <c r="F14" s="22" t="str">
        <f>IF(SUM('Test Sample Data'!F$3:F$194)&gt;10,IF(AND(ISNUMBER('Test Sample Data'!F14),'Test Sample Data'!F14&lt;35,'Test Sample Data'!F14&gt;0),'Test Sample Data'!F14-'Choose Housekeeping Genes'!G$20,35-'Choose Housekeeping Genes'!G$20),"")</f>
        <v/>
      </c>
      <c r="G14" s="22" t="str">
        <f>IF(SUM('Test Sample Data'!G$3:G$194)&gt;10,IF(AND(ISNUMBER('Test Sample Data'!G14),'Test Sample Data'!G14&lt;35,'Test Sample Data'!G14&gt;0),'Test Sample Data'!G14-'Choose Housekeeping Genes'!H$20,35-'Choose Housekeeping Genes'!H$20),"")</f>
        <v/>
      </c>
      <c r="H14" s="22" t="str">
        <f>IF(SUM('Test Sample Data'!H$3:H$194)&gt;10,IF(AND(ISNUMBER('Test Sample Data'!H14),'Test Sample Data'!H14&lt;35,'Test Sample Data'!H14&gt;0),'Test Sample Data'!H14-'Choose Housekeeping Genes'!I$20,35-'Choose Housekeeping Genes'!I$20),"")</f>
        <v/>
      </c>
      <c r="I14" s="22" t="str">
        <f>IF(SUM('Test Sample Data'!I$3:I$194)&gt;10,IF(AND(ISNUMBER('Test Sample Data'!I14),'Test Sample Data'!I14&lt;35,'Test Sample Data'!I14&gt;0),'Test Sample Data'!I14-'Choose Housekeeping Genes'!J$20,35-'Choose Housekeeping Genes'!J$20),"")</f>
        <v/>
      </c>
      <c r="J14" s="22" t="str">
        <f>IF(SUM('Test Sample Data'!J$3:J$194)&gt;10,IF(AND(ISNUMBER('Test Sample Data'!J14),'Test Sample Data'!J14&lt;35,'Test Sample Data'!J14&gt;0),'Test Sample Data'!J14-'Choose Housekeeping Genes'!K$20,35-'Choose Housekeeping Genes'!K$20),"")</f>
        <v/>
      </c>
      <c r="K14" s="22" t="str">
        <f>IF(SUM('Test Sample Data'!K$3:K$194)&gt;10,IF(AND(ISNUMBER('Test Sample Data'!K14),'Test Sample Data'!K14&lt;35,'Test Sample Data'!K14&gt;0),'Test Sample Data'!K14-'Choose Housekeeping Genes'!L$20,35-'Choose Housekeeping Genes'!L$20),"")</f>
        <v/>
      </c>
      <c r="L14" s="22" t="str">
        <f>IF(SUM('Test Sample Data'!L$3:L$194)&gt;10,IF(AND(ISNUMBER('Test Sample Data'!L14),'Test Sample Data'!L14&lt;35,'Test Sample Data'!L14&gt;0),'Test Sample Data'!L14-'Choose Housekeeping Genes'!M$20,35-'Choose Housekeeping Genes'!M$20),"")</f>
        <v/>
      </c>
      <c r="M14" s="22" t="str">
        <f>IF(SUM('Test Sample Data'!M$3:M$194)&gt;10,IF(AND(ISNUMBER('Test Sample Data'!M14),'Test Sample Data'!M14&lt;35,'Test Sample Data'!M14&gt;0),'Test Sample Data'!M14-'Choose Housekeeping Genes'!N$20,35-'Choose Housekeeping Genes'!N$20),"")</f>
        <v/>
      </c>
      <c r="N14" s="22" t="str">
        <f>IF(SUM('Test Sample Data'!N$3:N$194)&gt;10,IF(AND(ISNUMBER('Test Sample Data'!N14),'Test Sample Data'!N14&lt;35,'Test Sample Data'!N14&gt;0),'Test Sample Data'!N14-'Choose Housekeeping Genes'!O$20,35-'Choose Housekeeping Genes'!O$20),"")</f>
        <v/>
      </c>
      <c r="O14" s="22" t="str">
        <f>IF(SUM('Test Sample Data'!O$3:O$194)&gt;10,IF(AND(ISNUMBER('Test Sample Data'!O14),'Test Sample Data'!O14&lt;35,'Test Sample Data'!O14&gt;0),'Test Sample Data'!O14-'Choose Housekeeping Genes'!P$20,35-'Choose Housekeeping Genes'!P$20),"")</f>
        <v/>
      </c>
      <c r="P14" s="22" t="str">
        <f>IF(SUM('Test Sample Data'!P$3:P$194)&gt;10,IF(AND(ISNUMBER('Test Sample Data'!P14),'Test Sample Data'!P14&lt;35,'Test Sample Data'!P14&gt;0),'Test Sample Data'!P14-'Choose Housekeeping Genes'!Q$20,35-'Choose Housekeeping Genes'!Q$20),"")</f>
        <v/>
      </c>
      <c r="Q14" s="22" t="str">
        <f>IF(SUM('Test Sample Data'!Q$3:Q$194)&gt;10,IF(AND(ISNUMBER('Test Sample Data'!Q14),'Test Sample Data'!Q14&lt;35,'Test Sample Data'!Q14&gt;0),'Test Sample Data'!Q14-'Choose Housekeeping Genes'!R$20,35-'Choose Housekeeping Genes'!R$20),"")</f>
        <v/>
      </c>
      <c r="R14" s="22" t="str">
        <f>IF(SUM('Test Sample Data'!R$3:R$194)&gt;10,IF(AND(ISNUMBER('Test Sample Data'!R14),'Test Sample Data'!R14&lt;35,'Test Sample Data'!R14&gt;0),'Test Sample Data'!R14-'Choose Housekeeping Genes'!S$20,35-'Choose Housekeeping Genes'!S$20),"")</f>
        <v/>
      </c>
      <c r="S14" s="22" t="str">
        <f>IF(SUM('Test Sample Data'!S$3:S$194)&gt;10,IF(AND(ISNUMBER('Test Sample Data'!S14),'Test Sample Data'!S14&lt;35,'Test Sample Data'!S14&gt;0),'Test Sample Data'!S14-'Choose Housekeeping Genes'!T$20,35-'Choose Housekeeping Genes'!T$20),"")</f>
        <v/>
      </c>
      <c r="T14" s="22" t="str">
        <f>IF(SUM('Test Sample Data'!T$3:T$194)&gt;10,IF(AND(ISNUMBER('Test Sample Data'!T14),'Test Sample Data'!T14&lt;35,'Test Sample Data'!T14&gt;0),'Test Sample Data'!T14-'Choose Housekeeping Genes'!U$20,35-'Choose Housekeeping Genes'!U$20),"")</f>
        <v/>
      </c>
      <c r="U14" s="22" t="str">
        <f>IF(SUM('Test Sample Data'!U$3:U$194)&gt;10,IF(AND(ISNUMBER('Test Sample Data'!U14),'Test Sample Data'!U14&lt;35,'Test Sample Data'!U14&gt;0),'Test Sample Data'!U14-'Choose Housekeeping Genes'!V$20,35-'Choose Housekeeping Genes'!V$20),"")</f>
        <v/>
      </c>
      <c r="V14" s="22" t="str">
        <f>IF(SUM('Test Sample Data'!V$3:V$194)&gt;10,IF(AND(ISNUMBER('Test Sample Data'!V14),'Test Sample Data'!V14&lt;35,'Test Sample Data'!V14&gt;0),'Test Sample Data'!V14-'Choose Housekeeping Genes'!W$20,35-'Choose Housekeeping Genes'!W$20),"")</f>
        <v/>
      </c>
      <c r="W14" s="139" t="str">
        <f>'Control Sample Data'!A14</f>
        <v>Ala-TGC-5</v>
      </c>
      <c r="X14" s="140" t="s">
        <v>416</v>
      </c>
      <c r="Y14" s="22" t="str">
        <f>IF(SUM('Control Sample Data'!C$3:C$194)&gt;10,IF(AND(ISNUMBER('Control Sample Data'!C14),'Control Sample Data'!C14&lt;35,'Control Sample Data'!C14&gt;0),'Control Sample Data'!C14-'Choose Housekeeping Genes'!AA$20,35-'Choose Housekeeping Genes'!AA$20),"")</f>
        <v/>
      </c>
      <c r="Z14" s="22" t="str">
        <f>IF(SUM('Control Sample Data'!D$3:D$194)&gt;10,IF(AND(ISNUMBER('Control Sample Data'!D14),'Control Sample Data'!D14&lt;35,'Control Sample Data'!D14&gt;0),'Control Sample Data'!D14-'Choose Housekeeping Genes'!AB$20,35-'Choose Housekeeping Genes'!AB$20),"")</f>
        <v/>
      </c>
      <c r="AA14" s="22" t="str">
        <f>IF(SUM('Control Sample Data'!E$3:E$194)&gt;10,IF(AND(ISNUMBER('Control Sample Data'!E14),'Control Sample Data'!E14&lt;35,'Control Sample Data'!E14&gt;0),'Control Sample Data'!E14-'Choose Housekeeping Genes'!AC$20,35-'Choose Housekeeping Genes'!AC$20),"")</f>
        <v/>
      </c>
      <c r="AB14" s="22" t="str">
        <f>IF(SUM('Control Sample Data'!F$3:F$194)&gt;10,IF(AND(ISNUMBER('Control Sample Data'!F14),'Control Sample Data'!F14&lt;35,'Control Sample Data'!F14&gt;0),'Control Sample Data'!F14-'Choose Housekeeping Genes'!AD$20,35-'Choose Housekeeping Genes'!AD$20),"")</f>
        <v/>
      </c>
      <c r="AC14" s="22" t="str">
        <f>IF(SUM('Control Sample Data'!G$3:G$194)&gt;10,IF(AND(ISNUMBER('Control Sample Data'!G14),'Control Sample Data'!G14&lt;35,'Control Sample Data'!G14&gt;0),'Control Sample Data'!G14-'Choose Housekeeping Genes'!AE$20,35-'Choose Housekeeping Genes'!AE$20),"")</f>
        <v/>
      </c>
      <c r="AD14" s="22" t="str">
        <f>IF(SUM('Control Sample Data'!H$3:H$194)&gt;10,IF(AND(ISNUMBER('Control Sample Data'!H14),'Control Sample Data'!H14&lt;35,'Control Sample Data'!H14&gt;0),'Control Sample Data'!H14-'Choose Housekeeping Genes'!AF$20,35-'Choose Housekeeping Genes'!AF$20),"")</f>
        <v/>
      </c>
      <c r="AE14" s="22" t="str">
        <f>IF(SUM('Control Sample Data'!I$3:I$194)&gt;10,IF(AND(ISNUMBER('Control Sample Data'!I14),'Control Sample Data'!I14&lt;35,'Control Sample Data'!I14&gt;0),'Control Sample Data'!I14-'Choose Housekeeping Genes'!AG$20,35-'Choose Housekeeping Genes'!AG$20),"")</f>
        <v/>
      </c>
      <c r="AF14" s="22" t="str">
        <f>IF(SUM('Control Sample Data'!J$3:J$194)&gt;10,IF(AND(ISNUMBER('Control Sample Data'!J14),'Control Sample Data'!J14&lt;35,'Control Sample Data'!J14&gt;0),'Control Sample Data'!J14-'Choose Housekeeping Genes'!AH$20,35-'Choose Housekeeping Genes'!AH$20),"")</f>
        <v/>
      </c>
      <c r="AG14" s="22" t="str">
        <f>IF(SUM('Control Sample Data'!K$3:K$194)&gt;10,IF(AND(ISNUMBER('Control Sample Data'!K14),'Control Sample Data'!K14&lt;35,'Control Sample Data'!K14&gt;0),'Control Sample Data'!K14-'Choose Housekeeping Genes'!AI$20,35-'Choose Housekeeping Genes'!AI$20),"")</f>
        <v/>
      </c>
      <c r="AH14" s="22" t="str">
        <f>IF(SUM('Control Sample Data'!L$3:L$194)&gt;10,IF(AND(ISNUMBER('Control Sample Data'!L14),'Control Sample Data'!L14&lt;35,'Control Sample Data'!L14&gt;0),'Control Sample Data'!L14-'Choose Housekeeping Genes'!AJ$20,35-'Choose Housekeeping Genes'!AJ$20),"")</f>
        <v/>
      </c>
      <c r="AI14" s="22" t="str">
        <f>IF(SUM('Control Sample Data'!M$3:M$194)&gt;10,IF(AND(ISNUMBER('Control Sample Data'!M14),'Control Sample Data'!M14&lt;35,'Control Sample Data'!M14&gt;0),'Control Sample Data'!M14-'Choose Housekeeping Genes'!AK$20,35-'Choose Housekeeping Genes'!AK$20),"")</f>
        <v/>
      </c>
      <c r="AJ14" s="22" t="str">
        <f>IF(SUM('Control Sample Data'!N$3:N$194)&gt;10,IF(AND(ISNUMBER('Control Sample Data'!N14),'Control Sample Data'!N14&lt;35,'Control Sample Data'!N14&gt;0),'Control Sample Data'!N14-'Choose Housekeeping Genes'!AL$20,35-'Choose Housekeeping Genes'!AL$20),"")</f>
        <v/>
      </c>
      <c r="AK14" s="22" t="str">
        <f>IF(SUM('Control Sample Data'!O$3:O$194)&gt;10,IF(AND(ISNUMBER('Control Sample Data'!O14),'Control Sample Data'!O14&lt;35,'Control Sample Data'!O14&gt;0),'Control Sample Data'!O14-'Choose Housekeeping Genes'!AM$20,35-'Choose Housekeeping Genes'!AM$20),"")</f>
        <v/>
      </c>
      <c r="AL14" s="22" t="str">
        <f>IF(SUM('Control Sample Data'!P$3:P$194)&gt;10,IF(AND(ISNUMBER('Control Sample Data'!P14),'Control Sample Data'!P14&lt;35,'Control Sample Data'!P14&gt;0),'Control Sample Data'!P14-'Choose Housekeeping Genes'!AN$20,35-'Choose Housekeeping Genes'!AN$20),"")</f>
        <v/>
      </c>
      <c r="AM14" s="22" t="str">
        <f>IF(SUM('Control Sample Data'!Q$3:Q$194)&gt;10,IF(AND(ISNUMBER('Control Sample Data'!Q14),'Control Sample Data'!Q14&lt;35,'Control Sample Data'!Q14&gt;0),'Control Sample Data'!Q14-'Choose Housekeeping Genes'!AO$20,35-'Choose Housekeeping Genes'!AO$20),"")</f>
        <v/>
      </c>
      <c r="AN14" s="22" t="str">
        <f>IF(SUM('Control Sample Data'!R$3:R$194)&gt;10,IF(AND(ISNUMBER('Control Sample Data'!R14),'Control Sample Data'!R14&lt;35,'Control Sample Data'!R14&gt;0),'Control Sample Data'!R14-'Choose Housekeeping Genes'!AP$20,35-'Choose Housekeeping Genes'!AP$20),"")</f>
        <v/>
      </c>
      <c r="AO14" s="22" t="str">
        <f>IF(SUM('Control Sample Data'!S$3:S$194)&gt;10,IF(AND(ISNUMBER('Control Sample Data'!S14),'Control Sample Data'!S14&lt;35,'Control Sample Data'!S14&gt;0),'Control Sample Data'!S14-'Choose Housekeeping Genes'!AQ$20,35-'Choose Housekeeping Genes'!AQ$20),"")</f>
        <v/>
      </c>
      <c r="AP14" s="22" t="str">
        <f>IF(SUM('Control Sample Data'!T$3:T$194)&gt;10,IF(AND(ISNUMBER('Control Sample Data'!T14),'Control Sample Data'!T14&lt;35,'Control Sample Data'!T14&gt;0),'Control Sample Data'!T14-'Choose Housekeeping Genes'!AR$20,35-'Choose Housekeeping Genes'!AR$20),"")</f>
        <v/>
      </c>
      <c r="AQ14" s="22" t="str">
        <f>IF(SUM('Control Sample Data'!U$3:U$194)&gt;10,IF(AND(ISNUMBER('Control Sample Data'!U14),'Control Sample Data'!U14&lt;35,'Control Sample Data'!U14&gt;0),'Control Sample Data'!U14-'Choose Housekeeping Genes'!AS$20,35-'Choose Housekeeping Genes'!AS$20),"")</f>
        <v/>
      </c>
      <c r="AR14" s="22" t="str">
        <f>IF(SUM('Control Sample Data'!V$3:V$194)&gt;10,IF(AND(ISNUMBER('Control Sample Data'!V14),'Control Sample Data'!V14&lt;35,'Control Sample Data'!V14&gt;0),'Control Sample Data'!V14-'Choose Housekeeping Genes'!AT$20,35-'Choose Housekeeping Genes'!AT$20),"")</f>
        <v/>
      </c>
      <c r="AS14" s="69" t="str">
        <f>'Control Sample Data'!A14</f>
        <v>Ala-TGC-5</v>
      </c>
      <c r="AT14" s="21" t="s">
        <v>416</v>
      </c>
      <c r="AU14" s="22" t="str">
        <f ca="1">IF(ISNUMBER(C14-'Choose Housekeeping Genes'!D$12),C14-'Choose Housekeeping Genes'!D$12,"")</f>
        <v/>
      </c>
      <c r="AV14" s="22" t="str">
        <f ca="1">IF(ISNUMBER(D14-'Choose Housekeeping Genes'!E$12),D14-'Choose Housekeeping Genes'!E$12,"")</f>
        <v/>
      </c>
      <c r="AW14" s="22" t="str">
        <f ca="1">IF(ISNUMBER(E14-'Choose Housekeeping Genes'!F$12),E14-'Choose Housekeeping Genes'!F$12,"")</f>
        <v/>
      </c>
      <c r="AX14" s="22" t="str">
        <f ca="1">IF(ISNUMBER(F14-'Choose Housekeeping Genes'!G$12),F14-'Choose Housekeeping Genes'!G$12,"")</f>
        <v/>
      </c>
      <c r="AY14" s="22" t="str">
        <f ca="1">IF(ISNUMBER(G14-'Choose Housekeeping Genes'!H$12),G14-'Choose Housekeeping Genes'!H$12,"")</f>
        <v/>
      </c>
      <c r="AZ14" s="22" t="str">
        <f ca="1">IF(ISNUMBER(H14-'Choose Housekeeping Genes'!I$12),H14-'Choose Housekeeping Genes'!I$12,"")</f>
        <v/>
      </c>
      <c r="BA14" s="22" t="str">
        <f ca="1">IF(ISNUMBER(I14-'Choose Housekeeping Genes'!J$12),I14-'Choose Housekeeping Genes'!J$12,"")</f>
        <v/>
      </c>
      <c r="BB14" s="22" t="str">
        <f ca="1">IF(ISNUMBER(J14-'Choose Housekeeping Genes'!K$12),J14-'Choose Housekeeping Genes'!K$12,"")</f>
        <v/>
      </c>
      <c r="BC14" s="22" t="str">
        <f ca="1">IF(ISNUMBER(K14-'Choose Housekeeping Genes'!L$12),K14-'Choose Housekeeping Genes'!L$12,"")</f>
        <v/>
      </c>
      <c r="BD14" s="22" t="str">
        <f ca="1">IF(ISNUMBER(L14-'Choose Housekeeping Genes'!M$12),L14-'Choose Housekeeping Genes'!M$12,"")</f>
        <v/>
      </c>
      <c r="BE14" s="22" t="str">
        <f ca="1">IF(ISNUMBER(M14-'Choose Housekeeping Genes'!N$12),M14-'Choose Housekeeping Genes'!N$12,"")</f>
        <v/>
      </c>
      <c r="BF14" s="22" t="str">
        <f ca="1">IF(ISNUMBER(N14-'Choose Housekeeping Genes'!O$12),N14-'Choose Housekeeping Genes'!O$12,"")</f>
        <v/>
      </c>
      <c r="BG14" s="22" t="str">
        <f ca="1">IF(ISNUMBER(O14-'Choose Housekeeping Genes'!P$12),O14-'Choose Housekeeping Genes'!P$12,"")</f>
        <v/>
      </c>
      <c r="BH14" s="22" t="str">
        <f ca="1">IF(ISNUMBER(P14-'Choose Housekeeping Genes'!Q$12),P14-'Choose Housekeeping Genes'!Q$12,"")</f>
        <v/>
      </c>
      <c r="BI14" s="22" t="str">
        <f ca="1">IF(ISNUMBER(Q14-'Choose Housekeeping Genes'!R$12),Q14-'Choose Housekeeping Genes'!R$12,"")</f>
        <v/>
      </c>
      <c r="BJ14" s="22" t="str">
        <f ca="1">IF(ISNUMBER(R14-'Choose Housekeeping Genes'!S$12),R14-'Choose Housekeeping Genes'!S$12,"")</f>
        <v/>
      </c>
      <c r="BK14" s="22" t="str">
        <f ca="1">IF(ISNUMBER(S14-'Choose Housekeeping Genes'!T$12),S14-'Choose Housekeeping Genes'!T$12,"")</f>
        <v/>
      </c>
      <c r="BL14" s="22" t="str">
        <f ca="1">IF(ISNUMBER(T14-'Choose Housekeeping Genes'!U$12),T14-'Choose Housekeeping Genes'!U$12,"")</f>
        <v/>
      </c>
      <c r="BM14" s="22" t="str">
        <f ca="1">IF(ISNUMBER(U14-'Choose Housekeeping Genes'!V$12),U14-'Choose Housekeeping Genes'!V$12,"")</f>
        <v/>
      </c>
      <c r="BN14" s="22" t="str">
        <f ca="1">IF(ISNUMBER(V14-'Choose Housekeeping Genes'!W$12),V14-'Choose Housekeeping Genes'!W$12,"")</f>
        <v/>
      </c>
      <c r="BO14" s="141" t="str">
        <f t="shared" si="0"/>
        <v>Ala-TGC-5</v>
      </c>
      <c r="BP14" s="140" t="s">
        <v>416</v>
      </c>
      <c r="BQ14" s="22" t="str">
        <f ca="1">IF(ISNUMBER(Y14-'Choose Housekeeping Genes'!AA$12),Y14-'Choose Housekeeping Genes'!AA$12,"")</f>
        <v/>
      </c>
      <c r="BR14" s="22" t="str">
        <f ca="1">IF(ISNUMBER(Z14-'Choose Housekeeping Genes'!AB$12),Z14-'Choose Housekeeping Genes'!AB$12,"")</f>
        <v/>
      </c>
      <c r="BS14" s="22" t="str">
        <f ca="1">IF(ISNUMBER(AA14-'Choose Housekeeping Genes'!AC$12),AA14-'Choose Housekeeping Genes'!AC$12,"")</f>
        <v/>
      </c>
      <c r="BT14" s="22" t="str">
        <f ca="1">IF(ISNUMBER(AB14-'Choose Housekeeping Genes'!AD$12),AB14-'Choose Housekeeping Genes'!AD$12,"")</f>
        <v/>
      </c>
      <c r="BU14" s="22" t="str">
        <f ca="1">IF(ISNUMBER(AC14-'Choose Housekeeping Genes'!AE$12),AC14-'Choose Housekeeping Genes'!AE$12,"")</f>
        <v/>
      </c>
      <c r="BV14" s="22" t="str">
        <f ca="1">IF(ISNUMBER(AD14-'Choose Housekeeping Genes'!AF$12),AD14-'Choose Housekeeping Genes'!AF$12,"")</f>
        <v/>
      </c>
      <c r="BW14" s="22" t="str">
        <f ca="1">IF(ISNUMBER(AE14-'Choose Housekeeping Genes'!AG$12),AE14-'Choose Housekeeping Genes'!AG$12,"")</f>
        <v/>
      </c>
      <c r="BX14" s="22" t="str">
        <f ca="1">IF(ISNUMBER(AF14-'Choose Housekeeping Genes'!AH$12),AF14-'Choose Housekeeping Genes'!AH$12,"")</f>
        <v/>
      </c>
      <c r="BY14" s="22" t="str">
        <f ca="1">IF(ISNUMBER(AG14-'Choose Housekeeping Genes'!AI$12),AG14-'Choose Housekeeping Genes'!AI$12,"")</f>
        <v/>
      </c>
      <c r="BZ14" s="22" t="str">
        <f ca="1">IF(ISNUMBER(AH14-'Choose Housekeeping Genes'!AJ$12),AH14-'Choose Housekeeping Genes'!AJ$12,"")</f>
        <v/>
      </c>
      <c r="CA14" s="22" t="str">
        <f ca="1">IF(ISNUMBER(AI14-'Choose Housekeeping Genes'!AK$12),AI14-'Choose Housekeeping Genes'!AK$12,"")</f>
        <v/>
      </c>
      <c r="CB14" s="22" t="str">
        <f ca="1">IF(ISNUMBER(AJ14-'Choose Housekeeping Genes'!AL$12),AJ14-'Choose Housekeeping Genes'!AL$12,"")</f>
        <v/>
      </c>
      <c r="CC14" s="22" t="str">
        <f ca="1">IF(ISNUMBER(AK14-'Choose Housekeeping Genes'!AM$12),AK14-'Choose Housekeeping Genes'!AM$12,"")</f>
        <v/>
      </c>
      <c r="CD14" s="22" t="str">
        <f ca="1">IF(ISNUMBER(AL14-'Choose Housekeeping Genes'!AN$12),AL14-'Choose Housekeeping Genes'!AN$12,"")</f>
        <v/>
      </c>
      <c r="CE14" s="22" t="str">
        <f ca="1">IF(ISNUMBER(AM14-'Choose Housekeeping Genes'!AO$12),AM14-'Choose Housekeeping Genes'!AO$12,"")</f>
        <v/>
      </c>
      <c r="CF14" s="22" t="str">
        <f ca="1">IF(ISNUMBER(AN14-'Choose Housekeeping Genes'!AP$12),AN14-'Choose Housekeeping Genes'!AP$12,"")</f>
        <v/>
      </c>
      <c r="CG14" s="22" t="str">
        <f ca="1">IF(ISNUMBER(AO14-'Choose Housekeeping Genes'!AQ$12),AO14-'Choose Housekeeping Genes'!AQ$12,"")</f>
        <v/>
      </c>
      <c r="CH14" s="22" t="str">
        <f ca="1">IF(ISNUMBER(AP14-'Choose Housekeeping Genes'!AR$12),AP14-'Choose Housekeeping Genes'!AR$12,"")</f>
        <v/>
      </c>
      <c r="CI14" s="22" t="str">
        <f ca="1">IF(ISNUMBER(AQ14-'Choose Housekeeping Genes'!AS$12),AQ14-'Choose Housekeeping Genes'!AS$12,"")</f>
        <v/>
      </c>
      <c r="CJ14" s="22" t="str">
        <f ca="1">IF(ISNUMBER(AR14-'Choose Housekeeping Genes'!AT$12),AR14-'Choose Housekeeping Genes'!AT$12,"")</f>
        <v/>
      </c>
      <c r="CK14" s="66" t="e">
        <f t="shared" ca="1" si="4"/>
        <v>#DIV/0!</v>
      </c>
      <c r="CL14" s="143" t="e">
        <f t="shared" ca="1" si="5"/>
        <v>#DIV/0!</v>
      </c>
      <c r="CQ14" s="1">
        <v>12</v>
      </c>
      <c r="CR14" s="1" t="e">
        <f t="array" aca="1" ref="CR14" ca="1">INDIRECT("'All expressed genes'!$A"&amp;MIN(IF('All expressed genes'!$G$3:$G$187=LARGE('All expressed genes'!$G$3:$G$187,CQ14),ROW('All expressed genes'!$A$3:$A$187),"")))</f>
        <v>#DIV/0!</v>
      </c>
      <c r="CS14" s="1" t="e">
        <f t="array" aca="1" ref="CS14" ca="1">INDIRECT("'All expressed genes'!$G"&amp;MIN(IF('All expressed genes'!$G$3:$G$187=LARGE('All expressed genes'!$G$3:$G$187,CQ14),ROW('All expressed genes'!$A$3:$A$187),"")))</f>
        <v>#DIV/0!</v>
      </c>
      <c r="CU14" s="1">
        <f t="shared" si="47"/>
        <v>174</v>
      </c>
      <c r="CV14" s="1" t="e">
        <f t="array" aca="1" ref="CV14" ca="1">INDIRECT("'All expressed genes'!$A"&amp;MIN(IF('All expressed genes'!$G$3:$G$187=LARGE('All expressed genes'!$G$3:$G$187,CU14),ROW('All expressed genes'!$A$3:$A$187),"")))</f>
        <v>#DIV/0!</v>
      </c>
      <c r="CW14" s="1" t="e">
        <f t="array" aca="1" ref="CW14" ca="1">INDIRECT("'All expressed genes'!$I"&amp;MIN(IF('All expressed genes'!$G$3:$G$187=LARGE('All expressed genes'!$G$3:$G$187,CU14),ROW('All expressed genes'!$A$3:$A$187),"")))</f>
        <v>#DIV/0!</v>
      </c>
      <c r="CX14" s="1" t="e">
        <f t="shared" ca="1" si="1"/>
        <v>#DIV/0!</v>
      </c>
      <c r="DA14" s="69" t="str">
        <f>'Transcript table'!D22</f>
        <v>Ala-TGC-5</v>
      </c>
      <c r="DB14" s="21" t="s">
        <v>416</v>
      </c>
      <c r="DC14" s="65" t="str">
        <f t="shared" ca="1" si="6"/>
        <v/>
      </c>
      <c r="DD14" s="65" t="str">
        <f t="shared" ca="1" si="7"/>
        <v/>
      </c>
      <c r="DE14" s="65" t="str">
        <f t="shared" ca="1" si="8"/>
        <v/>
      </c>
      <c r="DF14" s="65" t="str">
        <f t="shared" ca="1" si="9"/>
        <v/>
      </c>
      <c r="DG14" s="65" t="str">
        <f t="shared" ca="1" si="10"/>
        <v/>
      </c>
      <c r="DH14" s="65" t="str">
        <f t="shared" ca="1" si="11"/>
        <v/>
      </c>
      <c r="DI14" s="65" t="str">
        <f t="shared" ca="1" si="12"/>
        <v/>
      </c>
      <c r="DJ14" s="65" t="str">
        <f t="shared" ca="1" si="13"/>
        <v/>
      </c>
      <c r="DK14" s="65" t="str">
        <f t="shared" ca="1" si="14"/>
        <v/>
      </c>
      <c r="DL14" s="65" t="str">
        <f t="shared" ca="1" si="15"/>
        <v/>
      </c>
      <c r="DM14" s="65" t="str">
        <f t="shared" ca="1" si="16"/>
        <v/>
      </c>
      <c r="DN14" s="65" t="str">
        <f t="shared" ca="1" si="17"/>
        <v/>
      </c>
      <c r="DO14" s="65" t="str">
        <f t="shared" ca="1" si="18"/>
        <v/>
      </c>
      <c r="DP14" s="65" t="str">
        <f t="shared" ca="1" si="19"/>
        <v/>
      </c>
      <c r="DQ14" s="65" t="str">
        <f t="shared" ca="1" si="20"/>
        <v/>
      </c>
      <c r="DR14" s="65" t="str">
        <f t="shared" ca="1" si="21"/>
        <v/>
      </c>
      <c r="DS14" s="65" t="str">
        <f t="shared" ca="1" si="22"/>
        <v/>
      </c>
      <c r="DT14" s="65" t="str">
        <f t="shared" ca="1" si="23"/>
        <v/>
      </c>
      <c r="DU14" s="65" t="str">
        <f t="shared" ca="1" si="24"/>
        <v/>
      </c>
      <c r="DV14" s="65" t="str">
        <f t="shared" ca="1" si="25"/>
        <v/>
      </c>
      <c r="DW14" s="141" t="str">
        <f t="shared" si="26"/>
        <v>Ala-TGC-5</v>
      </c>
      <c r="DX14" s="140" t="s">
        <v>416</v>
      </c>
      <c r="DY14" s="65" t="str">
        <f t="shared" ca="1" si="27"/>
        <v/>
      </c>
      <c r="DZ14" s="65" t="str">
        <f t="shared" ca="1" si="28"/>
        <v/>
      </c>
      <c r="EA14" s="65" t="str">
        <f t="shared" ca="1" si="29"/>
        <v/>
      </c>
      <c r="EB14" s="65" t="str">
        <f t="shared" ca="1" si="30"/>
        <v/>
      </c>
      <c r="EC14" s="65" t="str">
        <f t="shared" ca="1" si="31"/>
        <v/>
      </c>
      <c r="ED14" s="65" t="str">
        <f t="shared" ca="1" si="32"/>
        <v/>
      </c>
      <c r="EE14" s="65" t="str">
        <f t="shared" ca="1" si="33"/>
        <v/>
      </c>
      <c r="EF14" s="65" t="str">
        <f t="shared" ca="1" si="34"/>
        <v/>
      </c>
      <c r="EG14" s="65" t="str">
        <f t="shared" ca="1" si="35"/>
        <v/>
      </c>
      <c r="EH14" s="65" t="str">
        <f t="shared" ca="1" si="36"/>
        <v/>
      </c>
      <c r="EI14" s="65" t="str">
        <f t="shared" ca="1" si="37"/>
        <v/>
      </c>
      <c r="EJ14" s="65" t="str">
        <f t="shared" ca="1" si="38"/>
        <v/>
      </c>
      <c r="EK14" s="65" t="str">
        <f t="shared" ca="1" si="39"/>
        <v/>
      </c>
      <c r="EL14" s="65" t="str">
        <f t="shared" ca="1" si="40"/>
        <v/>
      </c>
      <c r="EM14" s="65" t="str">
        <f t="shared" ca="1" si="41"/>
        <v/>
      </c>
      <c r="EN14" s="65" t="str">
        <f t="shared" ca="1" si="42"/>
        <v/>
      </c>
      <c r="EO14" s="65" t="str">
        <f t="shared" ca="1" si="43"/>
        <v/>
      </c>
      <c r="EP14" s="65" t="str">
        <f t="shared" ca="1" si="44"/>
        <v/>
      </c>
      <c r="EQ14" s="65" t="str">
        <f t="shared" ca="1" si="45"/>
        <v/>
      </c>
      <c r="ER14" s="65" t="str">
        <f t="shared" ca="1" si="46"/>
        <v/>
      </c>
    </row>
    <row r="15" spans="1:148" ht="12.75" customHeight="1">
      <c r="A15" s="134" t="str">
        <f>'Test Sample Data'!A15</f>
        <v>Arg-ACG-1</v>
      </c>
      <c r="B15" s="136" t="s">
        <v>414</v>
      </c>
      <c r="C15" s="22" t="str">
        <f>IF(SUM('Test Sample Data'!C$3:C$194)&gt;10,IF(AND(ISNUMBER('Test Sample Data'!C15),'Test Sample Data'!C15&lt;35,'Test Sample Data'!C15&gt;0),'Test Sample Data'!C15-'Choose Housekeeping Genes'!D$20,35-'Choose Housekeeping Genes'!D$20),"")</f>
        <v/>
      </c>
      <c r="D15" s="22" t="str">
        <f>IF(SUM('Test Sample Data'!D$3:D$194)&gt;10,IF(AND(ISNUMBER('Test Sample Data'!D15),'Test Sample Data'!D15&lt;35,'Test Sample Data'!D15&gt;0),'Test Sample Data'!D15-'Choose Housekeeping Genes'!E$20,35-'Choose Housekeeping Genes'!E$20),"")</f>
        <v/>
      </c>
      <c r="E15" s="22" t="str">
        <f>IF(SUM('Test Sample Data'!E$3:E$194)&gt;10,IF(AND(ISNUMBER('Test Sample Data'!E15),'Test Sample Data'!E15&lt;35,'Test Sample Data'!E15&gt;0),'Test Sample Data'!E15-'Choose Housekeeping Genes'!F$20,35-'Choose Housekeeping Genes'!F$20),"")</f>
        <v/>
      </c>
      <c r="F15" s="22" t="str">
        <f>IF(SUM('Test Sample Data'!F$3:F$194)&gt;10,IF(AND(ISNUMBER('Test Sample Data'!F15),'Test Sample Data'!F15&lt;35,'Test Sample Data'!F15&gt;0),'Test Sample Data'!F15-'Choose Housekeeping Genes'!G$20,35-'Choose Housekeeping Genes'!G$20),"")</f>
        <v/>
      </c>
      <c r="G15" s="22" t="str">
        <f>IF(SUM('Test Sample Data'!G$3:G$194)&gt;10,IF(AND(ISNUMBER('Test Sample Data'!G15),'Test Sample Data'!G15&lt;35,'Test Sample Data'!G15&gt;0),'Test Sample Data'!G15-'Choose Housekeeping Genes'!H$20,35-'Choose Housekeeping Genes'!H$20),"")</f>
        <v/>
      </c>
      <c r="H15" s="22" t="str">
        <f>IF(SUM('Test Sample Data'!H$3:H$194)&gt;10,IF(AND(ISNUMBER('Test Sample Data'!H15),'Test Sample Data'!H15&lt;35,'Test Sample Data'!H15&gt;0),'Test Sample Data'!H15-'Choose Housekeeping Genes'!I$20,35-'Choose Housekeeping Genes'!I$20),"")</f>
        <v/>
      </c>
      <c r="I15" s="22" t="str">
        <f>IF(SUM('Test Sample Data'!I$3:I$194)&gt;10,IF(AND(ISNUMBER('Test Sample Data'!I15),'Test Sample Data'!I15&lt;35,'Test Sample Data'!I15&gt;0),'Test Sample Data'!I15-'Choose Housekeeping Genes'!J$20,35-'Choose Housekeeping Genes'!J$20),"")</f>
        <v/>
      </c>
      <c r="J15" s="22" t="str">
        <f>IF(SUM('Test Sample Data'!J$3:J$194)&gt;10,IF(AND(ISNUMBER('Test Sample Data'!J15),'Test Sample Data'!J15&lt;35,'Test Sample Data'!J15&gt;0),'Test Sample Data'!J15-'Choose Housekeeping Genes'!K$20,35-'Choose Housekeeping Genes'!K$20),"")</f>
        <v/>
      </c>
      <c r="K15" s="22" t="str">
        <f>IF(SUM('Test Sample Data'!K$3:K$194)&gt;10,IF(AND(ISNUMBER('Test Sample Data'!K15),'Test Sample Data'!K15&lt;35,'Test Sample Data'!K15&gt;0),'Test Sample Data'!K15-'Choose Housekeeping Genes'!L$20,35-'Choose Housekeeping Genes'!L$20),"")</f>
        <v/>
      </c>
      <c r="L15" s="22" t="str">
        <f>IF(SUM('Test Sample Data'!L$3:L$194)&gt;10,IF(AND(ISNUMBER('Test Sample Data'!L15),'Test Sample Data'!L15&lt;35,'Test Sample Data'!L15&gt;0),'Test Sample Data'!L15-'Choose Housekeeping Genes'!M$20,35-'Choose Housekeeping Genes'!M$20),"")</f>
        <v/>
      </c>
      <c r="M15" s="22" t="str">
        <f>IF(SUM('Test Sample Data'!M$3:M$194)&gt;10,IF(AND(ISNUMBER('Test Sample Data'!M15),'Test Sample Data'!M15&lt;35,'Test Sample Data'!M15&gt;0),'Test Sample Data'!M15-'Choose Housekeeping Genes'!N$20,35-'Choose Housekeeping Genes'!N$20),"")</f>
        <v/>
      </c>
      <c r="N15" s="22" t="str">
        <f>IF(SUM('Test Sample Data'!N$3:N$194)&gt;10,IF(AND(ISNUMBER('Test Sample Data'!N15),'Test Sample Data'!N15&lt;35,'Test Sample Data'!N15&gt;0),'Test Sample Data'!N15-'Choose Housekeeping Genes'!O$20,35-'Choose Housekeeping Genes'!O$20),"")</f>
        <v/>
      </c>
      <c r="O15" s="22" t="str">
        <f>IF(SUM('Test Sample Data'!O$3:O$194)&gt;10,IF(AND(ISNUMBER('Test Sample Data'!O15),'Test Sample Data'!O15&lt;35,'Test Sample Data'!O15&gt;0),'Test Sample Data'!O15-'Choose Housekeeping Genes'!P$20,35-'Choose Housekeeping Genes'!P$20),"")</f>
        <v/>
      </c>
      <c r="P15" s="22" t="str">
        <f>IF(SUM('Test Sample Data'!P$3:P$194)&gt;10,IF(AND(ISNUMBER('Test Sample Data'!P15),'Test Sample Data'!P15&lt;35,'Test Sample Data'!P15&gt;0),'Test Sample Data'!P15-'Choose Housekeeping Genes'!Q$20,35-'Choose Housekeeping Genes'!Q$20),"")</f>
        <v/>
      </c>
      <c r="Q15" s="22" t="str">
        <f>IF(SUM('Test Sample Data'!Q$3:Q$194)&gt;10,IF(AND(ISNUMBER('Test Sample Data'!Q15),'Test Sample Data'!Q15&lt;35,'Test Sample Data'!Q15&gt;0),'Test Sample Data'!Q15-'Choose Housekeeping Genes'!R$20,35-'Choose Housekeeping Genes'!R$20),"")</f>
        <v/>
      </c>
      <c r="R15" s="22" t="str">
        <f>IF(SUM('Test Sample Data'!R$3:R$194)&gt;10,IF(AND(ISNUMBER('Test Sample Data'!R15),'Test Sample Data'!R15&lt;35,'Test Sample Data'!R15&gt;0),'Test Sample Data'!R15-'Choose Housekeeping Genes'!S$20,35-'Choose Housekeeping Genes'!S$20),"")</f>
        <v/>
      </c>
      <c r="S15" s="22" t="str">
        <f>IF(SUM('Test Sample Data'!S$3:S$194)&gt;10,IF(AND(ISNUMBER('Test Sample Data'!S15),'Test Sample Data'!S15&lt;35,'Test Sample Data'!S15&gt;0),'Test Sample Data'!S15-'Choose Housekeeping Genes'!T$20,35-'Choose Housekeeping Genes'!T$20),"")</f>
        <v/>
      </c>
      <c r="T15" s="22" t="str">
        <f>IF(SUM('Test Sample Data'!T$3:T$194)&gt;10,IF(AND(ISNUMBER('Test Sample Data'!T15),'Test Sample Data'!T15&lt;35,'Test Sample Data'!T15&gt;0),'Test Sample Data'!T15-'Choose Housekeeping Genes'!U$20,35-'Choose Housekeeping Genes'!U$20),"")</f>
        <v/>
      </c>
      <c r="U15" s="22" t="str">
        <f>IF(SUM('Test Sample Data'!U$3:U$194)&gt;10,IF(AND(ISNUMBER('Test Sample Data'!U15),'Test Sample Data'!U15&lt;35,'Test Sample Data'!U15&gt;0),'Test Sample Data'!U15-'Choose Housekeeping Genes'!V$20,35-'Choose Housekeeping Genes'!V$20),"")</f>
        <v/>
      </c>
      <c r="V15" s="22" t="str">
        <f>IF(SUM('Test Sample Data'!V$3:V$194)&gt;10,IF(AND(ISNUMBER('Test Sample Data'!V15),'Test Sample Data'!V15&lt;35,'Test Sample Data'!V15&gt;0),'Test Sample Data'!V15-'Choose Housekeeping Genes'!W$20,35-'Choose Housekeeping Genes'!W$20),"")</f>
        <v/>
      </c>
      <c r="W15" s="139" t="str">
        <f>'Control Sample Data'!A15</f>
        <v>Arg-ACG-1</v>
      </c>
      <c r="X15" s="140" t="s">
        <v>414</v>
      </c>
      <c r="Y15" s="22" t="str">
        <f>IF(SUM('Control Sample Data'!C$3:C$194)&gt;10,IF(AND(ISNUMBER('Control Sample Data'!C15),'Control Sample Data'!C15&lt;35,'Control Sample Data'!C15&gt;0),'Control Sample Data'!C15-'Choose Housekeeping Genes'!AA$20,35-'Choose Housekeeping Genes'!AA$20),"")</f>
        <v/>
      </c>
      <c r="Z15" s="22" t="str">
        <f>IF(SUM('Control Sample Data'!D$3:D$194)&gt;10,IF(AND(ISNUMBER('Control Sample Data'!D15),'Control Sample Data'!D15&lt;35,'Control Sample Data'!D15&gt;0),'Control Sample Data'!D15-'Choose Housekeeping Genes'!AB$20,35-'Choose Housekeeping Genes'!AB$20),"")</f>
        <v/>
      </c>
      <c r="AA15" s="22" t="str">
        <f>IF(SUM('Control Sample Data'!E$3:E$194)&gt;10,IF(AND(ISNUMBER('Control Sample Data'!E15),'Control Sample Data'!E15&lt;35,'Control Sample Data'!E15&gt;0),'Control Sample Data'!E15-'Choose Housekeeping Genes'!AC$20,35-'Choose Housekeeping Genes'!AC$20),"")</f>
        <v/>
      </c>
      <c r="AB15" s="22" t="str">
        <f>IF(SUM('Control Sample Data'!F$3:F$194)&gt;10,IF(AND(ISNUMBER('Control Sample Data'!F15),'Control Sample Data'!F15&lt;35,'Control Sample Data'!F15&gt;0),'Control Sample Data'!F15-'Choose Housekeeping Genes'!AD$20,35-'Choose Housekeeping Genes'!AD$20),"")</f>
        <v/>
      </c>
      <c r="AC15" s="22" t="str">
        <f>IF(SUM('Control Sample Data'!G$3:G$194)&gt;10,IF(AND(ISNUMBER('Control Sample Data'!G15),'Control Sample Data'!G15&lt;35,'Control Sample Data'!G15&gt;0),'Control Sample Data'!G15-'Choose Housekeeping Genes'!AE$20,35-'Choose Housekeeping Genes'!AE$20),"")</f>
        <v/>
      </c>
      <c r="AD15" s="22" t="str">
        <f>IF(SUM('Control Sample Data'!H$3:H$194)&gt;10,IF(AND(ISNUMBER('Control Sample Data'!H15),'Control Sample Data'!H15&lt;35,'Control Sample Data'!H15&gt;0),'Control Sample Data'!H15-'Choose Housekeeping Genes'!AF$20,35-'Choose Housekeeping Genes'!AF$20),"")</f>
        <v/>
      </c>
      <c r="AE15" s="22" t="str">
        <f>IF(SUM('Control Sample Data'!I$3:I$194)&gt;10,IF(AND(ISNUMBER('Control Sample Data'!I15),'Control Sample Data'!I15&lt;35,'Control Sample Data'!I15&gt;0),'Control Sample Data'!I15-'Choose Housekeeping Genes'!AG$20,35-'Choose Housekeeping Genes'!AG$20),"")</f>
        <v/>
      </c>
      <c r="AF15" s="22" t="str">
        <f>IF(SUM('Control Sample Data'!J$3:J$194)&gt;10,IF(AND(ISNUMBER('Control Sample Data'!J15),'Control Sample Data'!J15&lt;35,'Control Sample Data'!J15&gt;0),'Control Sample Data'!J15-'Choose Housekeeping Genes'!AH$20,35-'Choose Housekeeping Genes'!AH$20),"")</f>
        <v/>
      </c>
      <c r="AG15" s="22" t="str">
        <f>IF(SUM('Control Sample Data'!K$3:K$194)&gt;10,IF(AND(ISNUMBER('Control Sample Data'!K15),'Control Sample Data'!K15&lt;35,'Control Sample Data'!K15&gt;0),'Control Sample Data'!K15-'Choose Housekeeping Genes'!AI$20,35-'Choose Housekeeping Genes'!AI$20),"")</f>
        <v/>
      </c>
      <c r="AH15" s="22" t="str">
        <f>IF(SUM('Control Sample Data'!L$3:L$194)&gt;10,IF(AND(ISNUMBER('Control Sample Data'!L15),'Control Sample Data'!L15&lt;35,'Control Sample Data'!L15&gt;0),'Control Sample Data'!L15-'Choose Housekeeping Genes'!AJ$20,35-'Choose Housekeeping Genes'!AJ$20),"")</f>
        <v/>
      </c>
      <c r="AI15" s="22" t="str">
        <f>IF(SUM('Control Sample Data'!M$3:M$194)&gt;10,IF(AND(ISNUMBER('Control Sample Data'!M15),'Control Sample Data'!M15&lt;35,'Control Sample Data'!M15&gt;0),'Control Sample Data'!M15-'Choose Housekeeping Genes'!AK$20,35-'Choose Housekeeping Genes'!AK$20),"")</f>
        <v/>
      </c>
      <c r="AJ15" s="22" t="str">
        <f>IF(SUM('Control Sample Data'!N$3:N$194)&gt;10,IF(AND(ISNUMBER('Control Sample Data'!N15),'Control Sample Data'!N15&lt;35,'Control Sample Data'!N15&gt;0),'Control Sample Data'!N15-'Choose Housekeeping Genes'!AL$20,35-'Choose Housekeeping Genes'!AL$20),"")</f>
        <v/>
      </c>
      <c r="AK15" s="22" t="str">
        <f>IF(SUM('Control Sample Data'!O$3:O$194)&gt;10,IF(AND(ISNUMBER('Control Sample Data'!O15),'Control Sample Data'!O15&lt;35,'Control Sample Data'!O15&gt;0),'Control Sample Data'!O15-'Choose Housekeeping Genes'!AM$20,35-'Choose Housekeeping Genes'!AM$20),"")</f>
        <v/>
      </c>
      <c r="AL15" s="22" t="str">
        <f>IF(SUM('Control Sample Data'!P$3:P$194)&gt;10,IF(AND(ISNUMBER('Control Sample Data'!P15),'Control Sample Data'!P15&lt;35,'Control Sample Data'!P15&gt;0),'Control Sample Data'!P15-'Choose Housekeeping Genes'!AN$20,35-'Choose Housekeeping Genes'!AN$20),"")</f>
        <v/>
      </c>
      <c r="AM15" s="22" t="str">
        <f>IF(SUM('Control Sample Data'!Q$3:Q$194)&gt;10,IF(AND(ISNUMBER('Control Sample Data'!Q15),'Control Sample Data'!Q15&lt;35,'Control Sample Data'!Q15&gt;0),'Control Sample Data'!Q15-'Choose Housekeeping Genes'!AO$20,35-'Choose Housekeeping Genes'!AO$20),"")</f>
        <v/>
      </c>
      <c r="AN15" s="22" t="str">
        <f>IF(SUM('Control Sample Data'!R$3:R$194)&gt;10,IF(AND(ISNUMBER('Control Sample Data'!R15),'Control Sample Data'!R15&lt;35,'Control Sample Data'!R15&gt;0),'Control Sample Data'!R15-'Choose Housekeeping Genes'!AP$20,35-'Choose Housekeeping Genes'!AP$20),"")</f>
        <v/>
      </c>
      <c r="AO15" s="22" t="str">
        <f>IF(SUM('Control Sample Data'!S$3:S$194)&gt;10,IF(AND(ISNUMBER('Control Sample Data'!S15),'Control Sample Data'!S15&lt;35,'Control Sample Data'!S15&gt;0),'Control Sample Data'!S15-'Choose Housekeeping Genes'!AQ$20,35-'Choose Housekeeping Genes'!AQ$20),"")</f>
        <v/>
      </c>
      <c r="AP15" s="22" t="str">
        <f>IF(SUM('Control Sample Data'!T$3:T$194)&gt;10,IF(AND(ISNUMBER('Control Sample Data'!T15),'Control Sample Data'!T15&lt;35,'Control Sample Data'!T15&gt;0),'Control Sample Data'!T15-'Choose Housekeeping Genes'!AR$20,35-'Choose Housekeeping Genes'!AR$20),"")</f>
        <v/>
      </c>
      <c r="AQ15" s="22" t="str">
        <f>IF(SUM('Control Sample Data'!U$3:U$194)&gt;10,IF(AND(ISNUMBER('Control Sample Data'!U15),'Control Sample Data'!U15&lt;35,'Control Sample Data'!U15&gt;0),'Control Sample Data'!U15-'Choose Housekeeping Genes'!AS$20,35-'Choose Housekeeping Genes'!AS$20),"")</f>
        <v/>
      </c>
      <c r="AR15" s="22" t="str">
        <f>IF(SUM('Control Sample Data'!V$3:V$194)&gt;10,IF(AND(ISNUMBER('Control Sample Data'!V15),'Control Sample Data'!V15&lt;35,'Control Sample Data'!V15&gt;0),'Control Sample Data'!V15-'Choose Housekeeping Genes'!AT$20,35-'Choose Housekeeping Genes'!AT$20),"")</f>
        <v/>
      </c>
      <c r="AS15" s="69" t="str">
        <f>'Control Sample Data'!A15</f>
        <v>Arg-ACG-1</v>
      </c>
      <c r="AT15" s="21" t="s">
        <v>414</v>
      </c>
      <c r="AU15" s="22" t="str">
        <f ca="1">IF(ISNUMBER(C15-'Choose Housekeeping Genes'!D$12),C15-'Choose Housekeeping Genes'!D$12,"")</f>
        <v/>
      </c>
      <c r="AV15" s="22" t="str">
        <f ca="1">IF(ISNUMBER(D15-'Choose Housekeeping Genes'!E$12),D15-'Choose Housekeeping Genes'!E$12,"")</f>
        <v/>
      </c>
      <c r="AW15" s="22" t="str">
        <f ca="1">IF(ISNUMBER(E15-'Choose Housekeeping Genes'!F$12),E15-'Choose Housekeeping Genes'!F$12,"")</f>
        <v/>
      </c>
      <c r="AX15" s="22" t="str">
        <f ca="1">IF(ISNUMBER(F15-'Choose Housekeeping Genes'!G$12),F15-'Choose Housekeeping Genes'!G$12,"")</f>
        <v/>
      </c>
      <c r="AY15" s="22" t="str">
        <f ca="1">IF(ISNUMBER(G15-'Choose Housekeeping Genes'!H$12),G15-'Choose Housekeeping Genes'!H$12,"")</f>
        <v/>
      </c>
      <c r="AZ15" s="22" t="str">
        <f ca="1">IF(ISNUMBER(H15-'Choose Housekeeping Genes'!I$12),H15-'Choose Housekeeping Genes'!I$12,"")</f>
        <v/>
      </c>
      <c r="BA15" s="22" t="str">
        <f ca="1">IF(ISNUMBER(I15-'Choose Housekeeping Genes'!J$12),I15-'Choose Housekeeping Genes'!J$12,"")</f>
        <v/>
      </c>
      <c r="BB15" s="22" t="str">
        <f ca="1">IF(ISNUMBER(J15-'Choose Housekeeping Genes'!K$12),J15-'Choose Housekeeping Genes'!K$12,"")</f>
        <v/>
      </c>
      <c r="BC15" s="22" t="str">
        <f ca="1">IF(ISNUMBER(K15-'Choose Housekeeping Genes'!L$12),K15-'Choose Housekeeping Genes'!L$12,"")</f>
        <v/>
      </c>
      <c r="BD15" s="22" t="str">
        <f ca="1">IF(ISNUMBER(L15-'Choose Housekeeping Genes'!M$12),L15-'Choose Housekeeping Genes'!M$12,"")</f>
        <v/>
      </c>
      <c r="BE15" s="22" t="str">
        <f ca="1">IF(ISNUMBER(M15-'Choose Housekeeping Genes'!N$12),M15-'Choose Housekeeping Genes'!N$12,"")</f>
        <v/>
      </c>
      <c r="BF15" s="22" t="str">
        <f ca="1">IF(ISNUMBER(N15-'Choose Housekeeping Genes'!O$12),N15-'Choose Housekeeping Genes'!O$12,"")</f>
        <v/>
      </c>
      <c r="BG15" s="22" t="str">
        <f ca="1">IF(ISNUMBER(O15-'Choose Housekeeping Genes'!P$12),O15-'Choose Housekeeping Genes'!P$12,"")</f>
        <v/>
      </c>
      <c r="BH15" s="22" t="str">
        <f ca="1">IF(ISNUMBER(P15-'Choose Housekeeping Genes'!Q$12),P15-'Choose Housekeeping Genes'!Q$12,"")</f>
        <v/>
      </c>
      <c r="BI15" s="22" t="str">
        <f ca="1">IF(ISNUMBER(Q15-'Choose Housekeeping Genes'!R$12),Q15-'Choose Housekeeping Genes'!R$12,"")</f>
        <v/>
      </c>
      <c r="BJ15" s="22" t="str">
        <f ca="1">IF(ISNUMBER(R15-'Choose Housekeeping Genes'!S$12),R15-'Choose Housekeeping Genes'!S$12,"")</f>
        <v/>
      </c>
      <c r="BK15" s="22" t="str">
        <f ca="1">IF(ISNUMBER(S15-'Choose Housekeeping Genes'!T$12),S15-'Choose Housekeeping Genes'!T$12,"")</f>
        <v/>
      </c>
      <c r="BL15" s="22" t="str">
        <f ca="1">IF(ISNUMBER(T15-'Choose Housekeeping Genes'!U$12),T15-'Choose Housekeeping Genes'!U$12,"")</f>
        <v/>
      </c>
      <c r="BM15" s="22" t="str">
        <f ca="1">IF(ISNUMBER(U15-'Choose Housekeeping Genes'!V$12),U15-'Choose Housekeeping Genes'!V$12,"")</f>
        <v/>
      </c>
      <c r="BN15" s="22" t="str">
        <f ca="1">IF(ISNUMBER(V15-'Choose Housekeeping Genes'!W$12),V15-'Choose Housekeeping Genes'!W$12,"")</f>
        <v/>
      </c>
      <c r="BO15" s="141" t="str">
        <f t="shared" si="0"/>
        <v>Arg-ACG-1</v>
      </c>
      <c r="BP15" s="140" t="s">
        <v>414</v>
      </c>
      <c r="BQ15" s="22" t="str">
        <f ca="1">IF(ISNUMBER(Y15-'Choose Housekeeping Genes'!AA$12),Y15-'Choose Housekeeping Genes'!AA$12,"")</f>
        <v/>
      </c>
      <c r="BR15" s="22" t="str">
        <f ca="1">IF(ISNUMBER(Z15-'Choose Housekeeping Genes'!AB$12),Z15-'Choose Housekeeping Genes'!AB$12,"")</f>
        <v/>
      </c>
      <c r="BS15" s="22" t="str">
        <f ca="1">IF(ISNUMBER(AA15-'Choose Housekeeping Genes'!AC$12),AA15-'Choose Housekeeping Genes'!AC$12,"")</f>
        <v/>
      </c>
      <c r="BT15" s="22" t="str">
        <f ca="1">IF(ISNUMBER(AB15-'Choose Housekeeping Genes'!AD$12),AB15-'Choose Housekeeping Genes'!AD$12,"")</f>
        <v/>
      </c>
      <c r="BU15" s="22" t="str">
        <f ca="1">IF(ISNUMBER(AC15-'Choose Housekeeping Genes'!AE$12),AC15-'Choose Housekeeping Genes'!AE$12,"")</f>
        <v/>
      </c>
      <c r="BV15" s="22" t="str">
        <f ca="1">IF(ISNUMBER(AD15-'Choose Housekeeping Genes'!AF$12),AD15-'Choose Housekeeping Genes'!AF$12,"")</f>
        <v/>
      </c>
      <c r="BW15" s="22" t="str">
        <f ca="1">IF(ISNUMBER(AE15-'Choose Housekeeping Genes'!AG$12),AE15-'Choose Housekeeping Genes'!AG$12,"")</f>
        <v/>
      </c>
      <c r="BX15" s="22" t="str">
        <f ca="1">IF(ISNUMBER(AF15-'Choose Housekeeping Genes'!AH$12),AF15-'Choose Housekeeping Genes'!AH$12,"")</f>
        <v/>
      </c>
      <c r="BY15" s="22" t="str">
        <f ca="1">IF(ISNUMBER(AG15-'Choose Housekeeping Genes'!AI$12),AG15-'Choose Housekeeping Genes'!AI$12,"")</f>
        <v/>
      </c>
      <c r="BZ15" s="22" t="str">
        <f ca="1">IF(ISNUMBER(AH15-'Choose Housekeeping Genes'!AJ$12),AH15-'Choose Housekeeping Genes'!AJ$12,"")</f>
        <v/>
      </c>
      <c r="CA15" s="22" t="str">
        <f ca="1">IF(ISNUMBER(AI15-'Choose Housekeeping Genes'!AK$12),AI15-'Choose Housekeeping Genes'!AK$12,"")</f>
        <v/>
      </c>
      <c r="CB15" s="22" t="str">
        <f ca="1">IF(ISNUMBER(AJ15-'Choose Housekeeping Genes'!AL$12),AJ15-'Choose Housekeeping Genes'!AL$12,"")</f>
        <v/>
      </c>
      <c r="CC15" s="22" t="str">
        <f ca="1">IF(ISNUMBER(AK15-'Choose Housekeeping Genes'!AM$12),AK15-'Choose Housekeeping Genes'!AM$12,"")</f>
        <v/>
      </c>
      <c r="CD15" s="22" t="str">
        <f ca="1">IF(ISNUMBER(AL15-'Choose Housekeeping Genes'!AN$12),AL15-'Choose Housekeeping Genes'!AN$12,"")</f>
        <v/>
      </c>
      <c r="CE15" s="22" t="str">
        <f ca="1">IF(ISNUMBER(AM15-'Choose Housekeeping Genes'!AO$12),AM15-'Choose Housekeeping Genes'!AO$12,"")</f>
        <v/>
      </c>
      <c r="CF15" s="22" t="str">
        <f ca="1">IF(ISNUMBER(AN15-'Choose Housekeeping Genes'!AP$12),AN15-'Choose Housekeeping Genes'!AP$12,"")</f>
        <v/>
      </c>
      <c r="CG15" s="22" t="str">
        <f ca="1">IF(ISNUMBER(AO15-'Choose Housekeeping Genes'!AQ$12),AO15-'Choose Housekeeping Genes'!AQ$12,"")</f>
        <v/>
      </c>
      <c r="CH15" s="22" t="str">
        <f ca="1">IF(ISNUMBER(AP15-'Choose Housekeeping Genes'!AR$12),AP15-'Choose Housekeeping Genes'!AR$12,"")</f>
        <v/>
      </c>
      <c r="CI15" s="22" t="str">
        <f ca="1">IF(ISNUMBER(AQ15-'Choose Housekeeping Genes'!AS$12),AQ15-'Choose Housekeeping Genes'!AS$12,"")</f>
        <v/>
      </c>
      <c r="CJ15" s="22" t="str">
        <f ca="1">IF(ISNUMBER(AR15-'Choose Housekeeping Genes'!AT$12),AR15-'Choose Housekeeping Genes'!AT$12,"")</f>
        <v/>
      </c>
      <c r="CK15" s="66" t="e">
        <f t="shared" ca="1" si="4"/>
        <v>#DIV/0!</v>
      </c>
      <c r="CL15" s="143" t="e">
        <f t="shared" ca="1" si="5"/>
        <v>#DIV/0!</v>
      </c>
      <c r="CQ15" s="1">
        <v>13</v>
      </c>
      <c r="CR15" s="1" t="e">
        <f t="array" aca="1" ref="CR15" ca="1">INDIRECT("'All expressed genes'!$A"&amp;MIN(IF('All expressed genes'!$G$3:$G$187=LARGE('All expressed genes'!$G$3:$G$187,CQ15),ROW('All expressed genes'!$A$3:$A$187),"")))</f>
        <v>#DIV/0!</v>
      </c>
      <c r="CS15" s="1" t="e">
        <f t="array" aca="1" ref="CS15" ca="1">INDIRECT("'All expressed genes'!$G"&amp;MIN(IF('All expressed genes'!$G$3:$G$187=LARGE('All expressed genes'!$G$3:$G$187,CQ15),ROW('All expressed genes'!$A$3:$A$187),"")))</f>
        <v>#DIV/0!</v>
      </c>
      <c r="CU15" s="1">
        <f t="shared" si="47"/>
        <v>173</v>
      </c>
      <c r="CV15" s="1" t="e">
        <f t="array" aca="1" ref="CV15" ca="1">INDIRECT("'All expressed genes'!$A"&amp;MIN(IF('All expressed genes'!$G$3:$G$187=LARGE('All expressed genes'!$G$3:$G$187,CU15),ROW('All expressed genes'!$A$3:$A$187),"")))</f>
        <v>#DIV/0!</v>
      </c>
      <c r="CW15" s="1" t="e">
        <f t="array" aca="1" ref="CW15" ca="1">INDIRECT("'All expressed genes'!$I"&amp;MIN(IF('All expressed genes'!$G$3:$G$187=LARGE('All expressed genes'!$G$3:$G$187,CU15),ROW('All expressed genes'!$A$3:$A$187),"")))</f>
        <v>#DIV/0!</v>
      </c>
      <c r="CX15" s="1" t="e">
        <f t="shared" ca="1" si="1"/>
        <v>#DIV/0!</v>
      </c>
      <c r="DA15" s="69" t="str">
        <f>'Transcript table'!D23</f>
        <v>Arg-ACG-1</v>
      </c>
      <c r="DB15" s="21" t="s">
        <v>414</v>
      </c>
      <c r="DC15" s="65" t="str">
        <f t="shared" ca="1" si="6"/>
        <v/>
      </c>
      <c r="DD15" s="65" t="str">
        <f t="shared" ca="1" si="7"/>
        <v/>
      </c>
      <c r="DE15" s="65" t="str">
        <f t="shared" ca="1" si="8"/>
        <v/>
      </c>
      <c r="DF15" s="65" t="str">
        <f t="shared" ca="1" si="9"/>
        <v/>
      </c>
      <c r="DG15" s="65" t="str">
        <f t="shared" ca="1" si="10"/>
        <v/>
      </c>
      <c r="DH15" s="65" t="str">
        <f t="shared" ca="1" si="11"/>
        <v/>
      </c>
      <c r="DI15" s="65" t="str">
        <f t="shared" ca="1" si="12"/>
        <v/>
      </c>
      <c r="DJ15" s="65" t="str">
        <f t="shared" ca="1" si="13"/>
        <v/>
      </c>
      <c r="DK15" s="65" t="str">
        <f t="shared" ca="1" si="14"/>
        <v/>
      </c>
      <c r="DL15" s="65" t="str">
        <f t="shared" ca="1" si="15"/>
        <v/>
      </c>
      <c r="DM15" s="65" t="str">
        <f t="shared" ca="1" si="16"/>
        <v/>
      </c>
      <c r="DN15" s="65" t="str">
        <f t="shared" ca="1" si="17"/>
        <v/>
      </c>
      <c r="DO15" s="65" t="str">
        <f t="shared" ca="1" si="18"/>
        <v/>
      </c>
      <c r="DP15" s="65" t="str">
        <f t="shared" ca="1" si="19"/>
        <v/>
      </c>
      <c r="DQ15" s="65" t="str">
        <f t="shared" ca="1" si="20"/>
        <v/>
      </c>
      <c r="DR15" s="65" t="str">
        <f t="shared" ca="1" si="21"/>
        <v/>
      </c>
      <c r="DS15" s="65" t="str">
        <f t="shared" ca="1" si="22"/>
        <v/>
      </c>
      <c r="DT15" s="65" t="str">
        <f t="shared" ca="1" si="23"/>
        <v/>
      </c>
      <c r="DU15" s="65" t="str">
        <f t="shared" ca="1" si="24"/>
        <v/>
      </c>
      <c r="DV15" s="65" t="str">
        <f t="shared" ca="1" si="25"/>
        <v/>
      </c>
      <c r="DW15" s="141" t="str">
        <f t="shared" si="26"/>
        <v>Arg-ACG-1</v>
      </c>
      <c r="DX15" s="140" t="s">
        <v>414</v>
      </c>
      <c r="DY15" s="65" t="str">
        <f t="shared" ca="1" si="27"/>
        <v/>
      </c>
      <c r="DZ15" s="65" t="str">
        <f t="shared" ca="1" si="28"/>
        <v/>
      </c>
      <c r="EA15" s="65" t="str">
        <f t="shared" ca="1" si="29"/>
        <v/>
      </c>
      <c r="EB15" s="65" t="str">
        <f t="shared" ca="1" si="30"/>
        <v/>
      </c>
      <c r="EC15" s="65" t="str">
        <f t="shared" ca="1" si="31"/>
        <v/>
      </c>
      <c r="ED15" s="65" t="str">
        <f t="shared" ca="1" si="32"/>
        <v/>
      </c>
      <c r="EE15" s="65" t="str">
        <f t="shared" ca="1" si="33"/>
        <v/>
      </c>
      <c r="EF15" s="65" t="str">
        <f t="shared" ca="1" si="34"/>
        <v/>
      </c>
      <c r="EG15" s="65" t="str">
        <f t="shared" ca="1" si="35"/>
        <v/>
      </c>
      <c r="EH15" s="65" t="str">
        <f t="shared" ca="1" si="36"/>
        <v/>
      </c>
      <c r="EI15" s="65" t="str">
        <f t="shared" ca="1" si="37"/>
        <v/>
      </c>
      <c r="EJ15" s="65" t="str">
        <f t="shared" ca="1" si="38"/>
        <v/>
      </c>
      <c r="EK15" s="65" t="str">
        <f t="shared" ca="1" si="39"/>
        <v/>
      </c>
      <c r="EL15" s="65" t="str">
        <f t="shared" ca="1" si="40"/>
        <v/>
      </c>
      <c r="EM15" s="65" t="str">
        <f t="shared" ca="1" si="41"/>
        <v/>
      </c>
      <c r="EN15" s="65" t="str">
        <f t="shared" ca="1" si="42"/>
        <v/>
      </c>
      <c r="EO15" s="65" t="str">
        <f t="shared" ca="1" si="43"/>
        <v/>
      </c>
      <c r="EP15" s="65" t="str">
        <f t="shared" ca="1" si="44"/>
        <v/>
      </c>
      <c r="EQ15" s="65" t="str">
        <f t="shared" ca="1" si="45"/>
        <v/>
      </c>
      <c r="ER15" s="65" t="str">
        <f t="shared" ca="1" si="46"/>
        <v/>
      </c>
    </row>
    <row r="16" spans="1:148" ht="12.75" customHeight="1">
      <c r="A16" s="134" t="str">
        <f>'Test Sample Data'!A16</f>
        <v>Arg-ACG-2</v>
      </c>
      <c r="B16" s="136" t="s">
        <v>412</v>
      </c>
      <c r="C16" s="22" t="str">
        <f>IF(SUM('Test Sample Data'!C$3:C$194)&gt;10,IF(AND(ISNUMBER('Test Sample Data'!C16),'Test Sample Data'!C16&lt;35,'Test Sample Data'!C16&gt;0),'Test Sample Data'!C16-'Choose Housekeeping Genes'!D$20,35-'Choose Housekeeping Genes'!D$20),"")</f>
        <v/>
      </c>
      <c r="D16" s="22" t="str">
        <f>IF(SUM('Test Sample Data'!D$3:D$194)&gt;10,IF(AND(ISNUMBER('Test Sample Data'!D16),'Test Sample Data'!D16&lt;35,'Test Sample Data'!D16&gt;0),'Test Sample Data'!D16-'Choose Housekeeping Genes'!E$20,35-'Choose Housekeeping Genes'!E$20),"")</f>
        <v/>
      </c>
      <c r="E16" s="22" t="str">
        <f>IF(SUM('Test Sample Data'!E$3:E$194)&gt;10,IF(AND(ISNUMBER('Test Sample Data'!E16),'Test Sample Data'!E16&lt;35,'Test Sample Data'!E16&gt;0),'Test Sample Data'!E16-'Choose Housekeeping Genes'!F$20,35-'Choose Housekeeping Genes'!F$20),"")</f>
        <v/>
      </c>
      <c r="F16" s="22" t="str">
        <f>IF(SUM('Test Sample Data'!F$3:F$194)&gt;10,IF(AND(ISNUMBER('Test Sample Data'!F16),'Test Sample Data'!F16&lt;35,'Test Sample Data'!F16&gt;0),'Test Sample Data'!F16-'Choose Housekeeping Genes'!G$20,35-'Choose Housekeeping Genes'!G$20),"")</f>
        <v/>
      </c>
      <c r="G16" s="22" t="str">
        <f>IF(SUM('Test Sample Data'!G$3:G$194)&gt;10,IF(AND(ISNUMBER('Test Sample Data'!G16),'Test Sample Data'!G16&lt;35,'Test Sample Data'!G16&gt;0),'Test Sample Data'!G16-'Choose Housekeeping Genes'!H$20,35-'Choose Housekeeping Genes'!H$20),"")</f>
        <v/>
      </c>
      <c r="H16" s="22" t="str">
        <f>IF(SUM('Test Sample Data'!H$3:H$194)&gt;10,IF(AND(ISNUMBER('Test Sample Data'!H16),'Test Sample Data'!H16&lt;35,'Test Sample Data'!H16&gt;0),'Test Sample Data'!H16-'Choose Housekeeping Genes'!I$20,35-'Choose Housekeeping Genes'!I$20),"")</f>
        <v/>
      </c>
      <c r="I16" s="22" t="str">
        <f>IF(SUM('Test Sample Data'!I$3:I$194)&gt;10,IF(AND(ISNUMBER('Test Sample Data'!I16),'Test Sample Data'!I16&lt;35,'Test Sample Data'!I16&gt;0),'Test Sample Data'!I16-'Choose Housekeeping Genes'!J$20,35-'Choose Housekeeping Genes'!J$20),"")</f>
        <v/>
      </c>
      <c r="J16" s="22" t="str">
        <f>IF(SUM('Test Sample Data'!J$3:J$194)&gt;10,IF(AND(ISNUMBER('Test Sample Data'!J16),'Test Sample Data'!J16&lt;35,'Test Sample Data'!J16&gt;0),'Test Sample Data'!J16-'Choose Housekeeping Genes'!K$20,35-'Choose Housekeeping Genes'!K$20),"")</f>
        <v/>
      </c>
      <c r="K16" s="22" t="str">
        <f>IF(SUM('Test Sample Data'!K$3:K$194)&gt;10,IF(AND(ISNUMBER('Test Sample Data'!K16),'Test Sample Data'!K16&lt;35,'Test Sample Data'!K16&gt;0),'Test Sample Data'!K16-'Choose Housekeeping Genes'!L$20,35-'Choose Housekeeping Genes'!L$20),"")</f>
        <v/>
      </c>
      <c r="L16" s="22" t="str">
        <f>IF(SUM('Test Sample Data'!L$3:L$194)&gt;10,IF(AND(ISNUMBER('Test Sample Data'!L16),'Test Sample Data'!L16&lt;35,'Test Sample Data'!L16&gt;0),'Test Sample Data'!L16-'Choose Housekeeping Genes'!M$20,35-'Choose Housekeeping Genes'!M$20),"")</f>
        <v/>
      </c>
      <c r="M16" s="22" t="str">
        <f>IF(SUM('Test Sample Data'!M$3:M$194)&gt;10,IF(AND(ISNUMBER('Test Sample Data'!M16),'Test Sample Data'!M16&lt;35,'Test Sample Data'!M16&gt;0),'Test Sample Data'!M16-'Choose Housekeeping Genes'!N$20,35-'Choose Housekeeping Genes'!N$20),"")</f>
        <v/>
      </c>
      <c r="N16" s="22" t="str">
        <f>IF(SUM('Test Sample Data'!N$3:N$194)&gt;10,IF(AND(ISNUMBER('Test Sample Data'!N16),'Test Sample Data'!N16&lt;35,'Test Sample Data'!N16&gt;0),'Test Sample Data'!N16-'Choose Housekeeping Genes'!O$20,35-'Choose Housekeeping Genes'!O$20),"")</f>
        <v/>
      </c>
      <c r="O16" s="22" t="str">
        <f>IF(SUM('Test Sample Data'!O$3:O$194)&gt;10,IF(AND(ISNUMBER('Test Sample Data'!O16),'Test Sample Data'!O16&lt;35,'Test Sample Data'!O16&gt;0),'Test Sample Data'!O16-'Choose Housekeeping Genes'!P$20,35-'Choose Housekeeping Genes'!P$20),"")</f>
        <v/>
      </c>
      <c r="P16" s="22" t="str">
        <f>IF(SUM('Test Sample Data'!P$3:P$194)&gt;10,IF(AND(ISNUMBER('Test Sample Data'!P16),'Test Sample Data'!P16&lt;35,'Test Sample Data'!P16&gt;0),'Test Sample Data'!P16-'Choose Housekeeping Genes'!Q$20,35-'Choose Housekeeping Genes'!Q$20),"")</f>
        <v/>
      </c>
      <c r="Q16" s="22" t="str">
        <f>IF(SUM('Test Sample Data'!Q$3:Q$194)&gt;10,IF(AND(ISNUMBER('Test Sample Data'!Q16),'Test Sample Data'!Q16&lt;35,'Test Sample Data'!Q16&gt;0),'Test Sample Data'!Q16-'Choose Housekeeping Genes'!R$20,35-'Choose Housekeeping Genes'!R$20),"")</f>
        <v/>
      </c>
      <c r="R16" s="22" t="str">
        <f>IF(SUM('Test Sample Data'!R$3:R$194)&gt;10,IF(AND(ISNUMBER('Test Sample Data'!R16),'Test Sample Data'!R16&lt;35,'Test Sample Data'!R16&gt;0),'Test Sample Data'!R16-'Choose Housekeeping Genes'!S$20,35-'Choose Housekeeping Genes'!S$20),"")</f>
        <v/>
      </c>
      <c r="S16" s="22" t="str">
        <f>IF(SUM('Test Sample Data'!S$3:S$194)&gt;10,IF(AND(ISNUMBER('Test Sample Data'!S16),'Test Sample Data'!S16&lt;35,'Test Sample Data'!S16&gt;0),'Test Sample Data'!S16-'Choose Housekeeping Genes'!T$20,35-'Choose Housekeeping Genes'!T$20),"")</f>
        <v/>
      </c>
      <c r="T16" s="22" t="str">
        <f>IF(SUM('Test Sample Data'!T$3:T$194)&gt;10,IF(AND(ISNUMBER('Test Sample Data'!T16),'Test Sample Data'!T16&lt;35,'Test Sample Data'!T16&gt;0),'Test Sample Data'!T16-'Choose Housekeeping Genes'!U$20,35-'Choose Housekeeping Genes'!U$20),"")</f>
        <v/>
      </c>
      <c r="U16" s="22" t="str">
        <f>IF(SUM('Test Sample Data'!U$3:U$194)&gt;10,IF(AND(ISNUMBER('Test Sample Data'!U16),'Test Sample Data'!U16&lt;35,'Test Sample Data'!U16&gt;0),'Test Sample Data'!U16-'Choose Housekeeping Genes'!V$20,35-'Choose Housekeeping Genes'!V$20),"")</f>
        <v/>
      </c>
      <c r="V16" s="22" t="str">
        <f>IF(SUM('Test Sample Data'!V$3:V$194)&gt;10,IF(AND(ISNUMBER('Test Sample Data'!V16),'Test Sample Data'!V16&lt;35,'Test Sample Data'!V16&gt;0),'Test Sample Data'!V16-'Choose Housekeeping Genes'!W$20,35-'Choose Housekeeping Genes'!W$20),"")</f>
        <v/>
      </c>
      <c r="W16" s="139" t="str">
        <f>'Control Sample Data'!A16</f>
        <v>Arg-ACG-2</v>
      </c>
      <c r="X16" s="140" t="s">
        <v>412</v>
      </c>
      <c r="Y16" s="22" t="str">
        <f>IF(SUM('Control Sample Data'!C$3:C$194)&gt;10,IF(AND(ISNUMBER('Control Sample Data'!C16),'Control Sample Data'!C16&lt;35,'Control Sample Data'!C16&gt;0),'Control Sample Data'!C16-'Choose Housekeeping Genes'!AA$20,35-'Choose Housekeeping Genes'!AA$20),"")</f>
        <v/>
      </c>
      <c r="Z16" s="22" t="str">
        <f>IF(SUM('Control Sample Data'!D$3:D$194)&gt;10,IF(AND(ISNUMBER('Control Sample Data'!D16),'Control Sample Data'!D16&lt;35,'Control Sample Data'!D16&gt;0),'Control Sample Data'!D16-'Choose Housekeeping Genes'!AB$20,35-'Choose Housekeeping Genes'!AB$20),"")</f>
        <v/>
      </c>
      <c r="AA16" s="22" t="str">
        <f>IF(SUM('Control Sample Data'!E$3:E$194)&gt;10,IF(AND(ISNUMBER('Control Sample Data'!E16),'Control Sample Data'!E16&lt;35,'Control Sample Data'!E16&gt;0),'Control Sample Data'!E16-'Choose Housekeeping Genes'!AC$20,35-'Choose Housekeeping Genes'!AC$20),"")</f>
        <v/>
      </c>
      <c r="AB16" s="22" t="str">
        <f>IF(SUM('Control Sample Data'!F$3:F$194)&gt;10,IF(AND(ISNUMBER('Control Sample Data'!F16),'Control Sample Data'!F16&lt;35,'Control Sample Data'!F16&gt;0),'Control Sample Data'!F16-'Choose Housekeeping Genes'!AD$20,35-'Choose Housekeeping Genes'!AD$20),"")</f>
        <v/>
      </c>
      <c r="AC16" s="22" t="str">
        <f>IF(SUM('Control Sample Data'!G$3:G$194)&gt;10,IF(AND(ISNUMBER('Control Sample Data'!G16),'Control Sample Data'!G16&lt;35,'Control Sample Data'!G16&gt;0),'Control Sample Data'!G16-'Choose Housekeeping Genes'!AE$20,35-'Choose Housekeeping Genes'!AE$20),"")</f>
        <v/>
      </c>
      <c r="AD16" s="22" t="str">
        <f>IF(SUM('Control Sample Data'!H$3:H$194)&gt;10,IF(AND(ISNUMBER('Control Sample Data'!H16),'Control Sample Data'!H16&lt;35,'Control Sample Data'!H16&gt;0),'Control Sample Data'!H16-'Choose Housekeeping Genes'!AF$20,35-'Choose Housekeeping Genes'!AF$20),"")</f>
        <v/>
      </c>
      <c r="AE16" s="22" t="str">
        <f>IF(SUM('Control Sample Data'!I$3:I$194)&gt;10,IF(AND(ISNUMBER('Control Sample Data'!I16),'Control Sample Data'!I16&lt;35,'Control Sample Data'!I16&gt;0),'Control Sample Data'!I16-'Choose Housekeeping Genes'!AG$20,35-'Choose Housekeeping Genes'!AG$20),"")</f>
        <v/>
      </c>
      <c r="AF16" s="22" t="str">
        <f>IF(SUM('Control Sample Data'!J$3:J$194)&gt;10,IF(AND(ISNUMBER('Control Sample Data'!J16),'Control Sample Data'!J16&lt;35,'Control Sample Data'!J16&gt;0),'Control Sample Data'!J16-'Choose Housekeeping Genes'!AH$20,35-'Choose Housekeeping Genes'!AH$20),"")</f>
        <v/>
      </c>
      <c r="AG16" s="22" t="str">
        <f>IF(SUM('Control Sample Data'!K$3:K$194)&gt;10,IF(AND(ISNUMBER('Control Sample Data'!K16),'Control Sample Data'!K16&lt;35,'Control Sample Data'!K16&gt;0),'Control Sample Data'!K16-'Choose Housekeeping Genes'!AI$20,35-'Choose Housekeeping Genes'!AI$20),"")</f>
        <v/>
      </c>
      <c r="AH16" s="22" t="str">
        <f>IF(SUM('Control Sample Data'!L$3:L$194)&gt;10,IF(AND(ISNUMBER('Control Sample Data'!L16),'Control Sample Data'!L16&lt;35,'Control Sample Data'!L16&gt;0),'Control Sample Data'!L16-'Choose Housekeeping Genes'!AJ$20,35-'Choose Housekeeping Genes'!AJ$20),"")</f>
        <v/>
      </c>
      <c r="AI16" s="22" t="str">
        <f>IF(SUM('Control Sample Data'!M$3:M$194)&gt;10,IF(AND(ISNUMBER('Control Sample Data'!M16),'Control Sample Data'!M16&lt;35,'Control Sample Data'!M16&gt;0),'Control Sample Data'!M16-'Choose Housekeeping Genes'!AK$20,35-'Choose Housekeeping Genes'!AK$20),"")</f>
        <v/>
      </c>
      <c r="AJ16" s="22" t="str">
        <f>IF(SUM('Control Sample Data'!N$3:N$194)&gt;10,IF(AND(ISNUMBER('Control Sample Data'!N16),'Control Sample Data'!N16&lt;35,'Control Sample Data'!N16&gt;0),'Control Sample Data'!N16-'Choose Housekeeping Genes'!AL$20,35-'Choose Housekeeping Genes'!AL$20),"")</f>
        <v/>
      </c>
      <c r="AK16" s="22" t="str">
        <f>IF(SUM('Control Sample Data'!O$3:O$194)&gt;10,IF(AND(ISNUMBER('Control Sample Data'!O16),'Control Sample Data'!O16&lt;35,'Control Sample Data'!O16&gt;0),'Control Sample Data'!O16-'Choose Housekeeping Genes'!AM$20,35-'Choose Housekeeping Genes'!AM$20),"")</f>
        <v/>
      </c>
      <c r="AL16" s="22" t="str">
        <f>IF(SUM('Control Sample Data'!P$3:P$194)&gt;10,IF(AND(ISNUMBER('Control Sample Data'!P16),'Control Sample Data'!P16&lt;35,'Control Sample Data'!P16&gt;0),'Control Sample Data'!P16-'Choose Housekeeping Genes'!AN$20,35-'Choose Housekeeping Genes'!AN$20),"")</f>
        <v/>
      </c>
      <c r="AM16" s="22" t="str">
        <f>IF(SUM('Control Sample Data'!Q$3:Q$194)&gt;10,IF(AND(ISNUMBER('Control Sample Data'!Q16),'Control Sample Data'!Q16&lt;35,'Control Sample Data'!Q16&gt;0),'Control Sample Data'!Q16-'Choose Housekeeping Genes'!AO$20,35-'Choose Housekeeping Genes'!AO$20),"")</f>
        <v/>
      </c>
      <c r="AN16" s="22" t="str">
        <f>IF(SUM('Control Sample Data'!R$3:R$194)&gt;10,IF(AND(ISNUMBER('Control Sample Data'!R16),'Control Sample Data'!R16&lt;35,'Control Sample Data'!R16&gt;0),'Control Sample Data'!R16-'Choose Housekeeping Genes'!AP$20,35-'Choose Housekeeping Genes'!AP$20),"")</f>
        <v/>
      </c>
      <c r="AO16" s="22" t="str">
        <f>IF(SUM('Control Sample Data'!S$3:S$194)&gt;10,IF(AND(ISNUMBER('Control Sample Data'!S16),'Control Sample Data'!S16&lt;35,'Control Sample Data'!S16&gt;0),'Control Sample Data'!S16-'Choose Housekeeping Genes'!AQ$20,35-'Choose Housekeeping Genes'!AQ$20),"")</f>
        <v/>
      </c>
      <c r="AP16" s="22" t="str">
        <f>IF(SUM('Control Sample Data'!T$3:T$194)&gt;10,IF(AND(ISNUMBER('Control Sample Data'!T16),'Control Sample Data'!T16&lt;35,'Control Sample Data'!T16&gt;0),'Control Sample Data'!T16-'Choose Housekeeping Genes'!AR$20,35-'Choose Housekeeping Genes'!AR$20),"")</f>
        <v/>
      </c>
      <c r="AQ16" s="22" t="str">
        <f>IF(SUM('Control Sample Data'!U$3:U$194)&gt;10,IF(AND(ISNUMBER('Control Sample Data'!U16),'Control Sample Data'!U16&lt;35,'Control Sample Data'!U16&gt;0),'Control Sample Data'!U16-'Choose Housekeeping Genes'!AS$20,35-'Choose Housekeeping Genes'!AS$20),"")</f>
        <v/>
      </c>
      <c r="AR16" s="22" t="str">
        <f>IF(SUM('Control Sample Data'!V$3:V$194)&gt;10,IF(AND(ISNUMBER('Control Sample Data'!V16),'Control Sample Data'!V16&lt;35,'Control Sample Data'!V16&gt;0),'Control Sample Data'!V16-'Choose Housekeeping Genes'!AT$20,35-'Choose Housekeeping Genes'!AT$20),"")</f>
        <v/>
      </c>
      <c r="AS16" s="69" t="str">
        <f>'Control Sample Data'!A16</f>
        <v>Arg-ACG-2</v>
      </c>
      <c r="AT16" s="21" t="s">
        <v>412</v>
      </c>
      <c r="AU16" s="22" t="str">
        <f ca="1">IF(ISNUMBER(C16-'Choose Housekeeping Genes'!D$12),C16-'Choose Housekeeping Genes'!D$12,"")</f>
        <v/>
      </c>
      <c r="AV16" s="22" t="str">
        <f ca="1">IF(ISNUMBER(D16-'Choose Housekeeping Genes'!E$12),D16-'Choose Housekeeping Genes'!E$12,"")</f>
        <v/>
      </c>
      <c r="AW16" s="22" t="str">
        <f ca="1">IF(ISNUMBER(E16-'Choose Housekeeping Genes'!F$12),E16-'Choose Housekeeping Genes'!F$12,"")</f>
        <v/>
      </c>
      <c r="AX16" s="22" t="str">
        <f ca="1">IF(ISNUMBER(F16-'Choose Housekeeping Genes'!G$12),F16-'Choose Housekeeping Genes'!G$12,"")</f>
        <v/>
      </c>
      <c r="AY16" s="22" t="str">
        <f ca="1">IF(ISNUMBER(G16-'Choose Housekeeping Genes'!H$12),G16-'Choose Housekeeping Genes'!H$12,"")</f>
        <v/>
      </c>
      <c r="AZ16" s="22" t="str">
        <f ca="1">IF(ISNUMBER(H16-'Choose Housekeeping Genes'!I$12),H16-'Choose Housekeeping Genes'!I$12,"")</f>
        <v/>
      </c>
      <c r="BA16" s="22" t="str">
        <f ca="1">IF(ISNUMBER(I16-'Choose Housekeeping Genes'!J$12),I16-'Choose Housekeeping Genes'!J$12,"")</f>
        <v/>
      </c>
      <c r="BB16" s="22" t="str">
        <f ca="1">IF(ISNUMBER(J16-'Choose Housekeeping Genes'!K$12),J16-'Choose Housekeeping Genes'!K$12,"")</f>
        <v/>
      </c>
      <c r="BC16" s="22" t="str">
        <f ca="1">IF(ISNUMBER(K16-'Choose Housekeeping Genes'!L$12),K16-'Choose Housekeeping Genes'!L$12,"")</f>
        <v/>
      </c>
      <c r="BD16" s="22" t="str">
        <f ca="1">IF(ISNUMBER(L16-'Choose Housekeeping Genes'!M$12),L16-'Choose Housekeeping Genes'!M$12,"")</f>
        <v/>
      </c>
      <c r="BE16" s="22" t="str">
        <f ca="1">IF(ISNUMBER(M16-'Choose Housekeeping Genes'!N$12),M16-'Choose Housekeeping Genes'!N$12,"")</f>
        <v/>
      </c>
      <c r="BF16" s="22" t="str">
        <f ca="1">IF(ISNUMBER(N16-'Choose Housekeeping Genes'!O$12),N16-'Choose Housekeeping Genes'!O$12,"")</f>
        <v/>
      </c>
      <c r="BG16" s="22" t="str">
        <f ca="1">IF(ISNUMBER(O16-'Choose Housekeeping Genes'!P$12),O16-'Choose Housekeeping Genes'!P$12,"")</f>
        <v/>
      </c>
      <c r="BH16" s="22" t="str">
        <f ca="1">IF(ISNUMBER(P16-'Choose Housekeeping Genes'!Q$12),P16-'Choose Housekeeping Genes'!Q$12,"")</f>
        <v/>
      </c>
      <c r="BI16" s="22" t="str">
        <f ca="1">IF(ISNUMBER(Q16-'Choose Housekeeping Genes'!R$12),Q16-'Choose Housekeeping Genes'!R$12,"")</f>
        <v/>
      </c>
      <c r="BJ16" s="22" t="str">
        <f ca="1">IF(ISNUMBER(R16-'Choose Housekeeping Genes'!S$12),R16-'Choose Housekeeping Genes'!S$12,"")</f>
        <v/>
      </c>
      <c r="BK16" s="22" t="str">
        <f ca="1">IF(ISNUMBER(S16-'Choose Housekeeping Genes'!T$12),S16-'Choose Housekeeping Genes'!T$12,"")</f>
        <v/>
      </c>
      <c r="BL16" s="22" t="str">
        <f ca="1">IF(ISNUMBER(T16-'Choose Housekeeping Genes'!U$12),T16-'Choose Housekeeping Genes'!U$12,"")</f>
        <v/>
      </c>
      <c r="BM16" s="22" t="str">
        <f ca="1">IF(ISNUMBER(U16-'Choose Housekeeping Genes'!V$12),U16-'Choose Housekeeping Genes'!V$12,"")</f>
        <v/>
      </c>
      <c r="BN16" s="22" t="str">
        <f ca="1">IF(ISNUMBER(V16-'Choose Housekeeping Genes'!W$12),V16-'Choose Housekeeping Genes'!W$12,"")</f>
        <v/>
      </c>
      <c r="BO16" s="141" t="str">
        <f t="shared" si="0"/>
        <v>Arg-ACG-2</v>
      </c>
      <c r="BP16" s="140" t="s">
        <v>412</v>
      </c>
      <c r="BQ16" s="22" t="str">
        <f ca="1">IF(ISNUMBER(Y16-'Choose Housekeeping Genes'!AA$12),Y16-'Choose Housekeeping Genes'!AA$12,"")</f>
        <v/>
      </c>
      <c r="BR16" s="22" t="str">
        <f ca="1">IF(ISNUMBER(Z16-'Choose Housekeeping Genes'!AB$12),Z16-'Choose Housekeeping Genes'!AB$12,"")</f>
        <v/>
      </c>
      <c r="BS16" s="22" t="str">
        <f ca="1">IF(ISNUMBER(AA16-'Choose Housekeeping Genes'!AC$12),AA16-'Choose Housekeeping Genes'!AC$12,"")</f>
        <v/>
      </c>
      <c r="BT16" s="22" t="str">
        <f ca="1">IF(ISNUMBER(AB16-'Choose Housekeeping Genes'!AD$12),AB16-'Choose Housekeeping Genes'!AD$12,"")</f>
        <v/>
      </c>
      <c r="BU16" s="22" t="str">
        <f ca="1">IF(ISNUMBER(AC16-'Choose Housekeeping Genes'!AE$12),AC16-'Choose Housekeeping Genes'!AE$12,"")</f>
        <v/>
      </c>
      <c r="BV16" s="22" t="str">
        <f ca="1">IF(ISNUMBER(AD16-'Choose Housekeeping Genes'!AF$12),AD16-'Choose Housekeeping Genes'!AF$12,"")</f>
        <v/>
      </c>
      <c r="BW16" s="22" t="str">
        <f ca="1">IF(ISNUMBER(AE16-'Choose Housekeeping Genes'!AG$12),AE16-'Choose Housekeeping Genes'!AG$12,"")</f>
        <v/>
      </c>
      <c r="BX16" s="22" t="str">
        <f ca="1">IF(ISNUMBER(AF16-'Choose Housekeeping Genes'!AH$12),AF16-'Choose Housekeeping Genes'!AH$12,"")</f>
        <v/>
      </c>
      <c r="BY16" s="22" t="str">
        <f ca="1">IF(ISNUMBER(AG16-'Choose Housekeeping Genes'!AI$12),AG16-'Choose Housekeeping Genes'!AI$12,"")</f>
        <v/>
      </c>
      <c r="BZ16" s="22" t="str">
        <f ca="1">IF(ISNUMBER(AH16-'Choose Housekeeping Genes'!AJ$12),AH16-'Choose Housekeeping Genes'!AJ$12,"")</f>
        <v/>
      </c>
      <c r="CA16" s="22" t="str">
        <f ca="1">IF(ISNUMBER(AI16-'Choose Housekeeping Genes'!AK$12),AI16-'Choose Housekeeping Genes'!AK$12,"")</f>
        <v/>
      </c>
      <c r="CB16" s="22" t="str">
        <f ca="1">IF(ISNUMBER(AJ16-'Choose Housekeeping Genes'!AL$12),AJ16-'Choose Housekeeping Genes'!AL$12,"")</f>
        <v/>
      </c>
      <c r="CC16" s="22" t="str">
        <f ca="1">IF(ISNUMBER(AK16-'Choose Housekeeping Genes'!AM$12),AK16-'Choose Housekeeping Genes'!AM$12,"")</f>
        <v/>
      </c>
      <c r="CD16" s="22" t="str">
        <f ca="1">IF(ISNUMBER(AL16-'Choose Housekeeping Genes'!AN$12),AL16-'Choose Housekeeping Genes'!AN$12,"")</f>
        <v/>
      </c>
      <c r="CE16" s="22" t="str">
        <f ca="1">IF(ISNUMBER(AM16-'Choose Housekeeping Genes'!AO$12),AM16-'Choose Housekeeping Genes'!AO$12,"")</f>
        <v/>
      </c>
      <c r="CF16" s="22" t="str">
        <f ca="1">IF(ISNUMBER(AN16-'Choose Housekeeping Genes'!AP$12),AN16-'Choose Housekeeping Genes'!AP$12,"")</f>
        <v/>
      </c>
      <c r="CG16" s="22" t="str">
        <f ca="1">IF(ISNUMBER(AO16-'Choose Housekeeping Genes'!AQ$12),AO16-'Choose Housekeeping Genes'!AQ$12,"")</f>
        <v/>
      </c>
      <c r="CH16" s="22" t="str">
        <f ca="1">IF(ISNUMBER(AP16-'Choose Housekeeping Genes'!AR$12),AP16-'Choose Housekeeping Genes'!AR$12,"")</f>
        <v/>
      </c>
      <c r="CI16" s="22" t="str">
        <f ca="1">IF(ISNUMBER(AQ16-'Choose Housekeeping Genes'!AS$12),AQ16-'Choose Housekeeping Genes'!AS$12,"")</f>
        <v/>
      </c>
      <c r="CJ16" s="22" t="str">
        <f ca="1">IF(ISNUMBER(AR16-'Choose Housekeeping Genes'!AT$12),AR16-'Choose Housekeeping Genes'!AT$12,"")</f>
        <v/>
      </c>
      <c r="CK16" s="66" t="e">
        <f t="shared" ca="1" si="4"/>
        <v>#DIV/0!</v>
      </c>
      <c r="CL16" s="143" t="e">
        <f t="shared" ca="1" si="5"/>
        <v>#DIV/0!</v>
      </c>
      <c r="CQ16" s="1">
        <v>14</v>
      </c>
      <c r="CR16" s="1" t="e">
        <f t="array" aca="1" ref="CR16" ca="1">INDIRECT("'All expressed genes'!$A"&amp;MIN(IF('All expressed genes'!$G$3:$G$187=LARGE('All expressed genes'!$G$3:$G$187,CQ16),ROW('All expressed genes'!$A$3:$A$187),"")))</f>
        <v>#DIV/0!</v>
      </c>
      <c r="CS16" s="1" t="e">
        <f t="array" aca="1" ref="CS16" ca="1">INDIRECT("'All expressed genes'!$G"&amp;MIN(IF('All expressed genes'!$G$3:$G$187=LARGE('All expressed genes'!$G$3:$G$187,CQ16),ROW('All expressed genes'!$A$3:$A$187),"")))</f>
        <v>#DIV/0!</v>
      </c>
      <c r="CU16" s="1">
        <f t="shared" si="47"/>
        <v>172</v>
      </c>
      <c r="CV16" s="1" t="e">
        <f t="array" aca="1" ref="CV16" ca="1">INDIRECT("'All expressed genes'!$A"&amp;MIN(IF('All expressed genes'!$G$3:$G$187=LARGE('All expressed genes'!$G$3:$G$187,CU16),ROW('All expressed genes'!$A$3:$A$187),"")))</f>
        <v>#DIV/0!</v>
      </c>
      <c r="CW16" s="1" t="e">
        <f t="array" aca="1" ref="CW16" ca="1">INDIRECT("'All expressed genes'!$I"&amp;MIN(IF('All expressed genes'!$G$3:$G$187=LARGE('All expressed genes'!$G$3:$G$187,CU16),ROW('All expressed genes'!$A$3:$A$187),"")))</f>
        <v>#DIV/0!</v>
      </c>
      <c r="CX16" s="1" t="e">
        <f t="shared" ca="1" si="1"/>
        <v>#DIV/0!</v>
      </c>
      <c r="DA16" s="69" t="str">
        <f>'Transcript table'!D24</f>
        <v>Arg-ACG-2</v>
      </c>
      <c r="DB16" s="21" t="s">
        <v>412</v>
      </c>
      <c r="DC16" s="65" t="str">
        <f t="shared" ca="1" si="6"/>
        <v/>
      </c>
      <c r="DD16" s="65" t="str">
        <f t="shared" ca="1" si="7"/>
        <v/>
      </c>
      <c r="DE16" s="65" t="str">
        <f t="shared" ca="1" si="8"/>
        <v/>
      </c>
      <c r="DF16" s="65" t="str">
        <f t="shared" ca="1" si="9"/>
        <v/>
      </c>
      <c r="DG16" s="65" t="str">
        <f t="shared" ca="1" si="10"/>
        <v/>
      </c>
      <c r="DH16" s="65" t="str">
        <f t="shared" ca="1" si="11"/>
        <v/>
      </c>
      <c r="DI16" s="65" t="str">
        <f t="shared" ca="1" si="12"/>
        <v/>
      </c>
      <c r="DJ16" s="65" t="str">
        <f t="shared" ca="1" si="13"/>
        <v/>
      </c>
      <c r="DK16" s="65" t="str">
        <f t="shared" ca="1" si="14"/>
        <v/>
      </c>
      <c r="DL16" s="65" t="str">
        <f t="shared" ca="1" si="15"/>
        <v/>
      </c>
      <c r="DM16" s="65" t="str">
        <f t="shared" ca="1" si="16"/>
        <v/>
      </c>
      <c r="DN16" s="65" t="str">
        <f t="shared" ca="1" si="17"/>
        <v/>
      </c>
      <c r="DO16" s="65" t="str">
        <f t="shared" ca="1" si="18"/>
        <v/>
      </c>
      <c r="DP16" s="65" t="str">
        <f t="shared" ca="1" si="19"/>
        <v/>
      </c>
      <c r="DQ16" s="65" t="str">
        <f t="shared" ca="1" si="20"/>
        <v/>
      </c>
      <c r="DR16" s="65" t="str">
        <f t="shared" ca="1" si="21"/>
        <v/>
      </c>
      <c r="DS16" s="65" t="str">
        <f t="shared" ca="1" si="22"/>
        <v/>
      </c>
      <c r="DT16" s="65" t="str">
        <f t="shared" ca="1" si="23"/>
        <v/>
      </c>
      <c r="DU16" s="65" t="str">
        <f t="shared" ca="1" si="24"/>
        <v/>
      </c>
      <c r="DV16" s="65" t="str">
        <f t="shared" ca="1" si="25"/>
        <v/>
      </c>
      <c r="DW16" s="141" t="str">
        <f t="shared" si="26"/>
        <v>Arg-ACG-2</v>
      </c>
      <c r="DX16" s="140" t="s">
        <v>412</v>
      </c>
      <c r="DY16" s="65" t="str">
        <f t="shared" ca="1" si="27"/>
        <v/>
      </c>
      <c r="DZ16" s="65" t="str">
        <f t="shared" ca="1" si="28"/>
        <v/>
      </c>
      <c r="EA16" s="65" t="str">
        <f t="shared" ca="1" si="29"/>
        <v/>
      </c>
      <c r="EB16" s="65" t="str">
        <f t="shared" ca="1" si="30"/>
        <v/>
      </c>
      <c r="EC16" s="65" t="str">
        <f t="shared" ca="1" si="31"/>
        <v/>
      </c>
      <c r="ED16" s="65" t="str">
        <f t="shared" ca="1" si="32"/>
        <v/>
      </c>
      <c r="EE16" s="65" t="str">
        <f t="shared" ca="1" si="33"/>
        <v/>
      </c>
      <c r="EF16" s="65" t="str">
        <f t="shared" ca="1" si="34"/>
        <v/>
      </c>
      <c r="EG16" s="65" t="str">
        <f t="shared" ca="1" si="35"/>
        <v/>
      </c>
      <c r="EH16" s="65" t="str">
        <f t="shared" ca="1" si="36"/>
        <v/>
      </c>
      <c r="EI16" s="65" t="str">
        <f t="shared" ca="1" si="37"/>
        <v/>
      </c>
      <c r="EJ16" s="65" t="str">
        <f t="shared" ca="1" si="38"/>
        <v/>
      </c>
      <c r="EK16" s="65" t="str">
        <f t="shared" ca="1" si="39"/>
        <v/>
      </c>
      <c r="EL16" s="65" t="str">
        <f t="shared" ca="1" si="40"/>
        <v/>
      </c>
      <c r="EM16" s="65" t="str">
        <f t="shared" ca="1" si="41"/>
        <v/>
      </c>
      <c r="EN16" s="65" t="str">
        <f t="shared" ca="1" si="42"/>
        <v/>
      </c>
      <c r="EO16" s="65" t="str">
        <f t="shared" ca="1" si="43"/>
        <v/>
      </c>
      <c r="EP16" s="65" t="str">
        <f t="shared" ca="1" si="44"/>
        <v/>
      </c>
      <c r="EQ16" s="65" t="str">
        <f t="shared" ca="1" si="45"/>
        <v/>
      </c>
      <c r="ER16" s="65" t="str">
        <f t="shared" ca="1" si="46"/>
        <v/>
      </c>
    </row>
    <row r="17" spans="1:148" ht="12.75" customHeight="1">
      <c r="A17" s="134" t="str">
        <f>'Test Sample Data'!A17</f>
        <v>Arg-ACG-3</v>
      </c>
      <c r="B17" s="136" t="s">
        <v>410</v>
      </c>
      <c r="C17" s="22" t="str">
        <f>IF(SUM('Test Sample Data'!C$3:C$194)&gt;10,IF(AND(ISNUMBER('Test Sample Data'!C17),'Test Sample Data'!C17&lt;35,'Test Sample Data'!C17&gt;0),'Test Sample Data'!C17-'Choose Housekeeping Genes'!D$20,35-'Choose Housekeeping Genes'!D$20),"")</f>
        <v/>
      </c>
      <c r="D17" s="22" t="str">
        <f>IF(SUM('Test Sample Data'!D$3:D$194)&gt;10,IF(AND(ISNUMBER('Test Sample Data'!D17),'Test Sample Data'!D17&lt;35,'Test Sample Data'!D17&gt;0),'Test Sample Data'!D17-'Choose Housekeeping Genes'!E$20,35-'Choose Housekeeping Genes'!E$20),"")</f>
        <v/>
      </c>
      <c r="E17" s="22" t="str">
        <f>IF(SUM('Test Sample Data'!E$3:E$194)&gt;10,IF(AND(ISNUMBER('Test Sample Data'!E17),'Test Sample Data'!E17&lt;35,'Test Sample Data'!E17&gt;0),'Test Sample Data'!E17-'Choose Housekeeping Genes'!F$20,35-'Choose Housekeeping Genes'!F$20),"")</f>
        <v/>
      </c>
      <c r="F17" s="22" t="str">
        <f>IF(SUM('Test Sample Data'!F$3:F$194)&gt;10,IF(AND(ISNUMBER('Test Sample Data'!F17),'Test Sample Data'!F17&lt;35,'Test Sample Data'!F17&gt;0),'Test Sample Data'!F17-'Choose Housekeeping Genes'!G$20,35-'Choose Housekeeping Genes'!G$20),"")</f>
        <v/>
      </c>
      <c r="G17" s="22" t="str">
        <f>IF(SUM('Test Sample Data'!G$3:G$194)&gt;10,IF(AND(ISNUMBER('Test Sample Data'!G17),'Test Sample Data'!G17&lt;35,'Test Sample Data'!G17&gt;0),'Test Sample Data'!G17-'Choose Housekeeping Genes'!H$20,35-'Choose Housekeeping Genes'!H$20),"")</f>
        <v/>
      </c>
      <c r="H17" s="22" t="str">
        <f>IF(SUM('Test Sample Data'!H$3:H$194)&gt;10,IF(AND(ISNUMBER('Test Sample Data'!H17),'Test Sample Data'!H17&lt;35,'Test Sample Data'!H17&gt;0),'Test Sample Data'!H17-'Choose Housekeeping Genes'!I$20,35-'Choose Housekeeping Genes'!I$20),"")</f>
        <v/>
      </c>
      <c r="I17" s="22" t="str">
        <f>IF(SUM('Test Sample Data'!I$3:I$194)&gt;10,IF(AND(ISNUMBER('Test Sample Data'!I17),'Test Sample Data'!I17&lt;35,'Test Sample Data'!I17&gt;0),'Test Sample Data'!I17-'Choose Housekeeping Genes'!J$20,35-'Choose Housekeeping Genes'!J$20),"")</f>
        <v/>
      </c>
      <c r="J17" s="22" t="str">
        <f>IF(SUM('Test Sample Data'!J$3:J$194)&gt;10,IF(AND(ISNUMBER('Test Sample Data'!J17),'Test Sample Data'!J17&lt;35,'Test Sample Data'!J17&gt;0),'Test Sample Data'!J17-'Choose Housekeeping Genes'!K$20,35-'Choose Housekeeping Genes'!K$20),"")</f>
        <v/>
      </c>
      <c r="K17" s="22" t="str">
        <f>IF(SUM('Test Sample Data'!K$3:K$194)&gt;10,IF(AND(ISNUMBER('Test Sample Data'!K17),'Test Sample Data'!K17&lt;35,'Test Sample Data'!K17&gt;0),'Test Sample Data'!K17-'Choose Housekeeping Genes'!L$20,35-'Choose Housekeeping Genes'!L$20),"")</f>
        <v/>
      </c>
      <c r="L17" s="22" t="str">
        <f>IF(SUM('Test Sample Data'!L$3:L$194)&gt;10,IF(AND(ISNUMBER('Test Sample Data'!L17),'Test Sample Data'!L17&lt;35,'Test Sample Data'!L17&gt;0),'Test Sample Data'!L17-'Choose Housekeeping Genes'!M$20,35-'Choose Housekeeping Genes'!M$20),"")</f>
        <v/>
      </c>
      <c r="M17" s="22" t="str">
        <f>IF(SUM('Test Sample Data'!M$3:M$194)&gt;10,IF(AND(ISNUMBER('Test Sample Data'!M17),'Test Sample Data'!M17&lt;35,'Test Sample Data'!M17&gt;0),'Test Sample Data'!M17-'Choose Housekeeping Genes'!N$20,35-'Choose Housekeeping Genes'!N$20),"")</f>
        <v/>
      </c>
      <c r="N17" s="22" t="str">
        <f>IF(SUM('Test Sample Data'!N$3:N$194)&gt;10,IF(AND(ISNUMBER('Test Sample Data'!N17),'Test Sample Data'!N17&lt;35,'Test Sample Data'!N17&gt;0),'Test Sample Data'!N17-'Choose Housekeeping Genes'!O$20,35-'Choose Housekeeping Genes'!O$20),"")</f>
        <v/>
      </c>
      <c r="O17" s="22" t="str">
        <f>IF(SUM('Test Sample Data'!O$3:O$194)&gt;10,IF(AND(ISNUMBER('Test Sample Data'!O17),'Test Sample Data'!O17&lt;35,'Test Sample Data'!O17&gt;0),'Test Sample Data'!O17-'Choose Housekeeping Genes'!P$20,35-'Choose Housekeeping Genes'!P$20),"")</f>
        <v/>
      </c>
      <c r="P17" s="22" t="str">
        <f>IF(SUM('Test Sample Data'!P$3:P$194)&gt;10,IF(AND(ISNUMBER('Test Sample Data'!P17),'Test Sample Data'!P17&lt;35,'Test Sample Data'!P17&gt;0),'Test Sample Data'!P17-'Choose Housekeeping Genes'!Q$20,35-'Choose Housekeeping Genes'!Q$20),"")</f>
        <v/>
      </c>
      <c r="Q17" s="22" t="str">
        <f>IF(SUM('Test Sample Data'!Q$3:Q$194)&gt;10,IF(AND(ISNUMBER('Test Sample Data'!Q17),'Test Sample Data'!Q17&lt;35,'Test Sample Data'!Q17&gt;0),'Test Sample Data'!Q17-'Choose Housekeeping Genes'!R$20,35-'Choose Housekeeping Genes'!R$20),"")</f>
        <v/>
      </c>
      <c r="R17" s="22" t="str">
        <f>IF(SUM('Test Sample Data'!R$3:R$194)&gt;10,IF(AND(ISNUMBER('Test Sample Data'!R17),'Test Sample Data'!R17&lt;35,'Test Sample Data'!R17&gt;0),'Test Sample Data'!R17-'Choose Housekeeping Genes'!S$20,35-'Choose Housekeeping Genes'!S$20),"")</f>
        <v/>
      </c>
      <c r="S17" s="22" t="str">
        <f>IF(SUM('Test Sample Data'!S$3:S$194)&gt;10,IF(AND(ISNUMBER('Test Sample Data'!S17),'Test Sample Data'!S17&lt;35,'Test Sample Data'!S17&gt;0),'Test Sample Data'!S17-'Choose Housekeeping Genes'!T$20,35-'Choose Housekeeping Genes'!T$20),"")</f>
        <v/>
      </c>
      <c r="T17" s="22" t="str">
        <f>IF(SUM('Test Sample Data'!T$3:T$194)&gt;10,IF(AND(ISNUMBER('Test Sample Data'!T17),'Test Sample Data'!T17&lt;35,'Test Sample Data'!T17&gt;0),'Test Sample Data'!T17-'Choose Housekeeping Genes'!U$20,35-'Choose Housekeeping Genes'!U$20),"")</f>
        <v/>
      </c>
      <c r="U17" s="22" t="str">
        <f>IF(SUM('Test Sample Data'!U$3:U$194)&gt;10,IF(AND(ISNUMBER('Test Sample Data'!U17),'Test Sample Data'!U17&lt;35,'Test Sample Data'!U17&gt;0),'Test Sample Data'!U17-'Choose Housekeeping Genes'!V$20,35-'Choose Housekeeping Genes'!V$20),"")</f>
        <v/>
      </c>
      <c r="V17" s="22" t="str">
        <f>IF(SUM('Test Sample Data'!V$3:V$194)&gt;10,IF(AND(ISNUMBER('Test Sample Data'!V17),'Test Sample Data'!V17&lt;35,'Test Sample Data'!V17&gt;0),'Test Sample Data'!V17-'Choose Housekeeping Genes'!W$20,35-'Choose Housekeeping Genes'!W$20),"")</f>
        <v/>
      </c>
      <c r="W17" s="139" t="str">
        <f>'Control Sample Data'!A17</f>
        <v>Arg-ACG-3</v>
      </c>
      <c r="X17" s="140" t="s">
        <v>410</v>
      </c>
      <c r="Y17" s="22" t="str">
        <f>IF(SUM('Control Sample Data'!C$3:C$194)&gt;10,IF(AND(ISNUMBER('Control Sample Data'!C17),'Control Sample Data'!C17&lt;35,'Control Sample Data'!C17&gt;0),'Control Sample Data'!C17-'Choose Housekeeping Genes'!AA$20,35-'Choose Housekeeping Genes'!AA$20),"")</f>
        <v/>
      </c>
      <c r="Z17" s="22" t="str">
        <f>IF(SUM('Control Sample Data'!D$3:D$194)&gt;10,IF(AND(ISNUMBER('Control Sample Data'!D17),'Control Sample Data'!D17&lt;35,'Control Sample Data'!D17&gt;0),'Control Sample Data'!D17-'Choose Housekeeping Genes'!AB$20,35-'Choose Housekeeping Genes'!AB$20),"")</f>
        <v/>
      </c>
      <c r="AA17" s="22" t="str">
        <f>IF(SUM('Control Sample Data'!E$3:E$194)&gt;10,IF(AND(ISNUMBER('Control Sample Data'!E17),'Control Sample Data'!E17&lt;35,'Control Sample Data'!E17&gt;0),'Control Sample Data'!E17-'Choose Housekeeping Genes'!AC$20,35-'Choose Housekeeping Genes'!AC$20),"")</f>
        <v/>
      </c>
      <c r="AB17" s="22" t="str">
        <f>IF(SUM('Control Sample Data'!F$3:F$194)&gt;10,IF(AND(ISNUMBER('Control Sample Data'!F17),'Control Sample Data'!F17&lt;35,'Control Sample Data'!F17&gt;0),'Control Sample Data'!F17-'Choose Housekeeping Genes'!AD$20,35-'Choose Housekeeping Genes'!AD$20),"")</f>
        <v/>
      </c>
      <c r="AC17" s="22" t="str">
        <f>IF(SUM('Control Sample Data'!G$3:G$194)&gt;10,IF(AND(ISNUMBER('Control Sample Data'!G17),'Control Sample Data'!G17&lt;35,'Control Sample Data'!G17&gt;0),'Control Sample Data'!G17-'Choose Housekeeping Genes'!AE$20,35-'Choose Housekeeping Genes'!AE$20),"")</f>
        <v/>
      </c>
      <c r="AD17" s="22" t="str">
        <f>IF(SUM('Control Sample Data'!H$3:H$194)&gt;10,IF(AND(ISNUMBER('Control Sample Data'!H17),'Control Sample Data'!H17&lt;35,'Control Sample Data'!H17&gt;0),'Control Sample Data'!H17-'Choose Housekeeping Genes'!AF$20,35-'Choose Housekeeping Genes'!AF$20),"")</f>
        <v/>
      </c>
      <c r="AE17" s="22" t="str">
        <f>IF(SUM('Control Sample Data'!I$3:I$194)&gt;10,IF(AND(ISNUMBER('Control Sample Data'!I17),'Control Sample Data'!I17&lt;35,'Control Sample Data'!I17&gt;0),'Control Sample Data'!I17-'Choose Housekeeping Genes'!AG$20,35-'Choose Housekeeping Genes'!AG$20),"")</f>
        <v/>
      </c>
      <c r="AF17" s="22" t="str">
        <f>IF(SUM('Control Sample Data'!J$3:J$194)&gt;10,IF(AND(ISNUMBER('Control Sample Data'!J17),'Control Sample Data'!J17&lt;35,'Control Sample Data'!J17&gt;0),'Control Sample Data'!J17-'Choose Housekeeping Genes'!AH$20,35-'Choose Housekeeping Genes'!AH$20),"")</f>
        <v/>
      </c>
      <c r="AG17" s="22" t="str">
        <f>IF(SUM('Control Sample Data'!K$3:K$194)&gt;10,IF(AND(ISNUMBER('Control Sample Data'!K17),'Control Sample Data'!K17&lt;35,'Control Sample Data'!K17&gt;0),'Control Sample Data'!K17-'Choose Housekeeping Genes'!AI$20,35-'Choose Housekeeping Genes'!AI$20),"")</f>
        <v/>
      </c>
      <c r="AH17" s="22" t="str">
        <f>IF(SUM('Control Sample Data'!L$3:L$194)&gt;10,IF(AND(ISNUMBER('Control Sample Data'!L17),'Control Sample Data'!L17&lt;35,'Control Sample Data'!L17&gt;0),'Control Sample Data'!L17-'Choose Housekeeping Genes'!AJ$20,35-'Choose Housekeeping Genes'!AJ$20),"")</f>
        <v/>
      </c>
      <c r="AI17" s="22" t="str">
        <f>IF(SUM('Control Sample Data'!M$3:M$194)&gt;10,IF(AND(ISNUMBER('Control Sample Data'!M17),'Control Sample Data'!M17&lt;35,'Control Sample Data'!M17&gt;0),'Control Sample Data'!M17-'Choose Housekeeping Genes'!AK$20,35-'Choose Housekeeping Genes'!AK$20),"")</f>
        <v/>
      </c>
      <c r="AJ17" s="22" t="str">
        <f>IF(SUM('Control Sample Data'!N$3:N$194)&gt;10,IF(AND(ISNUMBER('Control Sample Data'!N17),'Control Sample Data'!N17&lt;35,'Control Sample Data'!N17&gt;0),'Control Sample Data'!N17-'Choose Housekeeping Genes'!AL$20,35-'Choose Housekeeping Genes'!AL$20),"")</f>
        <v/>
      </c>
      <c r="AK17" s="22" t="str">
        <f>IF(SUM('Control Sample Data'!O$3:O$194)&gt;10,IF(AND(ISNUMBER('Control Sample Data'!O17),'Control Sample Data'!O17&lt;35,'Control Sample Data'!O17&gt;0),'Control Sample Data'!O17-'Choose Housekeeping Genes'!AM$20,35-'Choose Housekeeping Genes'!AM$20),"")</f>
        <v/>
      </c>
      <c r="AL17" s="22" t="str">
        <f>IF(SUM('Control Sample Data'!P$3:P$194)&gt;10,IF(AND(ISNUMBER('Control Sample Data'!P17),'Control Sample Data'!P17&lt;35,'Control Sample Data'!P17&gt;0),'Control Sample Data'!P17-'Choose Housekeeping Genes'!AN$20,35-'Choose Housekeeping Genes'!AN$20),"")</f>
        <v/>
      </c>
      <c r="AM17" s="22" t="str">
        <f>IF(SUM('Control Sample Data'!Q$3:Q$194)&gt;10,IF(AND(ISNUMBER('Control Sample Data'!Q17),'Control Sample Data'!Q17&lt;35,'Control Sample Data'!Q17&gt;0),'Control Sample Data'!Q17-'Choose Housekeeping Genes'!AO$20,35-'Choose Housekeeping Genes'!AO$20),"")</f>
        <v/>
      </c>
      <c r="AN17" s="22" t="str">
        <f>IF(SUM('Control Sample Data'!R$3:R$194)&gt;10,IF(AND(ISNUMBER('Control Sample Data'!R17),'Control Sample Data'!R17&lt;35,'Control Sample Data'!R17&gt;0),'Control Sample Data'!R17-'Choose Housekeeping Genes'!AP$20,35-'Choose Housekeeping Genes'!AP$20),"")</f>
        <v/>
      </c>
      <c r="AO17" s="22" t="str">
        <f>IF(SUM('Control Sample Data'!S$3:S$194)&gt;10,IF(AND(ISNUMBER('Control Sample Data'!S17),'Control Sample Data'!S17&lt;35,'Control Sample Data'!S17&gt;0),'Control Sample Data'!S17-'Choose Housekeeping Genes'!AQ$20,35-'Choose Housekeeping Genes'!AQ$20),"")</f>
        <v/>
      </c>
      <c r="AP17" s="22" t="str">
        <f>IF(SUM('Control Sample Data'!T$3:T$194)&gt;10,IF(AND(ISNUMBER('Control Sample Data'!T17),'Control Sample Data'!T17&lt;35,'Control Sample Data'!T17&gt;0),'Control Sample Data'!T17-'Choose Housekeeping Genes'!AR$20,35-'Choose Housekeeping Genes'!AR$20),"")</f>
        <v/>
      </c>
      <c r="AQ17" s="22" t="str">
        <f>IF(SUM('Control Sample Data'!U$3:U$194)&gt;10,IF(AND(ISNUMBER('Control Sample Data'!U17),'Control Sample Data'!U17&lt;35,'Control Sample Data'!U17&gt;0),'Control Sample Data'!U17-'Choose Housekeeping Genes'!AS$20,35-'Choose Housekeeping Genes'!AS$20),"")</f>
        <v/>
      </c>
      <c r="AR17" s="22" t="str">
        <f>IF(SUM('Control Sample Data'!V$3:V$194)&gt;10,IF(AND(ISNUMBER('Control Sample Data'!V17),'Control Sample Data'!V17&lt;35,'Control Sample Data'!V17&gt;0),'Control Sample Data'!V17-'Choose Housekeeping Genes'!AT$20,35-'Choose Housekeeping Genes'!AT$20),"")</f>
        <v/>
      </c>
      <c r="AS17" s="69" t="str">
        <f>'Control Sample Data'!A17</f>
        <v>Arg-ACG-3</v>
      </c>
      <c r="AT17" s="21" t="s">
        <v>410</v>
      </c>
      <c r="AU17" s="22" t="str">
        <f ca="1">IF(ISNUMBER(C17-'Choose Housekeeping Genes'!D$12),C17-'Choose Housekeeping Genes'!D$12,"")</f>
        <v/>
      </c>
      <c r="AV17" s="22" t="str">
        <f ca="1">IF(ISNUMBER(D17-'Choose Housekeeping Genes'!E$12),D17-'Choose Housekeeping Genes'!E$12,"")</f>
        <v/>
      </c>
      <c r="AW17" s="22" t="str">
        <f ca="1">IF(ISNUMBER(E17-'Choose Housekeeping Genes'!F$12),E17-'Choose Housekeeping Genes'!F$12,"")</f>
        <v/>
      </c>
      <c r="AX17" s="22" t="str">
        <f ca="1">IF(ISNUMBER(F17-'Choose Housekeeping Genes'!G$12),F17-'Choose Housekeeping Genes'!G$12,"")</f>
        <v/>
      </c>
      <c r="AY17" s="22" t="str">
        <f ca="1">IF(ISNUMBER(G17-'Choose Housekeeping Genes'!H$12),G17-'Choose Housekeeping Genes'!H$12,"")</f>
        <v/>
      </c>
      <c r="AZ17" s="22" t="str">
        <f ca="1">IF(ISNUMBER(H17-'Choose Housekeeping Genes'!I$12),H17-'Choose Housekeeping Genes'!I$12,"")</f>
        <v/>
      </c>
      <c r="BA17" s="22" t="str">
        <f ca="1">IF(ISNUMBER(I17-'Choose Housekeeping Genes'!J$12),I17-'Choose Housekeeping Genes'!J$12,"")</f>
        <v/>
      </c>
      <c r="BB17" s="22" t="str">
        <f ca="1">IF(ISNUMBER(J17-'Choose Housekeeping Genes'!K$12),J17-'Choose Housekeeping Genes'!K$12,"")</f>
        <v/>
      </c>
      <c r="BC17" s="22" t="str">
        <f ca="1">IF(ISNUMBER(K17-'Choose Housekeeping Genes'!L$12),K17-'Choose Housekeeping Genes'!L$12,"")</f>
        <v/>
      </c>
      <c r="BD17" s="22" t="str">
        <f ca="1">IF(ISNUMBER(L17-'Choose Housekeeping Genes'!M$12),L17-'Choose Housekeeping Genes'!M$12,"")</f>
        <v/>
      </c>
      <c r="BE17" s="22" t="str">
        <f ca="1">IF(ISNUMBER(M17-'Choose Housekeeping Genes'!N$12),M17-'Choose Housekeeping Genes'!N$12,"")</f>
        <v/>
      </c>
      <c r="BF17" s="22" t="str">
        <f ca="1">IF(ISNUMBER(N17-'Choose Housekeeping Genes'!O$12),N17-'Choose Housekeeping Genes'!O$12,"")</f>
        <v/>
      </c>
      <c r="BG17" s="22" t="str">
        <f ca="1">IF(ISNUMBER(O17-'Choose Housekeeping Genes'!P$12),O17-'Choose Housekeeping Genes'!P$12,"")</f>
        <v/>
      </c>
      <c r="BH17" s="22" t="str">
        <f ca="1">IF(ISNUMBER(P17-'Choose Housekeeping Genes'!Q$12),P17-'Choose Housekeeping Genes'!Q$12,"")</f>
        <v/>
      </c>
      <c r="BI17" s="22" t="str">
        <f ca="1">IF(ISNUMBER(Q17-'Choose Housekeeping Genes'!R$12),Q17-'Choose Housekeeping Genes'!R$12,"")</f>
        <v/>
      </c>
      <c r="BJ17" s="22" t="str">
        <f ca="1">IF(ISNUMBER(R17-'Choose Housekeeping Genes'!S$12),R17-'Choose Housekeeping Genes'!S$12,"")</f>
        <v/>
      </c>
      <c r="BK17" s="22" t="str">
        <f ca="1">IF(ISNUMBER(S17-'Choose Housekeeping Genes'!T$12),S17-'Choose Housekeeping Genes'!T$12,"")</f>
        <v/>
      </c>
      <c r="BL17" s="22" t="str">
        <f ca="1">IF(ISNUMBER(T17-'Choose Housekeeping Genes'!U$12),T17-'Choose Housekeeping Genes'!U$12,"")</f>
        <v/>
      </c>
      <c r="BM17" s="22" t="str">
        <f ca="1">IF(ISNUMBER(U17-'Choose Housekeeping Genes'!V$12),U17-'Choose Housekeeping Genes'!V$12,"")</f>
        <v/>
      </c>
      <c r="BN17" s="22" t="str">
        <f ca="1">IF(ISNUMBER(V17-'Choose Housekeeping Genes'!W$12),V17-'Choose Housekeeping Genes'!W$12,"")</f>
        <v/>
      </c>
      <c r="BO17" s="141" t="str">
        <f t="shared" si="0"/>
        <v>Arg-ACG-3</v>
      </c>
      <c r="BP17" s="140" t="s">
        <v>410</v>
      </c>
      <c r="BQ17" s="22" t="str">
        <f ca="1">IF(ISNUMBER(Y17-'Choose Housekeeping Genes'!AA$12),Y17-'Choose Housekeeping Genes'!AA$12,"")</f>
        <v/>
      </c>
      <c r="BR17" s="22" t="str">
        <f ca="1">IF(ISNUMBER(Z17-'Choose Housekeeping Genes'!AB$12),Z17-'Choose Housekeeping Genes'!AB$12,"")</f>
        <v/>
      </c>
      <c r="BS17" s="22" t="str">
        <f ca="1">IF(ISNUMBER(AA17-'Choose Housekeeping Genes'!AC$12),AA17-'Choose Housekeeping Genes'!AC$12,"")</f>
        <v/>
      </c>
      <c r="BT17" s="22" t="str">
        <f ca="1">IF(ISNUMBER(AB17-'Choose Housekeeping Genes'!AD$12),AB17-'Choose Housekeeping Genes'!AD$12,"")</f>
        <v/>
      </c>
      <c r="BU17" s="22" t="str">
        <f ca="1">IF(ISNUMBER(AC17-'Choose Housekeeping Genes'!AE$12),AC17-'Choose Housekeeping Genes'!AE$12,"")</f>
        <v/>
      </c>
      <c r="BV17" s="22" t="str">
        <f ca="1">IF(ISNUMBER(AD17-'Choose Housekeeping Genes'!AF$12),AD17-'Choose Housekeeping Genes'!AF$12,"")</f>
        <v/>
      </c>
      <c r="BW17" s="22" t="str">
        <f ca="1">IF(ISNUMBER(AE17-'Choose Housekeeping Genes'!AG$12),AE17-'Choose Housekeeping Genes'!AG$12,"")</f>
        <v/>
      </c>
      <c r="BX17" s="22" t="str">
        <f ca="1">IF(ISNUMBER(AF17-'Choose Housekeeping Genes'!AH$12),AF17-'Choose Housekeeping Genes'!AH$12,"")</f>
        <v/>
      </c>
      <c r="BY17" s="22" t="str">
        <f ca="1">IF(ISNUMBER(AG17-'Choose Housekeeping Genes'!AI$12),AG17-'Choose Housekeeping Genes'!AI$12,"")</f>
        <v/>
      </c>
      <c r="BZ17" s="22" t="str">
        <f ca="1">IF(ISNUMBER(AH17-'Choose Housekeeping Genes'!AJ$12),AH17-'Choose Housekeeping Genes'!AJ$12,"")</f>
        <v/>
      </c>
      <c r="CA17" s="22" t="str">
        <f ca="1">IF(ISNUMBER(AI17-'Choose Housekeeping Genes'!AK$12),AI17-'Choose Housekeeping Genes'!AK$12,"")</f>
        <v/>
      </c>
      <c r="CB17" s="22" t="str">
        <f ca="1">IF(ISNUMBER(AJ17-'Choose Housekeeping Genes'!AL$12),AJ17-'Choose Housekeeping Genes'!AL$12,"")</f>
        <v/>
      </c>
      <c r="CC17" s="22" t="str">
        <f ca="1">IF(ISNUMBER(AK17-'Choose Housekeeping Genes'!AM$12),AK17-'Choose Housekeeping Genes'!AM$12,"")</f>
        <v/>
      </c>
      <c r="CD17" s="22" t="str">
        <f ca="1">IF(ISNUMBER(AL17-'Choose Housekeeping Genes'!AN$12),AL17-'Choose Housekeeping Genes'!AN$12,"")</f>
        <v/>
      </c>
      <c r="CE17" s="22" t="str">
        <f ca="1">IF(ISNUMBER(AM17-'Choose Housekeeping Genes'!AO$12),AM17-'Choose Housekeeping Genes'!AO$12,"")</f>
        <v/>
      </c>
      <c r="CF17" s="22" t="str">
        <f ca="1">IF(ISNUMBER(AN17-'Choose Housekeeping Genes'!AP$12),AN17-'Choose Housekeeping Genes'!AP$12,"")</f>
        <v/>
      </c>
      <c r="CG17" s="22" t="str">
        <f ca="1">IF(ISNUMBER(AO17-'Choose Housekeeping Genes'!AQ$12),AO17-'Choose Housekeeping Genes'!AQ$12,"")</f>
        <v/>
      </c>
      <c r="CH17" s="22" t="str">
        <f ca="1">IF(ISNUMBER(AP17-'Choose Housekeeping Genes'!AR$12),AP17-'Choose Housekeeping Genes'!AR$12,"")</f>
        <v/>
      </c>
      <c r="CI17" s="22" t="str">
        <f ca="1">IF(ISNUMBER(AQ17-'Choose Housekeeping Genes'!AS$12),AQ17-'Choose Housekeeping Genes'!AS$12,"")</f>
        <v/>
      </c>
      <c r="CJ17" s="22" t="str">
        <f ca="1">IF(ISNUMBER(AR17-'Choose Housekeeping Genes'!AT$12),AR17-'Choose Housekeeping Genes'!AT$12,"")</f>
        <v/>
      </c>
      <c r="CK17" s="66" t="e">
        <f t="shared" ca="1" si="4"/>
        <v>#DIV/0!</v>
      </c>
      <c r="CL17" s="143" t="e">
        <f t="shared" ca="1" si="5"/>
        <v>#DIV/0!</v>
      </c>
      <c r="CQ17" s="1">
        <v>15</v>
      </c>
      <c r="CR17" s="1" t="e">
        <f t="array" aca="1" ref="CR17" ca="1">INDIRECT("'All expressed genes'!$A"&amp;MIN(IF('All expressed genes'!$G$3:$G$187=LARGE('All expressed genes'!$G$3:$G$187,CQ17),ROW('All expressed genes'!$A$3:$A$187),"")))</f>
        <v>#DIV/0!</v>
      </c>
      <c r="CS17" s="1" t="e">
        <f t="array" aca="1" ref="CS17" ca="1">INDIRECT("'All expressed genes'!$G"&amp;MIN(IF('All expressed genes'!$G$3:$G$187=LARGE('All expressed genes'!$G$3:$G$187,CQ17),ROW('All expressed genes'!$A$3:$A$187),"")))</f>
        <v>#DIV/0!</v>
      </c>
      <c r="CU17" s="1">
        <f t="shared" si="47"/>
        <v>171</v>
      </c>
      <c r="CV17" s="1" t="e">
        <f t="array" aca="1" ref="CV17" ca="1">INDIRECT("'All expressed genes'!$A"&amp;MIN(IF('All expressed genes'!$G$3:$G$187=LARGE('All expressed genes'!$G$3:$G$187,CU17),ROW('All expressed genes'!$A$3:$A$187),"")))</f>
        <v>#DIV/0!</v>
      </c>
      <c r="CW17" s="1" t="e">
        <f t="array" aca="1" ref="CW17" ca="1">INDIRECT("'All expressed genes'!$I"&amp;MIN(IF('All expressed genes'!$G$3:$G$187=LARGE('All expressed genes'!$G$3:$G$187,CU17),ROW('All expressed genes'!$A$3:$A$187),"")))</f>
        <v>#DIV/0!</v>
      </c>
      <c r="CX17" s="1" t="e">
        <f t="shared" ca="1" si="1"/>
        <v>#DIV/0!</v>
      </c>
      <c r="DA17" s="69" t="str">
        <f>'Transcript table'!D25</f>
        <v>Arg-ACG-3</v>
      </c>
      <c r="DB17" s="21" t="s">
        <v>410</v>
      </c>
      <c r="DC17" s="65" t="str">
        <f t="shared" ca="1" si="6"/>
        <v/>
      </c>
      <c r="DD17" s="65" t="str">
        <f t="shared" ca="1" si="7"/>
        <v/>
      </c>
      <c r="DE17" s="65" t="str">
        <f t="shared" ca="1" si="8"/>
        <v/>
      </c>
      <c r="DF17" s="65" t="str">
        <f t="shared" ca="1" si="9"/>
        <v/>
      </c>
      <c r="DG17" s="65" t="str">
        <f t="shared" ca="1" si="10"/>
        <v/>
      </c>
      <c r="DH17" s="65" t="str">
        <f t="shared" ca="1" si="11"/>
        <v/>
      </c>
      <c r="DI17" s="65" t="str">
        <f t="shared" ca="1" si="12"/>
        <v/>
      </c>
      <c r="DJ17" s="65" t="str">
        <f t="shared" ca="1" si="13"/>
        <v/>
      </c>
      <c r="DK17" s="65" t="str">
        <f t="shared" ca="1" si="14"/>
        <v/>
      </c>
      <c r="DL17" s="65" t="str">
        <f t="shared" ca="1" si="15"/>
        <v/>
      </c>
      <c r="DM17" s="65" t="str">
        <f t="shared" ca="1" si="16"/>
        <v/>
      </c>
      <c r="DN17" s="65" t="str">
        <f t="shared" ca="1" si="17"/>
        <v/>
      </c>
      <c r="DO17" s="65" t="str">
        <f t="shared" ca="1" si="18"/>
        <v/>
      </c>
      <c r="DP17" s="65" t="str">
        <f t="shared" ca="1" si="19"/>
        <v/>
      </c>
      <c r="DQ17" s="65" t="str">
        <f t="shared" ca="1" si="20"/>
        <v/>
      </c>
      <c r="DR17" s="65" t="str">
        <f t="shared" ca="1" si="21"/>
        <v/>
      </c>
      <c r="DS17" s="65" t="str">
        <f t="shared" ca="1" si="22"/>
        <v/>
      </c>
      <c r="DT17" s="65" t="str">
        <f t="shared" ca="1" si="23"/>
        <v/>
      </c>
      <c r="DU17" s="65" t="str">
        <f t="shared" ca="1" si="24"/>
        <v/>
      </c>
      <c r="DV17" s="65" t="str">
        <f t="shared" ca="1" si="25"/>
        <v/>
      </c>
      <c r="DW17" s="141" t="str">
        <f t="shared" si="26"/>
        <v>Arg-ACG-3</v>
      </c>
      <c r="DX17" s="140" t="s">
        <v>410</v>
      </c>
      <c r="DY17" s="65" t="str">
        <f t="shared" ca="1" si="27"/>
        <v/>
      </c>
      <c r="DZ17" s="65" t="str">
        <f t="shared" ca="1" si="28"/>
        <v/>
      </c>
      <c r="EA17" s="65" t="str">
        <f t="shared" ca="1" si="29"/>
        <v/>
      </c>
      <c r="EB17" s="65" t="str">
        <f t="shared" ca="1" si="30"/>
        <v/>
      </c>
      <c r="EC17" s="65" t="str">
        <f t="shared" ca="1" si="31"/>
        <v/>
      </c>
      <c r="ED17" s="65" t="str">
        <f t="shared" ca="1" si="32"/>
        <v/>
      </c>
      <c r="EE17" s="65" t="str">
        <f t="shared" ca="1" si="33"/>
        <v/>
      </c>
      <c r="EF17" s="65" t="str">
        <f t="shared" ca="1" si="34"/>
        <v/>
      </c>
      <c r="EG17" s="65" t="str">
        <f t="shared" ca="1" si="35"/>
        <v/>
      </c>
      <c r="EH17" s="65" t="str">
        <f t="shared" ca="1" si="36"/>
        <v/>
      </c>
      <c r="EI17" s="65" t="str">
        <f t="shared" ca="1" si="37"/>
        <v/>
      </c>
      <c r="EJ17" s="65" t="str">
        <f t="shared" ca="1" si="38"/>
        <v/>
      </c>
      <c r="EK17" s="65" t="str">
        <f t="shared" ca="1" si="39"/>
        <v/>
      </c>
      <c r="EL17" s="65" t="str">
        <f t="shared" ca="1" si="40"/>
        <v/>
      </c>
      <c r="EM17" s="65" t="str">
        <f t="shared" ca="1" si="41"/>
        <v/>
      </c>
      <c r="EN17" s="65" t="str">
        <f t="shared" ca="1" si="42"/>
        <v/>
      </c>
      <c r="EO17" s="65" t="str">
        <f t="shared" ca="1" si="43"/>
        <v/>
      </c>
      <c r="EP17" s="65" t="str">
        <f t="shared" ca="1" si="44"/>
        <v/>
      </c>
      <c r="EQ17" s="65" t="str">
        <f t="shared" ca="1" si="45"/>
        <v/>
      </c>
      <c r="ER17" s="65" t="str">
        <f t="shared" ca="1" si="46"/>
        <v/>
      </c>
    </row>
    <row r="18" spans="1:148" ht="12.75" customHeight="1">
      <c r="A18" s="134" t="str">
        <f>'Test Sample Data'!A18</f>
        <v>Arg-CCG-1</v>
      </c>
      <c r="B18" s="136" t="s">
        <v>408</v>
      </c>
      <c r="C18" s="22" t="str">
        <f>IF(SUM('Test Sample Data'!C$3:C$194)&gt;10,IF(AND(ISNUMBER('Test Sample Data'!C18),'Test Sample Data'!C18&lt;35,'Test Sample Data'!C18&gt;0),'Test Sample Data'!C18-'Choose Housekeeping Genes'!D$20,35-'Choose Housekeeping Genes'!D$20),"")</f>
        <v/>
      </c>
      <c r="D18" s="22" t="str">
        <f>IF(SUM('Test Sample Data'!D$3:D$194)&gt;10,IF(AND(ISNUMBER('Test Sample Data'!D18),'Test Sample Data'!D18&lt;35,'Test Sample Data'!D18&gt;0),'Test Sample Data'!D18-'Choose Housekeeping Genes'!E$20,35-'Choose Housekeeping Genes'!E$20),"")</f>
        <v/>
      </c>
      <c r="E18" s="22" t="str">
        <f>IF(SUM('Test Sample Data'!E$3:E$194)&gt;10,IF(AND(ISNUMBER('Test Sample Data'!E18),'Test Sample Data'!E18&lt;35,'Test Sample Data'!E18&gt;0),'Test Sample Data'!E18-'Choose Housekeeping Genes'!F$20,35-'Choose Housekeeping Genes'!F$20),"")</f>
        <v/>
      </c>
      <c r="F18" s="22" t="str">
        <f>IF(SUM('Test Sample Data'!F$3:F$194)&gt;10,IF(AND(ISNUMBER('Test Sample Data'!F18),'Test Sample Data'!F18&lt;35,'Test Sample Data'!F18&gt;0),'Test Sample Data'!F18-'Choose Housekeeping Genes'!G$20,35-'Choose Housekeeping Genes'!G$20),"")</f>
        <v/>
      </c>
      <c r="G18" s="22" t="str">
        <f>IF(SUM('Test Sample Data'!G$3:G$194)&gt;10,IF(AND(ISNUMBER('Test Sample Data'!G18),'Test Sample Data'!G18&lt;35,'Test Sample Data'!G18&gt;0),'Test Sample Data'!G18-'Choose Housekeeping Genes'!H$20,35-'Choose Housekeeping Genes'!H$20),"")</f>
        <v/>
      </c>
      <c r="H18" s="22" t="str">
        <f>IF(SUM('Test Sample Data'!H$3:H$194)&gt;10,IF(AND(ISNUMBER('Test Sample Data'!H18),'Test Sample Data'!H18&lt;35,'Test Sample Data'!H18&gt;0),'Test Sample Data'!H18-'Choose Housekeeping Genes'!I$20,35-'Choose Housekeeping Genes'!I$20),"")</f>
        <v/>
      </c>
      <c r="I18" s="22" t="str">
        <f>IF(SUM('Test Sample Data'!I$3:I$194)&gt;10,IF(AND(ISNUMBER('Test Sample Data'!I18),'Test Sample Data'!I18&lt;35,'Test Sample Data'!I18&gt;0),'Test Sample Data'!I18-'Choose Housekeeping Genes'!J$20,35-'Choose Housekeeping Genes'!J$20),"")</f>
        <v/>
      </c>
      <c r="J18" s="22" t="str">
        <f>IF(SUM('Test Sample Data'!J$3:J$194)&gt;10,IF(AND(ISNUMBER('Test Sample Data'!J18),'Test Sample Data'!J18&lt;35,'Test Sample Data'!J18&gt;0),'Test Sample Data'!J18-'Choose Housekeeping Genes'!K$20,35-'Choose Housekeeping Genes'!K$20),"")</f>
        <v/>
      </c>
      <c r="K18" s="22" t="str">
        <f>IF(SUM('Test Sample Data'!K$3:K$194)&gt;10,IF(AND(ISNUMBER('Test Sample Data'!K18),'Test Sample Data'!K18&lt;35,'Test Sample Data'!K18&gt;0),'Test Sample Data'!K18-'Choose Housekeeping Genes'!L$20,35-'Choose Housekeeping Genes'!L$20),"")</f>
        <v/>
      </c>
      <c r="L18" s="22" t="str">
        <f>IF(SUM('Test Sample Data'!L$3:L$194)&gt;10,IF(AND(ISNUMBER('Test Sample Data'!L18),'Test Sample Data'!L18&lt;35,'Test Sample Data'!L18&gt;0),'Test Sample Data'!L18-'Choose Housekeeping Genes'!M$20,35-'Choose Housekeeping Genes'!M$20),"")</f>
        <v/>
      </c>
      <c r="M18" s="22" t="str">
        <f>IF(SUM('Test Sample Data'!M$3:M$194)&gt;10,IF(AND(ISNUMBER('Test Sample Data'!M18),'Test Sample Data'!M18&lt;35,'Test Sample Data'!M18&gt;0),'Test Sample Data'!M18-'Choose Housekeeping Genes'!N$20,35-'Choose Housekeeping Genes'!N$20),"")</f>
        <v/>
      </c>
      <c r="N18" s="22" t="str">
        <f>IF(SUM('Test Sample Data'!N$3:N$194)&gt;10,IF(AND(ISNUMBER('Test Sample Data'!N18),'Test Sample Data'!N18&lt;35,'Test Sample Data'!N18&gt;0),'Test Sample Data'!N18-'Choose Housekeeping Genes'!O$20,35-'Choose Housekeeping Genes'!O$20),"")</f>
        <v/>
      </c>
      <c r="O18" s="22" t="str">
        <f>IF(SUM('Test Sample Data'!O$3:O$194)&gt;10,IF(AND(ISNUMBER('Test Sample Data'!O18),'Test Sample Data'!O18&lt;35,'Test Sample Data'!O18&gt;0),'Test Sample Data'!O18-'Choose Housekeeping Genes'!P$20,35-'Choose Housekeeping Genes'!P$20),"")</f>
        <v/>
      </c>
      <c r="P18" s="22" t="str">
        <f>IF(SUM('Test Sample Data'!P$3:P$194)&gt;10,IF(AND(ISNUMBER('Test Sample Data'!P18),'Test Sample Data'!P18&lt;35,'Test Sample Data'!P18&gt;0),'Test Sample Data'!P18-'Choose Housekeeping Genes'!Q$20,35-'Choose Housekeeping Genes'!Q$20),"")</f>
        <v/>
      </c>
      <c r="Q18" s="22" t="str">
        <f>IF(SUM('Test Sample Data'!Q$3:Q$194)&gt;10,IF(AND(ISNUMBER('Test Sample Data'!Q18),'Test Sample Data'!Q18&lt;35,'Test Sample Data'!Q18&gt;0),'Test Sample Data'!Q18-'Choose Housekeeping Genes'!R$20,35-'Choose Housekeeping Genes'!R$20),"")</f>
        <v/>
      </c>
      <c r="R18" s="22" t="str">
        <f>IF(SUM('Test Sample Data'!R$3:R$194)&gt;10,IF(AND(ISNUMBER('Test Sample Data'!R18),'Test Sample Data'!R18&lt;35,'Test Sample Data'!R18&gt;0),'Test Sample Data'!R18-'Choose Housekeeping Genes'!S$20,35-'Choose Housekeeping Genes'!S$20),"")</f>
        <v/>
      </c>
      <c r="S18" s="22" t="str">
        <f>IF(SUM('Test Sample Data'!S$3:S$194)&gt;10,IF(AND(ISNUMBER('Test Sample Data'!S18),'Test Sample Data'!S18&lt;35,'Test Sample Data'!S18&gt;0),'Test Sample Data'!S18-'Choose Housekeeping Genes'!T$20,35-'Choose Housekeeping Genes'!T$20),"")</f>
        <v/>
      </c>
      <c r="T18" s="22" t="str">
        <f>IF(SUM('Test Sample Data'!T$3:T$194)&gt;10,IF(AND(ISNUMBER('Test Sample Data'!T18),'Test Sample Data'!T18&lt;35,'Test Sample Data'!T18&gt;0),'Test Sample Data'!T18-'Choose Housekeeping Genes'!U$20,35-'Choose Housekeeping Genes'!U$20),"")</f>
        <v/>
      </c>
      <c r="U18" s="22" t="str">
        <f>IF(SUM('Test Sample Data'!U$3:U$194)&gt;10,IF(AND(ISNUMBER('Test Sample Data'!U18),'Test Sample Data'!U18&lt;35,'Test Sample Data'!U18&gt;0),'Test Sample Data'!U18-'Choose Housekeeping Genes'!V$20,35-'Choose Housekeeping Genes'!V$20),"")</f>
        <v/>
      </c>
      <c r="V18" s="22" t="str">
        <f>IF(SUM('Test Sample Data'!V$3:V$194)&gt;10,IF(AND(ISNUMBER('Test Sample Data'!V18),'Test Sample Data'!V18&lt;35,'Test Sample Data'!V18&gt;0),'Test Sample Data'!V18-'Choose Housekeeping Genes'!W$20,35-'Choose Housekeeping Genes'!W$20),"")</f>
        <v/>
      </c>
      <c r="W18" s="139" t="str">
        <f>'Control Sample Data'!A18</f>
        <v>Arg-CCG-1</v>
      </c>
      <c r="X18" s="140" t="s">
        <v>408</v>
      </c>
      <c r="Y18" s="22" t="str">
        <f>IF(SUM('Control Sample Data'!C$3:C$194)&gt;10,IF(AND(ISNUMBER('Control Sample Data'!C18),'Control Sample Data'!C18&lt;35,'Control Sample Data'!C18&gt;0),'Control Sample Data'!C18-'Choose Housekeeping Genes'!AA$20,35-'Choose Housekeeping Genes'!AA$20),"")</f>
        <v/>
      </c>
      <c r="Z18" s="22" t="str">
        <f>IF(SUM('Control Sample Data'!D$3:D$194)&gt;10,IF(AND(ISNUMBER('Control Sample Data'!D18),'Control Sample Data'!D18&lt;35,'Control Sample Data'!D18&gt;0),'Control Sample Data'!D18-'Choose Housekeeping Genes'!AB$20,35-'Choose Housekeeping Genes'!AB$20),"")</f>
        <v/>
      </c>
      <c r="AA18" s="22" t="str">
        <f>IF(SUM('Control Sample Data'!E$3:E$194)&gt;10,IF(AND(ISNUMBER('Control Sample Data'!E18),'Control Sample Data'!E18&lt;35,'Control Sample Data'!E18&gt;0),'Control Sample Data'!E18-'Choose Housekeeping Genes'!AC$20,35-'Choose Housekeeping Genes'!AC$20),"")</f>
        <v/>
      </c>
      <c r="AB18" s="22" t="str">
        <f>IF(SUM('Control Sample Data'!F$3:F$194)&gt;10,IF(AND(ISNUMBER('Control Sample Data'!F18),'Control Sample Data'!F18&lt;35,'Control Sample Data'!F18&gt;0),'Control Sample Data'!F18-'Choose Housekeeping Genes'!AD$20,35-'Choose Housekeeping Genes'!AD$20),"")</f>
        <v/>
      </c>
      <c r="AC18" s="22" t="str">
        <f>IF(SUM('Control Sample Data'!G$3:G$194)&gt;10,IF(AND(ISNUMBER('Control Sample Data'!G18),'Control Sample Data'!G18&lt;35,'Control Sample Data'!G18&gt;0),'Control Sample Data'!G18-'Choose Housekeeping Genes'!AE$20,35-'Choose Housekeeping Genes'!AE$20),"")</f>
        <v/>
      </c>
      <c r="AD18" s="22" t="str">
        <f>IF(SUM('Control Sample Data'!H$3:H$194)&gt;10,IF(AND(ISNUMBER('Control Sample Data'!H18),'Control Sample Data'!H18&lt;35,'Control Sample Data'!H18&gt;0),'Control Sample Data'!H18-'Choose Housekeeping Genes'!AF$20,35-'Choose Housekeeping Genes'!AF$20),"")</f>
        <v/>
      </c>
      <c r="AE18" s="22" t="str">
        <f>IF(SUM('Control Sample Data'!I$3:I$194)&gt;10,IF(AND(ISNUMBER('Control Sample Data'!I18),'Control Sample Data'!I18&lt;35,'Control Sample Data'!I18&gt;0),'Control Sample Data'!I18-'Choose Housekeeping Genes'!AG$20,35-'Choose Housekeeping Genes'!AG$20),"")</f>
        <v/>
      </c>
      <c r="AF18" s="22" t="str">
        <f>IF(SUM('Control Sample Data'!J$3:J$194)&gt;10,IF(AND(ISNUMBER('Control Sample Data'!J18),'Control Sample Data'!J18&lt;35,'Control Sample Data'!J18&gt;0),'Control Sample Data'!J18-'Choose Housekeeping Genes'!AH$20,35-'Choose Housekeeping Genes'!AH$20),"")</f>
        <v/>
      </c>
      <c r="AG18" s="22" t="str">
        <f>IF(SUM('Control Sample Data'!K$3:K$194)&gt;10,IF(AND(ISNUMBER('Control Sample Data'!K18),'Control Sample Data'!K18&lt;35,'Control Sample Data'!K18&gt;0),'Control Sample Data'!K18-'Choose Housekeeping Genes'!AI$20,35-'Choose Housekeeping Genes'!AI$20),"")</f>
        <v/>
      </c>
      <c r="AH18" s="22" t="str">
        <f>IF(SUM('Control Sample Data'!L$3:L$194)&gt;10,IF(AND(ISNUMBER('Control Sample Data'!L18),'Control Sample Data'!L18&lt;35,'Control Sample Data'!L18&gt;0),'Control Sample Data'!L18-'Choose Housekeeping Genes'!AJ$20,35-'Choose Housekeeping Genes'!AJ$20),"")</f>
        <v/>
      </c>
      <c r="AI18" s="22" t="str">
        <f>IF(SUM('Control Sample Data'!M$3:M$194)&gt;10,IF(AND(ISNUMBER('Control Sample Data'!M18),'Control Sample Data'!M18&lt;35,'Control Sample Data'!M18&gt;0),'Control Sample Data'!M18-'Choose Housekeeping Genes'!AK$20,35-'Choose Housekeeping Genes'!AK$20),"")</f>
        <v/>
      </c>
      <c r="AJ18" s="22" t="str">
        <f>IF(SUM('Control Sample Data'!N$3:N$194)&gt;10,IF(AND(ISNUMBER('Control Sample Data'!N18),'Control Sample Data'!N18&lt;35,'Control Sample Data'!N18&gt;0),'Control Sample Data'!N18-'Choose Housekeeping Genes'!AL$20,35-'Choose Housekeeping Genes'!AL$20),"")</f>
        <v/>
      </c>
      <c r="AK18" s="22" t="str">
        <f>IF(SUM('Control Sample Data'!O$3:O$194)&gt;10,IF(AND(ISNUMBER('Control Sample Data'!O18),'Control Sample Data'!O18&lt;35,'Control Sample Data'!O18&gt;0),'Control Sample Data'!O18-'Choose Housekeeping Genes'!AM$20,35-'Choose Housekeeping Genes'!AM$20),"")</f>
        <v/>
      </c>
      <c r="AL18" s="22" t="str">
        <f>IF(SUM('Control Sample Data'!P$3:P$194)&gt;10,IF(AND(ISNUMBER('Control Sample Data'!P18),'Control Sample Data'!P18&lt;35,'Control Sample Data'!P18&gt;0),'Control Sample Data'!P18-'Choose Housekeeping Genes'!AN$20,35-'Choose Housekeeping Genes'!AN$20),"")</f>
        <v/>
      </c>
      <c r="AM18" s="22" t="str">
        <f>IF(SUM('Control Sample Data'!Q$3:Q$194)&gt;10,IF(AND(ISNUMBER('Control Sample Data'!Q18),'Control Sample Data'!Q18&lt;35,'Control Sample Data'!Q18&gt;0),'Control Sample Data'!Q18-'Choose Housekeeping Genes'!AO$20,35-'Choose Housekeeping Genes'!AO$20),"")</f>
        <v/>
      </c>
      <c r="AN18" s="22" t="str">
        <f>IF(SUM('Control Sample Data'!R$3:R$194)&gt;10,IF(AND(ISNUMBER('Control Sample Data'!R18),'Control Sample Data'!R18&lt;35,'Control Sample Data'!R18&gt;0),'Control Sample Data'!R18-'Choose Housekeeping Genes'!AP$20,35-'Choose Housekeeping Genes'!AP$20),"")</f>
        <v/>
      </c>
      <c r="AO18" s="22" t="str">
        <f>IF(SUM('Control Sample Data'!S$3:S$194)&gt;10,IF(AND(ISNUMBER('Control Sample Data'!S18),'Control Sample Data'!S18&lt;35,'Control Sample Data'!S18&gt;0),'Control Sample Data'!S18-'Choose Housekeeping Genes'!AQ$20,35-'Choose Housekeeping Genes'!AQ$20),"")</f>
        <v/>
      </c>
      <c r="AP18" s="22" t="str">
        <f>IF(SUM('Control Sample Data'!T$3:T$194)&gt;10,IF(AND(ISNUMBER('Control Sample Data'!T18),'Control Sample Data'!T18&lt;35,'Control Sample Data'!T18&gt;0),'Control Sample Data'!T18-'Choose Housekeeping Genes'!AR$20,35-'Choose Housekeeping Genes'!AR$20),"")</f>
        <v/>
      </c>
      <c r="AQ18" s="22" t="str">
        <f>IF(SUM('Control Sample Data'!U$3:U$194)&gt;10,IF(AND(ISNUMBER('Control Sample Data'!U18),'Control Sample Data'!U18&lt;35,'Control Sample Data'!U18&gt;0),'Control Sample Data'!U18-'Choose Housekeeping Genes'!AS$20,35-'Choose Housekeeping Genes'!AS$20),"")</f>
        <v/>
      </c>
      <c r="AR18" s="22" t="str">
        <f>IF(SUM('Control Sample Data'!V$3:V$194)&gt;10,IF(AND(ISNUMBER('Control Sample Data'!V18),'Control Sample Data'!V18&lt;35,'Control Sample Data'!V18&gt;0),'Control Sample Data'!V18-'Choose Housekeeping Genes'!AT$20,35-'Choose Housekeeping Genes'!AT$20),"")</f>
        <v/>
      </c>
      <c r="AS18" s="69" t="str">
        <f>'Control Sample Data'!A18</f>
        <v>Arg-CCG-1</v>
      </c>
      <c r="AT18" s="21" t="s">
        <v>408</v>
      </c>
      <c r="AU18" s="22" t="str">
        <f ca="1">IF(ISNUMBER(C18-'Choose Housekeeping Genes'!D$12),C18-'Choose Housekeeping Genes'!D$12,"")</f>
        <v/>
      </c>
      <c r="AV18" s="22" t="str">
        <f ca="1">IF(ISNUMBER(D18-'Choose Housekeeping Genes'!E$12),D18-'Choose Housekeeping Genes'!E$12,"")</f>
        <v/>
      </c>
      <c r="AW18" s="22" t="str">
        <f ca="1">IF(ISNUMBER(E18-'Choose Housekeeping Genes'!F$12),E18-'Choose Housekeeping Genes'!F$12,"")</f>
        <v/>
      </c>
      <c r="AX18" s="22" t="str">
        <f ca="1">IF(ISNUMBER(F18-'Choose Housekeeping Genes'!G$12),F18-'Choose Housekeeping Genes'!G$12,"")</f>
        <v/>
      </c>
      <c r="AY18" s="22" t="str">
        <f ca="1">IF(ISNUMBER(G18-'Choose Housekeeping Genes'!H$12),G18-'Choose Housekeeping Genes'!H$12,"")</f>
        <v/>
      </c>
      <c r="AZ18" s="22" t="str">
        <f ca="1">IF(ISNUMBER(H18-'Choose Housekeeping Genes'!I$12),H18-'Choose Housekeeping Genes'!I$12,"")</f>
        <v/>
      </c>
      <c r="BA18" s="22" t="str">
        <f ca="1">IF(ISNUMBER(I18-'Choose Housekeeping Genes'!J$12),I18-'Choose Housekeeping Genes'!J$12,"")</f>
        <v/>
      </c>
      <c r="BB18" s="22" t="str">
        <f ca="1">IF(ISNUMBER(J18-'Choose Housekeeping Genes'!K$12),J18-'Choose Housekeeping Genes'!K$12,"")</f>
        <v/>
      </c>
      <c r="BC18" s="22" t="str">
        <f ca="1">IF(ISNUMBER(K18-'Choose Housekeeping Genes'!L$12),K18-'Choose Housekeeping Genes'!L$12,"")</f>
        <v/>
      </c>
      <c r="BD18" s="22" t="str">
        <f ca="1">IF(ISNUMBER(L18-'Choose Housekeeping Genes'!M$12),L18-'Choose Housekeeping Genes'!M$12,"")</f>
        <v/>
      </c>
      <c r="BE18" s="22" t="str">
        <f ca="1">IF(ISNUMBER(M18-'Choose Housekeeping Genes'!N$12),M18-'Choose Housekeeping Genes'!N$12,"")</f>
        <v/>
      </c>
      <c r="BF18" s="22" t="str">
        <f ca="1">IF(ISNUMBER(N18-'Choose Housekeeping Genes'!O$12),N18-'Choose Housekeeping Genes'!O$12,"")</f>
        <v/>
      </c>
      <c r="BG18" s="22" t="str">
        <f ca="1">IF(ISNUMBER(O18-'Choose Housekeeping Genes'!P$12),O18-'Choose Housekeeping Genes'!P$12,"")</f>
        <v/>
      </c>
      <c r="BH18" s="22" t="str">
        <f ca="1">IF(ISNUMBER(P18-'Choose Housekeeping Genes'!Q$12),P18-'Choose Housekeeping Genes'!Q$12,"")</f>
        <v/>
      </c>
      <c r="BI18" s="22" t="str">
        <f ca="1">IF(ISNUMBER(Q18-'Choose Housekeeping Genes'!R$12),Q18-'Choose Housekeeping Genes'!R$12,"")</f>
        <v/>
      </c>
      <c r="BJ18" s="22" t="str">
        <f ca="1">IF(ISNUMBER(R18-'Choose Housekeeping Genes'!S$12),R18-'Choose Housekeeping Genes'!S$12,"")</f>
        <v/>
      </c>
      <c r="BK18" s="22" t="str">
        <f ca="1">IF(ISNUMBER(S18-'Choose Housekeeping Genes'!T$12),S18-'Choose Housekeeping Genes'!T$12,"")</f>
        <v/>
      </c>
      <c r="BL18" s="22" t="str">
        <f ca="1">IF(ISNUMBER(T18-'Choose Housekeeping Genes'!U$12),T18-'Choose Housekeeping Genes'!U$12,"")</f>
        <v/>
      </c>
      <c r="BM18" s="22" t="str">
        <f ca="1">IF(ISNUMBER(U18-'Choose Housekeeping Genes'!V$12),U18-'Choose Housekeeping Genes'!V$12,"")</f>
        <v/>
      </c>
      <c r="BN18" s="22" t="str">
        <f ca="1">IF(ISNUMBER(V18-'Choose Housekeeping Genes'!W$12),V18-'Choose Housekeeping Genes'!W$12,"")</f>
        <v/>
      </c>
      <c r="BO18" s="141" t="str">
        <f t="shared" si="0"/>
        <v>Arg-CCG-1</v>
      </c>
      <c r="BP18" s="140" t="s">
        <v>408</v>
      </c>
      <c r="BQ18" s="22" t="str">
        <f ca="1">IF(ISNUMBER(Y18-'Choose Housekeeping Genes'!AA$12),Y18-'Choose Housekeeping Genes'!AA$12,"")</f>
        <v/>
      </c>
      <c r="BR18" s="22" t="str">
        <f ca="1">IF(ISNUMBER(Z18-'Choose Housekeeping Genes'!AB$12),Z18-'Choose Housekeeping Genes'!AB$12,"")</f>
        <v/>
      </c>
      <c r="BS18" s="22" t="str">
        <f ca="1">IF(ISNUMBER(AA18-'Choose Housekeeping Genes'!AC$12),AA18-'Choose Housekeeping Genes'!AC$12,"")</f>
        <v/>
      </c>
      <c r="BT18" s="22" t="str">
        <f ca="1">IF(ISNUMBER(AB18-'Choose Housekeeping Genes'!AD$12),AB18-'Choose Housekeeping Genes'!AD$12,"")</f>
        <v/>
      </c>
      <c r="BU18" s="22" t="str">
        <f ca="1">IF(ISNUMBER(AC18-'Choose Housekeeping Genes'!AE$12),AC18-'Choose Housekeeping Genes'!AE$12,"")</f>
        <v/>
      </c>
      <c r="BV18" s="22" t="str">
        <f ca="1">IF(ISNUMBER(AD18-'Choose Housekeeping Genes'!AF$12),AD18-'Choose Housekeeping Genes'!AF$12,"")</f>
        <v/>
      </c>
      <c r="BW18" s="22" t="str">
        <f ca="1">IF(ISNUMBER(AE18-'Choose Housekeeping Genes'!AG$12),AE18-'Choose Housekeeping Genes'!AG$12,"")</f>
        <v/>
      </c>
      <c r="BX18" s="22" t="str">
        <f ca="1">IF(ISNUMBER(AF18-'Choose Housekeeping Genes'!AH$12),AF18-'Choose Housekeeping Genes'!AH$12,"")</f>
        <v/>
      </c>
      <c r="BY18" s="22" t="str">
        <f ca="1">IF(ISNUMBER(AG18-'Choose Housekeeping Genes'!AI$12),AG18-'Choose Housekeeping Genes'!AI$12,"")</f>
        <v/>
      </c>
      <c r="BZ18" s="22" t="str">
        <f ca="1">IF(ISNUMBER(AH18-'Choose Housekeeping Genes'!AJ$12),AH18-'Choose Housekeeping Genes'!AJ$12,"")</f>
        <v/>
      </c>
      <c r="CA18" s="22" t="str">
        <f ca="1">IF(ISNUMBER(AI18-'Choose Housekeeping Genes'!AK$12),AI18-'Choose Housekeeping Genes'!AK$12,"")</f>
        <v/>
      </c>
      <c r="CB18" s="22" t="str">
        <f ca="1">IF(ISNUMBER(AJ18-'Choose Housekeeping Genes'!AL$12),AJ18-'Choose Housekeeping Genes'!AL$12,"")</f>
        <v/>
      </c>
      <c r="CC18" s="22" t="str">
        <f ca="1">IF(ISNUMBER(AK18-'Choose Housekeeping Genes'!AM$12),AK18-'Choose Housekeeping Genes'!AM$12,"")</f>
        <v/>
      </c>
      <c r="CD18" s="22" t="str">
        <f ca="1">IF(ISNUMBER(AL18-'Choose Housekeeping Genes'!AN$12),AL18-'Choose Housekeeping Genes'!AN$12,"")</f>
        <v/>
      </c>
      <c r="CE18" s="22" t="str">
        <f ca="1">IF(ISNUMBER(AM18-'Choose Housekeeping Genes'!AO$12),AM18-'Choose Housekeeping Genes'!AO$12,"")</f>
        <v/>
      </c>
      <c r="CF18" s="22" t="str">
        <f ca="1">IF(ISNUMBER(AN18-'Choose Housekeeping Genes'!AP$12),AN18-'Choose Housekeeping Genes'!AP$12,"")</f>
        <v/>
      </c>
      <c r="CG18" s="22" t="str">
        <f ca="1">IF(ISNUMBER(AO18-'Choose Housekeeping Genes'!AQ$12),AO18-'Choose Housekeeping Genes'!AQ$12,"")</f>
        <v/>
      </c>
      <c r="CH18" s="22" t="str">
        <f ca="1">IF(ISNUMBER(AP18-'Choose Housekeeping Genes'!AR$12),AP18-'Choose Housekeeping Genes'!AR$12,"")</f>
        <v/>
      </c>
      <c r="CI18" s="22" t="str">
        <f ca="1">IF(ISNUMBER(AQ18-'Choose Housekeeping Genes'!AS$12),AQ18-'Choose Housekeeping Genes'!AS$12,"")</f>
        <v/>
      </c>
      <c r="CJ18" s="22" t="str">
        <f ca="1">IF(ISNUMBER(AR18-'Choose Housekeeping Genes'!AT$12),AR18-'Choose Housekeeping Genes'!AT$12,"")</f>
        <v/>
      </c>
      <c r="CK18" s="66" t="e">
        <f t="shared" ca="1" si="4"/>
        <v>#DIV/0!</v>
      </c>
      <c r="CL18" s="143" t="e">
        <f t="shared" ca="1" si="5"/>
        <v>#DIV/0!</v>
      </c>
      <c r="CQ18" s="1">
        <v>16</v>
      </c>
      <c r="CR18" s="1" t="e">
        <f t="array" aca="1" ref="CR18" ca="1">INDIRECT("'All expressed genes'!$A"&amp;MIN(IF('All expressed genes'!$G$3:$G$187=LARGE('All expressed genes'!$G$3:$G$187,CQ18),ROW('All expressed genes'!$A$3:$A$187),"")))</f>
        <v>#DIV/0!</v>
      </c>
      <c r="CS18" s="1" t="e">
        <f t="array" aca="1" ref="CS18" ca="1">INDIRECT("'All expressed genes'!$G"&amp;MIN(IF('All expressed genes'!$G$3:$G$187=LARGE('All expressed genes'!$G$3:$G$187,CQ18),ROW('All expressed genes'!$A$3:$A$187),"")))</f>
        <v>#DIV/0!</v>
      </c>
      <c r="CU18" s="1">
        <f t="shared" si="47"/>
        <v>170</v>
      </c>
      <c r="CV18" s="1" t="e">
        <f t="array" aca="1" ref="CV18" ca="1">INDIRECT("'All expressed genes'!$A"&amp;MIN(IF('All expressed genes'!$G$3:$G$187=LARGE('All expressed genes'!$G$3:$G$187,CU18),ROW('All expressed genes'!$A$3:$A$187),"")))</f>
        <v>#DIV/0!</v>
      </c>
      <c r="CW18" s="1" t="e">
        <f t="array" aca="1" ref="CW18" ca="1">INDIRECT("'All expressed genes'!$I"&amp;MIN(IF('All expressed genes'!$G$3:$G$187=LARGE('All expressed genes'!$G$3:$G$187,CU18),ROW('All expressed genes'!$A$3:$A$187),"")))</f>
        <v>#DIV/0!</v>
      </c>
      <c r="CX18" s="1" t="e">
        <f t="shared" ca="1" si="1"/>
        <v>#DIV/0!</v>
      </c>
      <c r="DA18" s="69" t="str">
        <f>'Transcript table'!D26</f>
        <v>Arg-CCG-1</v>
      </c>
      <c r="DB18" s="21" t="s">
        <v>408</v>
      </c>
      <c r="DC18" s="65" t="str">
        <f t="shared" ca="1" si="6"/>
        <v/>
      </c>
      <c r="DD18" s="65" t="str">
        <f t="shared" ca="1" si="7"/>
        <v/>
      </c>
      <c r="DE18" s="65" t="str">
        <f t="shared" ca="1" si="8"/>
        <v/>
      </c>
      <c r="DF18" s="65" t="str">
        <f t="shared" ca="1" si="9"/>
        <v/>
      </c>
      <c r="DG18" s="65" t="str">
        <f t="shared" ca="1" si="10"/>
        <v/>
      </c>
      <c r="DH18" s="65" t="str">
        <f t="shared" ca="1" si="11"/>
        <v/>
      </c>
      <c r="DI18" s="65" t="str">
        <f t="shared" ca="1" si="12"/>
        <v/>
      </c>
      <c r="DJ18" s="65" t="str">
        <f t="shared" ca="1" si="13"/>
        <v/>
      </c>
      <c r="DK18" s="65" t="str">
        <f t="shared" ca="1" si="14"/>
        <v/>
      </c>
      <c r="DL18" s="65" t="str">
        <f t="shared" ca="1" si="15"/>
        <v/>
      </c>
      <c r="DM18" s="65" t="str">
        <f t="shared" ca="1" si="16"/>
        <v/>
      </c>
      <c r="DN18" s="65" t="str">
        <f t="shared" ca="1" si="17"/>
        <v/>
      </c>
      <c r="DO18" s="65" t="str">
        <f t="shared" ca="1" si="18"/>
        <v/>
      </c>
      <c r="DP18" s="65" t="str">
        <f t="shared" ca="1" si="19"/>
        <v/>
      </c>
      <c r="DQ18" s="65" t="str">
        <f t="shared" ca="1" si="20"/>
        <v/>
      </c>
      <c r="DR18" s="65" t="str">
        <f t="shared" ca="1" si="21"/>
        <v/>
      </c>
      <c r="DS18" s="65" t="str">
        <f t="shared" ca="1" si="22"/>
        <v/>
      </c>
      <c r="DT18" s="65" t="str">
        <f t="shared" ca="1" si="23"/>
        <v/>
      </c>
      <c r="DU18" s="65" t="str">
        <f t="shared" ca="1" si="24"/>
        <v/>
      </c>
      <c r="DV18" s="65" t="str">
        <f t="shared" ca="1" si="25"/>
        <v/>
      </c>
      <c r="DW18" s="141" t="str">
        <f t="shared" si="26"/>
        <v>Arg-CCG-1</v>
      </c>
      <c r="DX18" s="140" t="s">
        <v>408</v>
      </c>
      <c r="DY18" s="65" t="str">
        <f t="shared" ca="1" si="27"/>
        <v/>
      </c>
      <c r="DZ18" s="65" t="str">
        <f t="shared" ca="1" si="28"/>
        <v/>
      </c>
      <c r="EA18" s="65" t="str">
        <f t="shared" ca="1" si="29"/>
        <v/>
      </c>
      <c r="EB18" s="65" t="str">
        <f t="shared" ca="1" si="30"/>
        <v/>
      </c>
      <c r="EC18" s="65" t="str">
        <f t="shared" ca="1" si="31"/>
        <v/>
      </c>
      <c r="ED18" s="65" t="str">
        <f t="shared" ca="1" si="32"/>
        <v/>
      </c>
      <c r="EE18" s="65" t="str">
        <f t="shared" ca="1" si="33"/>
        <v/>
      </c>
      <c r="EF18" s="65" t="str">
        <f t="shared" ca="1" si="34"/>
        <v/>
      </c>
      <c r="EG18" s="65" t="str">
        <f t="shared" ca="1" si="35"/>
        <v/>
      </c>
      <c r="EH18" s="65" t="str">
        <f t="shared" ca="1" si="36"/>
        <v/>
      </c>
      <c r="EI18" s="65" t="str">
        <f t="shared" ca="1" si="37"/>
        <v/>
      </c>
      <c r="EJ18" s="65" t="str">
        <f t="shared" ca="1" si="38"/>
        <v/>
      </c>
      <c r="EK18" s="65" t="str">
        <f t="shared" ca="1" si="39"/>
        <v/>
      </c>
      <c r="EL18" s="65" t="str">
        <f t="shared" ca="1" si="40"/>
        <v/>
      </c>
      <c r="EM18" s="65" t="str">
        <f t="shared" ca="1" si="41"/>
        <v/>
      </c>
      <c r="EN18" s="65" t="str">
        <f t="shared" ca="1" si="42"/>
        <v/>
      </c>
      <c r="EO18" s="65" t="str">
        <f t="shared" ca="1" si="43"/>
        <v/>
      </c>
      <c r="EP18" s="65" t="str">
        <f t="shared" ca="1" si="44"/>
        <v/>
      </c>
      <c r="EQ18" s="65" t="str">
        <f t="shared" ca="1" si="45"/>
        <v/>
      </c>
      <c r="ER18" s="65" t="str">
        <f t="shared" ca="1" si="46"/>
        <v/>
      </c>
    </row>
    <row r="19" spans="1:148" ht="12.75" customHeight="1">
      <c r="A19" s="134" t="str">
        <f>'Test Sample Data'!A19</f>
        <v>Arg-CCG-2</v>
      </c>
      <c r="B19" s="136" t="s">
        <v>406</v>
      </c>
      <c r="C19" s="22" t="str">
        <f>IF(SUM('Test Sample Data'!C$3:C$194)&gt;10,IF(AND(ISNUMBER('Test Sample Data'!C19),'Test Sample Data'!C19&lt;35,'Test Sample Data'!C19&gt;0),'Test Sample Data'!C19-'Choose Housekeeping Genes'!D$20,35-'Choose Housekeeping Genes'!D$20),"")</f>
        <v/>
      </c>
      <c r="D19" s="22" t="str">
        <f>IF(SUM('Test Sample Data'!D$3:D$194)&gt;10,IF(AND(ISNUMBER('Test Sample Data'!D19),'Test Sample Data'!D19&lt;35,'Test Sample Data'!D19&gt;0),'Test Sample Data'!D19-'Choose Housekeeping Genes'!E$20,35-'Choose Housekeeping Genes'!E$20),"")</f>
        <v/>
      </c>
      <c r="E19" s="22" t="str">
        <f>IF(SUM('Test Sample Data'!E$3:E$194)&gt;10,IF(AND(ISNUMBER('Test Sample Data'!E19),'Test Sample Data'!E19&lt;35,'Test Sample Data'!E19&gt;0),'Test Sample Data'!E19-'Choose Housekeeping Genes'!F$20,35-'Choose Housekeeping Genes'!F$20),"")</f>
        <v/>
      </c>
      <c r="F19" s="22" t="str">
        <f>IF(SUM('Test Sample Data'!F$3:F$194)&gt;10,IF(AND(ISNUMBER('Test Sample Data'!F19),'Test Sample Data'!F19&lt;35,'Test Sample Data'!F19&gt;0),'Test Sample Data'!F19-'Choose Housekeeping Genes'!G$20,35-'Choose Housekeeping Genes'!G$20),"")</f>
        <v/>
      </c>
      <c r="G19" s="22" t="str">
        <f>IF(SUM('Test Sample Data'!G$3:G$194)&gt;10,IF(AND(ISNUMBER('Test Sample Data'!G19),'Test Sample Data'!G19&lt;35,'Test Sample Data'!G19&gt;0),'Test Sample Data'!G19-'Choose Housekeeping Genes'!H$20,35-'Choose Housekeeping Genes'!H$20),"")</f>
        <v/>
      </c>
      <c r="H19" s="22" t="str">
        <f>IF(SUM('Test Sample Data'!H$3:H$194)&gt;10,IF(AND(ISNUMBER('Test Sample Data'!H19),'Test Sample Data'!H19&lt;35,'Test Sample Data'!H19&gt;0),'Test Sample Data'!H19-'Choose Housekeeping Genes'!I$20,35-'Choose Housekeeping Genes'!I$20),"")</f>
        <v/>
      </c>
      <c r="I19" s="22" t="str">
        <f>IF(SUM('Test Sample Data'!I$3:I$194)&gt;10,IF(AND(ISNUMBER('Test Sample Data'!I19),'Test Sample Data'!I19&lt;35,'Test Sample Data'!I19&gt;0),'Test Sample Data'!I19-'Choose Housekeeping Genes'!J$20,35-'Choose Housekeeping Genes'!J$20),"")</f>
        <v/>
      </c>
      <c r="J19" s="22" t="str">
        <f>IF(SUM('Test Sample Data'!J$3:J$194)&gt;10,IF(AND(ISNUMBER('Test Sample Data'!J19),'Test Sample Data'!J19&lt;35,'Test Sample Data'!J19&gt;0),'Test Sample Data'!J19-'Choose Housekeeping Genes'!K$20,35-'Choose Housekeeping Genes'!K$20),"")</f>
        <v/>
      </c>
      <c r="K19" s="22" t="str">
        <f>IF(SUM('Test Sample Data'!K$3:K$194)&gt;10,IF(AND(ISNUMBER('Test Sample Data'!K19),'Test Sample Data'!K19&lt;35,'Test Sample Data'!K19&gt;0),'Test Sample Data'!K19-'Choose Housekeeping Genes'!L$20,35-'Choose Housekeeping Genes'!L$20),"")</f>
        <v/>
      </c>
      <c r="L19" s="22" t="str">
        <f>IF(SUM('Test Sample Data'!L$3:L$194)&gt;10,IF(AND(ISNUMBER('Test Sample Data'!L19),'Test Sample Data'!L19&lt;35,'Test Sample Data'!L19&gt;0),'Test Sample Data'!L19-'Choose Housekeeping Genes'!M$20,35-'Choose Housekeeping Genes'!M$20),"")</f>
        <v/>
      </c>
      <c r="M19" s="22" t="str">
        <f>IF(SUM('Test Sample Data'!M$3:M$194)&gt;10,IF(AND(ISNUMBER('Test Sample Data'!M19),'Test Sample Data'!M19&lt;35,'Test Sample Data'!M19&gt;0),'Test Sample Data'!M19-'Choose Housekeeping Genes'!N$20,35-'Choose Housekeeping Genes'!N$20),"")</f>
        <v/>
      </c>
      <c r="N19" s="22" t="str">
        <f>IF(SUM('Test Sample Data'!N$3:N$194)&gt;10,IF(AND(ISNUMBER('Test Sample Data'!N19),'Test Sample Data'!N19&lt;35,'Test Sample Data'!N19&gt;0),'Test Sample Data'!N19-'Choose Housekeeping Genes'!O$20,35-'Choose Housekeeping Genes'!O$20),"")</f>
        <v/>
      </c>
      <c r="O19" s="22" t="str">
        <f>IF(SUM('Test Sample Data'!O$3:O$194)&gt;10,IF(AND(ISNUMBER('Test Sample Data'!O19),'Test Sample Data'!O19&lt;35,'Test Sample Data'!O19&gt;0),'Test Sample Data'!O19-'Choose Housekeeping Genes'!P$20,35-'Choose Housekeeping Genes'!P$20),"")</f>
        <v/>
      </c>
      <c r="P19" s="22" t="str">
        <f>IF(SUM('Test Sample Data'!P$3:P$194)&gt;10,IF(AND(ISNUMBER('Test Sample Data'!P19),'Test Sample Data'!P19&lt;35,'Test Sample Data'!P19&gt;0),'Test Sample Data'!P19-'Choose Housekeeping Genes'!Q$20,35-'Choose Housekeeping Genes'!Q$20),"")</f>
        <v/>
      </c>
      <c r="Q19" s="22" t="str">
        <f>IF(SUM('Test Sample Data'!Q$3:Q$194)&gt;10,IF(AND(ISNUMBER('Test Sample Data'!Q19),'Test Sample Data'!Q19&lt;35,'Test Sample Data'!Q19&gt;0),'Test Sample Data'!Q19-'Choose Housekeeping Genes'!R$20,35-'Choose Housekeeping Genes'!R$20),"")</f>
        <v/>
      </c>
      <c r="R19" s="22" t="str">
        <f>IF(SUM('Test Sample Data'!R$3:R$194)&gt;10,IF(AND(ISNUMBER('Test Sample Data'!R19),'Test Sample Data'!R19&lt;35,'Test Sample Data'!R19&gt;0),'Test Sample Data'!R19-'Choose Housekeeping Genes'!S$20,35-'Choose Housekeeping Genes'!S$20),"")</f>
        <v/>
      </c>
      <c r="S19" s="22" t="str">
        <f>IF(SUM('Test Sample Data'!S$3:S$194)&gt;10,IF(AND(ISNUMBER('Test Sample Data'!S19),'Test Sample Data'!S19&lt;35,'Test Sample Data'!S19&gt;0),'Test Sample Data'!S19-'Choose Housekeeping Genes'!T$20,35-'Choose Housekeeping Genes'!T$20),"")</f>
        <v/>
      </c>
      <c r="T19" s="22" t="str">
        <f>IF(SUM('Test Sample Data'!T$3:T$194)&gt;10,IF(AND(ISNUMBER('Test Sample Data'!T19),'Test Sample Data'!T19&lt;35,'Test Sample Data'!T19&gt;0),'Test Sample Data'!T19-'Choose Housekeeping Genes'!U$20,35-'Choose Housekeeping Genes'!U$20),"")</f>
        <v/>
      </c>
      <c r="U19" s="22" t="str">
        <f>IF(SUM('Test Sample Data'!U$3:U$194)&gt;10,IF(AND(ISNUMBER('Test Sample Data'!U19),'Test Sample Data'!U19&lt;35,'Test Sample Data'!U19&gt;0),'Test Sample Data'!U19-'Choose Housekeeping Genes'!V$20,35-'Choose Housekeeping Genes'!V$20),"")</f>
        <v/>
      </c>
      <c r="V19" s="22" t="str">
        <f>IF(SUM('Test Sample Data'!V$3:V$194)&gt;10,IF(AND(ISNUMBER('Test Sample Data'!V19),'Test Sample Data'!V19&lt;35,'Test Sample Data'!V19&gt;0),'Test Sample Data'!V19-'Choose Housekeeping Genes'!W$20,35-'Choose Housekeeping Genes'!W$20),"")</f>
        <v/>
      </c>
      <c r="W19" s="139" t="str">
        <f>'Control Sample Data'!A19</f>
        <v>Arg-CCG-2</v>
      </c>
      <c r="X19" s="140" t="s">
        <v>406</v>
      </c>
      <c r="Y19" s="22" t="str">
        <f>IF(SUM('Control Sample Data'!C$3:C$194)&gt;10,IF(AND(ISNUMBER('Control Sample Data'!C19),'Control Sample Data'!C19&lt;35,'Control Sample Data'!C19&gt;0),'Control Sample Data'!C19-'Choose Housekeeping Genes'!AA$20,35-'Choose Housekeeping Genes'!AA$20),"")</f>
        <v/>
      </c>
      <c r="Z19" s="22" t="str">
        <f>IF(SUM('Control Sample Data'!D$3:D$194)&gt;10,IF(AND(ISNUMBER('Control Sample Data'!D19),'Control Sample Data'!D19&lt;35,'Control Sample Data'!D19&gt;0),'Control Sample Data'!D19-'Choose Housekeeping Genes'!AB$20,35-'Choose Housekeeping Genes'!AB$20),"")</f>
        <v/>
      </c>
      <c r="AA19" s="22" t="str">
        <f>IF(SUM('Control Sample Data'!E$3:E$194)&gt;10,IF(AND(ISNUMBER('Control Sample Data'!E19),'Control Sample Data'!E19&lt;35,'Control Sample Data'!E19&gt;0),'Control Sample Data'!E19-'Choose Housekeeping Genes'!AC$20,35-'Choose Housekeeping Genes'!AC$20),"")</f>
        <v/>
      </c>
      <c r="AB19" s="22" t="str">
        <f>IF(SUM('Control Sample Data'!F$3:F$194)&gt;10,IF(AND(ISNUMBER('Control Sample Data'!F19),'Control Sample Data'!F19&lt;35,'Control Sample Data'!F19&gt;0),'Control Sample Data'!F19-'Choose Housekeeping Genes'!AD$20,35-'Choose Housekeeping Genes'!AD$20),"")</f>
        <v/>
      </c>
      <c r="AC19" s="22" t="str">
        <f>IF(SUM('Control Sample Data'!G$3:G$194)&gt;10,IF(AND(ISNUMBER('Control Sample Data'!G19),'Control Sample Data'!G19&lt;35,'Control Sample Data'!G19&gt;0),'Control Sample Data'!G19-'Choose Housekeeping Genes'!AE$20,35-'Choose Housekeeping Genes'!AE$20),"")</f>
        <v/>
      </c>
      <c r="AD19" s="22" t="str">
        <f>IF(SUM('Control Sample Data'!H$3:H$194)&gt;10,IF(AND(ISNUMBER('Control Sample Data'!H19),'Control Sample Data'!H19&lt;35,'Control Sample Data'!H19&gt;0),'Control Sample Data'!H19-'Choose Housekeeping Genes'!AF$20,35-'Choose Housekeeping Genes'!AF$20),"")</f>
        <v/>
      </c>
      <c r="AE19" s="22" t="str">
        <f>IF(SUM('Control Sample Data'!I$3:I$194)&gt;10,IF(AND(ISNUMBER('Control Sample Data'!I19),'Control Sample Data'!I19&lt;35,'Control Sample Data'!I19&gt;0),'Control Sample Data'!I19-'Choose Housekeeping Genes'!AG$20,35-'Choose Housekeeping Genes'!AG$20),"")</f>
        <v/>
      </c>
      <c r="AF19" s="22" t="str">
        <f>IF(SUM('Control Sample Data'!J$3:J$194)&gt;10,IF(AND(ISNUMBER('Control Sample Data'!J19),'Control Sample Data'!J19&lt;35,'Control Sample Data'!J19&gt;0),'Control Sample Data'!J19-'Choose Housekeeping Genes'!AH$20,35-'Choose Housekeeping Genes'!AH$20),"")</f>
        <v/>
      </c>
      <c r="AG19" s="22" t="str">
        <f>IF(SUM('Control Sample Data'!K$3:K$194)&gt;10,IF(AND(ISNUMBER('Control Sample Data'!K19),'Control Sample Data'!K19&lt;35,'Control Sample Data'!K19&gt;0),'Control Sample Data'!K19-'Choose Housekeeping Genes'!AI$20,35-'Choose Housekeeping Genes'!AI$20),"")</f>
        <v/>
      </c>
      <c r="AH19" s="22" t="str">
        <f>IF(SUM('Control Sample Data'!L$3:L$194)&gt;10,IF(AND(ISNUMBER('Control Sample Data'!L19),'Control Sample Data'!L19&lt;35,'Control Sample Data'!L19&gt;0),'Control Sample Data'!L19-'Choose Housekeeping Genes'!AJ$20,35-'Choose Housekeeping Genes'!AJ$20),"")</f>
        <v/>
      </c>
      <c r="AI19" s="22" t="str">
        <f>IF(SUM('Control Sample Data'!M$3:M$194)&gt;10,IF(AND(ISNUMBER('Control Sample Data'!M19),'Control Sample Data'!M19&lt;35,'Control Sample Data'!M19&gt;0),'Control Sample Data'!M19-'Choose Housekeeping Genes'!AK$20,35-'Choose Housekeeping Genes'!AK$20),"")</f>
        <v/>
      </c>
      <c r="AJ19" s="22" t="str">
        <f>IF(SUM('Control Sample Data'!N$3:N$194)&gt;10,IF(AND(ISNUMBER('Control Sample Data'!N19),'Control Sample Data'!N19&lt;35,'Control Sample Data'!N19&gt;0),'Control Sample Data'!N19-'Choose Housekeeping Genes'!AL$20,35-'Choose Housekeeping Genes'!AL$20),"")</f>
        <v/>
      </c>
      <c r="AK19" s="22" t="str">
        <f>IF(SUM('Control Sample Data'!O$3:O$194)&gt;10,IF(AND(ISNUMBER('Control Sample Data'!O19),'Control Sample Data'!O19&lt;35,'Control Sample Data'!O19&gt;0),'Control Sample Data'!O19-'Choose Housekeeping Genes'!AM$20,35-'Choose Housekeeping Genes'!AM$20),"")</f>
        <v/>
      </c>
      <c r="AL19" s="22" t="str">
        <f>IF(SUM('Control Sample Data'!P$3:P$194)&gt;10,IF(AND(ISNUMBER('Control Sample Data'!P19),'Control Sample Data'!P19&lt;35,'Control Sample Data'!P19&gt;0),'Control Sample Data'!P19-'Choose Housekeeping Genes'!AN$20,35-'Choose Housekeeping Genes'!AN$20),"")</f>
        <v/>
      </c>
      <c r="AM19" s="22" t="str">
        <f>IF(SUM('Control Sample Data'!Q$3:Q$194)&gt;10,IF(AND(ISNUMBER('Control Sample Data'!Q19),'Control Sample Data'!Q19&lt;35,'Control Sample Data'!Q19&gt;0),'Control Sample Data'!Q19-'Choose Housekeeping Genes'!AO$20,35-'Choose Housekeeping Genes'!AO$20),"")</f>
        <v/>
      </c>
      <c r="AN19" s="22" t="str">
        <f>IF(SUM('Control Sample Data'!R$3:R$194)&gt;10,IF(AND(ISNUMBER('Control Sample Data'!R19),'Control Sample Data'!R19&lt;35,'Control Sample Data'!R19&gt;0),'Control Sample Data'!R19-'Choose Housekeeping Genes'!AP$20,35-'Choose Housekeeping Genes'!AP$20),"")</f>
        <v/>
      </c>
      <c r="AO19" s="22" t="str">
        <f>IF(SUM('Control Sample Data'!S$3:S$194)&gt;10,IF(AND(ISNUMBER('Control Sample Data'!S19),'Control Sample Data'!S19&lt;35,'Control Sample Data'!S19&gt;0),'Control Sample Data'!S19-'Choose Housekeeping Genes'!AQ$20,35-'Choose Housekeeping Genes'!AQ$20),"")</f>
        <v/>
      </c>
      <c r="AP19" s="22" t="str">
        <f>IF(SUM('Control Sample Data'!T$3:T$194)&gt;10,IF(AND(ISNUMBER('Control Sample Data'!T19),'Control Sample Data'!T19&lt;35,'Control Sample Data'!T19&gt;0),'Control Sample Data'!T19-'Choose Housekeeping Genes'!AR$20,35-'Choose Housekeeping Genes'!AR$20),"")</f>
        <v/>
      </c>
      <c r="AQ19" s="22" t="str">
        <f>IF(SUM('Control Sample Data'!U$3:U$194)&gt;10,IF(AND(ISNUMBER('Control Sample Data'!U19),'Control Sample Data'!U19&lt;35,'Control Sample Data'!U19&gt;0),'Control Sample Data'!U19-'Choose Housekeeping Genes'!AS$20,35-'Choose Housekeeping Genes'!AS$20),"")</f>
        <v/>
      </c>
      <c r="AR19" s="22" t="str">
        <f>IF(SUM('Control Sample Data'!V$3:V$194)&gt;10,IF(AND(ISNUMBER('Control Sample Data'!V19),'Control Sample Data'!V19&lt;35,'Control Sample Data'!V19&gt;0),'Control Sample Data'!V19-'Choose Housekeeping Genes'!AT$20,35-'Choose Housekeeping Genes'!AT$20),"")</f>
        <v/>
      </c>
      <c r="AS19" s="69" t="str">
        <f>'Control Sample Data'!A19</f>
        <v>Arg-CCG-2</v>
      </c>
      <c r="AT19" s="21" t="s">
        <v>406</v>
      </c>
      <c r="AU19" s="22" t="str">
        <f ca="1">IF(ISNUMBER(C19-'Choose Housekeeping Genes'!D$12),C19-'Choose Housekeeping Genes'!D$12,"")</f>
        <v/>
      </c>
      <c r="AV19" s="22" t="str">
        <f ca="1">IF(ISNUMBER(D19-'Choose Housekeeping Genes'!E$12),D19-'Choose Housekeeping Genes'!E$12,"")</f>
        <v/>
      </c>
      <c r="AW19" s="22" t="str">
        <f ca="1">IF(ISNUMBER(E19-'Choose Housekeeping Genes'!F$12),E19-'Choose Housekeeping Genes'!F$12,"")</f>
        <v/>
      </c>
      <c r="AX19" s="22" t="str">
        <f ca="1">IF(ISNUMBER(F19-'Choose Housekeeping Genes'!G$12),F19-'Choose Housekeeping Genes'!G$12,"")</f>
        <v/>
      </c>
      <c r="AY19" s="22" t="str">
        <f ca="1">IF(ISNUMBER(G19-'Choose Housekeeping Genes'!H$12),G19-'Choose Housekeeping Genes'!H$12,"")</f>
        <v/>
      </c>
      <c r="AZ19" s="22" t="str">
        <f ca="1">IF(ISNUMBER(H19-'Choose Housekeeping Genes'!I$12),H19-'Choose Housekeeping Genes'!I$12,"")</f>
        <v/>
      </c>
      <c r="BA19" s="22" t="str">
        <f ca="1">IF(ISNUMBER(I19-'Choose Housekeeping Genes'!J$12),I19-'Choose Housekeeping Genes'!J$12,"")</f>
        <v/>
      </c>
      <c r="BB19" s="22" t="str">
        <f ca="1">IF(ISNUMBER(J19-'Choose Housekeeping Genes'!K$12),J19-'Choose Housekeeping Genes'!K$12,"")</f>
        <v/>
      </c>
      <c r="BC19" s="22" t="str">
        <f ca="1">IF(ISNUMBER(K19-'Choose Housekeeping Genes'!L$12),K19-'Choose Housekeeping Genes'!L$12,"")</f>
        <v/>
      </c>
      <c r="BD19" s="22" t="str">
        <f ca="1">IF(ISNUMBER(L19-'Choose Housekeeping Genes'!M$12),L19-'Choose Housekeeping Genes'!M$12,"")</f>
        <v/>
      </c>
      <c r="BE19" s="22" t="str">
        <f ca="1">IF(ISNUMBER(M19-'Choose Housekeeping Genes'!N$12),M19-'Choose Housekeeping Genes'!N$12,"")</f>
        <v/>
      </c>
      <c r="BF19" s="22" t="str">
        <f ca="1">IF(ISNUMBER(N19-'Choose Housekeeping Genes'!O$12),N19-'Choose Housekeeping Genes'!O$12,"")</f>
        <v/>
      </c>
      <c r="BG19" s="22" t="str">
        <f ca="1">IF(ISNUMBER(O19-'Choose Housekeeping Genes'!P$12),O19-'Choose Housekeeping Genes'!P$12,"")</f>
        <v/>
      </c>
      <c r="BH19" s="22" t="str">
        <f ca="1">IF(ISNUMBER(P19-'Choose Housekeeping Genes'!Q$12),P19-'Choose Housekeeping Genes'!Q$12,"")</f>
        <v/>
      </c>
      <c r="BI19" s="22" t="str">
        <f ca="1">IF(ISNUMBER(Q19-'Choose Housekeeping Genes'!R$12),Q19-'Choose Housekeeping Genes'!R$12,"")</f>
        <v/>
      </c>
      <c r="BJ19" s="22" t="str">
        <f ca="1">IF(ISNUMBER(R19-'Choose Housekeeping Genes'!S$12),R19-'Choose Housekeeping Genes'!S$12,"")</f>
        <v/>
      </c>
      <c r="BK19" s="22" t="str">
        <f ca="1">IF(ISNUMBER(S19-'Choose Housekeeping Genes'!T$12),S19-'Choose Housekeeping Genes'!T$12,"")</f>
        <v/>
      </c>
      <c r="BL19" s="22" t="str">
        <f ca="1">IF(ISNUMBER(T19-'Choose Housekeeping Genes'!U$12),T19-'Choose Housekeeping Genes'!U$12,"")</f>
        <v/>
      </c>
      <c r="BM19" s="22" t="str">
        <f ca="1">IF(ISNUMBER(U19-'Choose Housekeeping Genes'!V$12),U19-'Choose Housekeeping Genes'!V$12,"")</f>
        <v/>
      </c>
      <c r="BN19" s="22" t="str">
        <f ca="1">IF(ISNUMBER(V19-'Choose Housekeeping Genes'!W$12),V19-'Choose Housekeeping Genes'!W$12,"")</f>
        <v/>
      </c>
      <c r="BO19" s="141" t="str">
        <f t="shared" si="0"/>
        <v>Arg-CCG-2</v>
      </c>
      <c r="BP19" s="140" t="s">
        <v>406</v>
      </c>
      <c r="BQ19" s="22" t="str">
        <f ca="1">IF(ISNUMBER(Y19-'Choose Housekeeping Genes'!AA$12),Y19-'Choose Housekeeping Genes'!AA$12,"")</f>
        <v/>
      </c>
      <c r="BR19" s="22" t="str">
        <f ca="1">IF(ISNUMBER(Z19-'Choose Housekeeping Genes'!AB$12),Z19-'Choose Housekeeping Genes'!AB$12,"")</f>
        <v/>
      </c>
      <c r="BS19" s="22" t="str">
        <f ca="1">IF(ISNUMBER(AA19-'Choose Housekeeping Genes'!AC$12),AA19-'Choose Housekeeping Genes'!AC$12,"")</f>
        <v/>
      </c>
      <c r="BT19" s="22" t="str">
        <f ca="1">IF(ISNUMBER(AB19-'Choose Housekeeping Genes'!AD$12),AB19-'Choose Housekeeping Genes'!AD$12,"")</f>
        <v/>
      </c>
      <c r="BU19" s="22" t="str">
        <f ca="1">IF(ISNUMBER(AC19-'Choose Housekeeping Genes'!AE$12),AC19-'Choose Housekeeping Genes'!AE$12,"")</f>
        <v/>
      </c>
      <c r="BV19" s="22" t="str">
        <f ca="1">IF(ISNUMBER(AD19-'Choose Housekeeping Genes'!AF$12),AD19-'Choose Housekeeping Genes'!AF$12,"")</f>
        <v/>
      </c>
      <c r="BW19" s="22" t="str">
        <f ca="1">IF(ISNUMBER(AE19-'Choose Housekeeping Genes'!AG$12),AE19-'Choose Housekeeping Genes'!AG$12,"")</f>
        <v/>
      </c>
      <c r="BX19" s="22" t="str">
        <f ca="1">IF(ISNUMBER(AF19-'Choose Housekeeping Genes'!AH$12),AF19-'Choose Housekeeping Genes'!AH$12,"")</f>
        <v/>
      </c>
      <c r="BY19" s="22" t="str">
        <f ca="1">IF(ISNUMBER(AG19-'Choose Housekeeping Genes'!AI$12),AG19-'Choose Housekeeping Genes'!AI$12,"")</f>
        <v/>
      </c>
      <c r="BZ19" s="22" t="str">
        <f ca="1">IF(ISNUMBER(AH19-'Choose Housekeeping Genes'!AJ$12),AH19-'Choose Housekeeping Genes'!AJ$12,"")</f>
        <v/>
      </c>
      <c r="CA19" s="22" t="str">
        <f ca="1">IF(ISNUMBER(AI19-'Choose Housekeeping Genes'!AK$12),AI19-'Choose Housekeeping Genes'!AK$12,"")</f>
        <v/>
      </c>
      <c r="CB19" s="22" t="str">
        <f ca="1">IF(ISNUMBER(AJ19-'Choose Housekeeping Genes'!AL$12),AJ19-'Choose Housekeeping Genes'!AL$12,"")</f>
        <v/>
      </c>
      <c r="CC19" s="22" t="str">
        <f ca="1">IF(ISNUMBER(AK19-'Choose Housekeeping Genes'!AM$12),AK19-'Choose Housekeeping Genes'!AM$12,"")</f>
        <v/>
      </c>
      <c r="CD19" s="22" t="str">
        <f ca="1">IF(ISNUMBER(AL19-'Choose Housekeeping Genes'!AN$12),AL19-'Choose Housekeeping Genes'!AN$12,"")</f>
        <v/>
      </c>
      <c r="CE19" s="22" t="str">
        <f ca="1">IF(ISNUMBER(AM19-'Choose Housekeeping Genes'!AO$12),AM19-'Choose Housekeeping Genes'!AO$12,"")</f>
        <v/>
      </c>
      <c r="CF19" s="22" t="str">
        <f ca="1">IF(ISNUMBER(AN19-'Choose Housekeeping Genes'!AP$12),AN19-'Choose Housekeeping Genes'!AP$12,"")</f>
        <v/>
      </c>
      <c r="CG19" s="22" t="str">
        <f ca="1">IF(ISNUMBER(AO19-'Choose Housekeeping Genes'!AQ$12),AO19-'Choose Housekeeping Genes'!AQ$12,"")</f>
        <v/>
      </c>
      <c r="CH19" s="22" t="str">
        <f ca="1">IF(ISNUMBER(AP19-'Choose Housekeeping Genes'!AR$12),AP19-'Choose Housekeeping Genes'!AR$12,"")</f>
        <v/>
      </c>
      <c r="CI19" s="22" t="str">
        <f ca="1">IF(ISNUMBER(AQ19-'Choose Housekeeping Genes'!AS$12),AQ19-'Choose Housekeeping Genes'!AS$12,"")</f>
        <v/>
      </c>
      <c r="CJ19" s="22" t="str">
        <f ca="1">IF(ISNUMBER(AR19-'Choose Housekeeping Genes'!AT$12),AR19-'Choose Housekeeping Genes'!AT$12,"")</f>
        <v/>
      </c>
      <c r="CK19" s="66" t="e">
        <f t="shared" ca="1" si="4"/>
        <v>#DIV/0!</v>
      </c>
      <c r="CL19" s="143" t="e">
        <f t="shared" ca="1" si="5"/>
        <v>#DIV/0!</v>
      </c>
      <c r="CQ19" s="1">
        <v>17</v>
      </c>
      <c r="CR19" s="1" t="e">
        <f t="array" aca="1" ref="CR19" ca="1">INDIRECT("'All expressed genes'!$A"&amp;MIN(IF('All expressed genes'!$G$3:$G$187=LARGE('All expressed genes'!$G$3:$G$187,CQ19),ROW('All expressed genes'!$A$3:$A$187),"")))</f>
        <v>#DIV/0!</v>
      </c>
      <c r="CS19" s="1" t="e">
        <f t="array" aca="1" ref="CS19" ca="1">INDIRECT("'All expressed genes'!$G"&amp;MIN(IF('All expressed genes'!$G$3:$G$187=LARGE('All expressed genes'!$G$3:$G$187,CQ19),ROW('All expressed genes'!$A$3:$A$187),"")))</f>
        <v>#DIV/0!</v>
      </c>
      <c r="CU19" s="1">
        <f t="shared" si="47"/>
        <v>169</v>
      </c>
      <c r="CV19" s="1" t="e">
        <f t="array" aca="1" ref="CV19" ca="1">INDIRECT("'All expressed genes'!$A"&amp;MIN(IF('All expressed genes'!$G$3:$G$187=LARGE('All expressed genes'!$G$3:$G$187,CU19),ROW('All expressed genes'!$A$3:$A$187),"")))</f>
        <v>#DIV/0!</v>
      </c>
      <c r="CW19" s="1" t="e">
        <f t="array" aca="1" ref="CW19" ca="1">INDIRECT("'All expressed genes'!$I"&amp;MIN(IF('All expressed genes'!$G$3:$G$187=LARGE('All expressed genes'!$G$3:$G$187,CU19),ROW('All expressed genes'!$A$3:$A$187),"")))</f>
        <v>#DIV/0!</v>
      </c>
      <c r="CX19" s="1" t="e">
        <f t="shared" ca="1" si="1"/>
        <v>#DIV/0!</v>
      </c>
      <c r="DA19" s="69" t="str">
        <f>'Transcript table'!D27</f>
        <v>Arg-CCG-2</v>
      </c>
      <c r="DB19" s="21" t="s">
        <v>406</v>
      </c>
      <c r="DC19" s="65" t="str">
        <f t="shared" ca="1" si="6"/>
        <v/>
      </c>
      <c r="DD19" s="65" t="str">
        <f t="shared" ca="1" si="7"/>
        <v/>
      </c>
      <c r="DE19" s="65" t="str">
        <f t="shared" ca="1" si="8"/>
        <v/>
      </c>
      <c r="DF19" s="65" t="str">
        <f t="shared" ca="1" si="9"/>
        <v/>
      </c>
      <c r="DG19" s="65" t="str">
        <f t="shared" ca="1" si="10"/>
        <v/>
      </c>
      <c r="DH19" s="65" t="str">
        <f t="shared" ca="1" si="11"/>
        <v/>
      </c>
      <c r="DI19" s="65" t="str">
        <f t="shared" ca="1" si="12"/>
        <v/>
      </c>
      <c r="DJ19" s="65" t="str">
        <f t="shared" ca="1" si="13"/>
        <v/>
      </c>
      <c r="DK19" s="65" t="str">
        <f t="shared" ca="1" si="14"/>
        <v/>
      </c>
      <c r="DL19" s="65" t="str">
        <f t="shared" ca="1" si="15"/>
        <v/>
      </c>
      <c r="DM19" s="65" t="str">
        <f t="shared" ca="1" si="16"/>
        <v/>
      </c>
      <c r="DN19" s="65" t="str">
        <f t="shared" ca="1" si="17"/>
        <v/>
      </c>
      <c r="DO19" s="65" t="str">
        <f t="shared" ca="1" si="18"/>
        <v/>
      </c>
      <c r="DP19" s="65" t="str">
        <f t="shared" ca="1" si="19"/>
        <v/>
      </c>
      <c r="DQ19" s="65" t="str">
        <f t="shared" ca="1" si="20"/>
        <v/>
      </c>
      <c r="DR19" s="65" t="str">
        <f t="shared" ca="1" si="21"/>
        <v/>
      </c>
      <c r="DS19" s="65" t="str">
        <f t="shared" ca="1" si="22"/>
        <v/>
      </c>
      <c r="DT19" s="65" t="str">
        <f t="shared" ca="1" si="23"/>
        <v/>
      </c>
      <c r="DU19" s="65" t="str">
        <f t="shared" ca="1" si="24"/>
        <v/>
      </c>
      <c r="DV19" s="65" t="str">
        <f t="shared" ca="1" si="25"/>
        <v/>
      </c>
      <c r="DW19" s="141" t="str">
        <f t="shared" si="26"/>
        <v>Arg-CCG-2</v>
      </c>
      <c r="DX19" s="140" t="s">
        <v>406</v>
      </c>
      <c r="DY19" s="65" t="str">
        <f t="shared" ca="1" si="27"/>
        <v/>
      </c>
      <c r="DZ19" s="65" t="str">
        <f t="shared" ca="1" si="28"/>
        <v/>
      </c>
      <c r="EA19" s="65" t="str">
        <f t="shared" ca="1" si="29"/>
        <v/>
      </c>
      <c r="EB19" s="65" t="str">
        <f t="shared" ca="1" si="30"/>
        <v/>
      </c>
      <c r="EC19" s="65" t="str">
        <f t="shared" ca="1" si="31"/>
        <v/>
      </c>
      <c r="ED19" s="65" t="str">
        <f t="shared" ca="1" si="32"/>
        <v/>
      </c>
      <c r="EE19" s="65" t="str">
        <f t="shared" ca="1" si="33"/>
        <v/>
      </c>
      <c r="EF19" s="65" t="str">
        <f t="shared" ca="1" si="34"/>
        <v/>
      </c>
      <c r="EG19" s="65" t="str">
        <f t="shared" ca="1" si="35"/>
        <v/>
      </c>
      <c r="EH19" s="65" t="str">
        <f t="shared" ca="1" si="36"/>
        <v/>
      </c>
      <c r="EI19" s="65" t="str">
        <f t="shared" ca="1" si="37"/>
        <v/>
      </c>
      <c r="EJ19" s="65" t="str">
        <f t="shared" ca="1" si="38"/>
        <v/>
      </c>
      <c r="EK19" s="65" t="str">
        <f t="shared" ca="1" si="39"/>
        <v/>
      </c>
      <c r="EL19" s="65" t="str">
        <f t="shared" ca="1" si="40"/>
        <v/>
      </c>
      <c r="EM19" s="65" t="str">
        <f t="shared" ca="1" si="41"/>
        <v/>
      </c>
      <c r="EN19" s="65" t="str">
        <f t="shared" ca="1" si="42"/>
        <v/>
      </c>
      <c r="EO19" s="65" t="str">
        <f t="shared" ca="1" si="43"/>
        <v/>
      </c>
      <c r="EP19" s="65" t="str">
        <f t="shared" ca="1" si="44"/>
        <v/>
      </c>
      <c r="EQ19" s="65" t="str">
        <f t="shared" ca="1" si="45"/>
        <v/>
      </c>
      <c r="ER19" s="65" t="str">
        <f t="shared" ca="1" si="46"/>
        <v/>
      </c>
    </row>
    <row r="20" spans="1:148" ht="12.75" customHeight="1">
      <c r="A20" s="134" t="str">
        <f>'Test Sample Data'!A20</f>
        <v>Arg-CCT-1</v>
      </c>
      <c r="B20" s="136" t="s">
        <v>404</v>
      </c>
      <c r="C20" s="22" t="str">
        <f>IF(SUM('Test Sample Data'!C$3:C$194)&gt;10,IF(AND(ISNUMBER('Test Sample Data'!C20),'Test Sample Data'!C20&lt;35,'Test Sample Data'!C20&gt;0),'Test Sample Data'!C20-'Choose Housekeeping Genes'!D$20,35-'Choose Housekeeping Genes'!D$20),"")</f>
        <v/>
      </c>
      <c r="D20" s="22" t="str">
        <f>IF(SUM('Test Sample Data'!D$3:D$194)&gt;10,IF(AND(ISNUMBER('Test Sample Data'!D20),'Test Sample Data'!D20&lt;35,'Test Sample Data'!D20&gt;0),'Test Sample Data'!D20-'Choose Housekeeping Genes'!E$20,35-'Choose Housekeeping Genes'!E$20),"")</f>
        <v/>
      </c>
      <c r="E20" s="22" t="str">
        <f>IF(SUM('Test Sample Data'!E$3:E$194)&gt;10,IF(AND(ISNUMBER('Test Sample Data'!E20),'Test Sample Data'!E20&lt;35,'Test Sample Data'!E20&gt;0),'Test Sample Data'!E20-'Choose Housekeeping Genes'!F$20,35-'Choose Housekeeping Genes'!F$20),"")</f>
        <v/>
      </c>
      <c r="F20" s="22" t="str">
        <f>IF(SUM('Test Sample Data'!F$3:F$194)&gt;10,IF(AND(ISNUMBER('Test Sample Data'!F20),'Test Sample Data'!F20&lt;35,'Test Sample Data'!F20&gt;0),'Test Sample Data'!F20-'Choose Housekeeping Genes'!G$20,35-'Choose Housekeeping Genes'!G$20),"")</f>
        <v/>
      </c>
      <c r="G20" s="22" t="str">
        <f>IF(SUM('Test Sample Data'!G$3:G$194)&gt;10,IF(AND(ISNUMBER('Test Sample Data'!G20),'Test Sample Data'!G20&lt;35,'Test Sample Data'!G20&gt;0),'Test Sample Data'!G20-'Choose Housekeeping Genes'!H$20,35-'Choose Housekeeping Genes'!H$20),"")</f>
        <v/>
      </c>
      <c r="H20" s="22" t="str">
        <f>IF(SUM('Test Sample Data'!H$3:H$194)&gt;10,IF(AND(ISNUMBER('Test Sample Data'!H20),'Test Sample Data'!H20&lt;35,'Test Sample Data'!H20&gt;0),'Test Sample Data'!H20-'Choose Housekeeping Genes'!I$20,35-'Choose Housekeeping Genes'!I$20),"")</f>
        <v/>
      </c>
      <c r="I20" s="22" t="str">
        <f>IF(SUM('Test Sample Data'!I$3:I$194)&gt;10,IF(AND(ISNUMBER('Test Sample Data'!I20),'Test Sample Data'!I20&lt;35,'Test Sample Data'!I20&gt;0),'Test Sample Data'!I20-'Choose Housekeeping Genes'!J$20,35-'Choose Housekeeping Genes'!J$20),"")</f>
        <v/>
      </c>
      <c r="J20" s="22" t="str">
        <f>IF(SUM('Test Sample Data'!J$3:J$194)&gt;10,IF(AND(ISNUMBER('Test Sample Data'!J20),'Test Sample Data'!J20&lt;35,'Test Sample Data'!J20&gt;0),'Test Sample Data'!J20-'Choose Housekeeping Genes'!K$20,35-'Choose Housekeeping Genes'!K$20),"")</f>
        <v/>
      </c>
      <c r="K20" s="22" t="str">
        <f>IF(SUM('Test Sample Data'!K$3:K$194)&gt;10,IF(AND(ISNUMBER('Test Sample Data'!K20),'Test Sample Data'!K20&lt;35,'Test Sample Data'!K20&gt;0),'Test Sample Data'!K20-'Choose Housekeeping Genes'!L$20,35-'Choose Housekeeping Genes'!L$20),"")</f>
        <v/>
      </c>
      <c r="L20" s="22" t="str">
        <f>IF(SUM('Test Sample Data'!L$3:L$194)&gt;10,IF(AND(ISNUMBER('Test Sample Data'!L20),'Test Sample Data'!L20&lt;35,'Test Sample Data'!L20&gt;0),'Test Sample Data'!L20-'Choose Housekeeping Genes'!M$20,35-'Choose Housekeeping Genes'!M$20),"")</f>
        <v/>
      </c>
      <c r="M20" s="22" t="str">
        <f>IF(SUM('Test Sample Data'!M$3:M$194)&gt;10,IF(AND(ISNUMBER('Test Sample Data'!M20),'Test Sample Data'!M20&lt;35,'Test Sample Data'!M20&gt;0),'Test Sample Data'!M20-'Choose Housekeeping Genes'!N$20,35-'Choose Housekeeping Genes'!N$20),"")</f>
        <v/>
      </c>
      <c r="N20" s="22" t="str">
        <f>IF(SUM('Test Sample Data'!N$3:N$194)&gt;10,IF(AND(ISNUMBER('Test Sample Data'!N20),'Test Sample Data'!N20&lt;35,'Test Sample Data'!N20&gt;0),'Test Sample Data'!N20-'Choose Housekeeping Genes'!O$20,35-'Choose Housekeeping Genes'!O$20),"")</f>
        <v/>
      </c>
      <c r="O20" s="22" t="str">
        <f>IF(SUM('Test Sample Data'!O$3:O$194)&gt;10,IF(AND(ISNUMBER('Test Sample Data'!O20),'Test Sample Data'!O20&lt;35,'Test Sample Data'!O20&gt;0),'Test Sample Data'!O20-'Choose Housekeeping Genes'!P$20,35-'Choose Housekeeping Genes'!P$20),"")</f>
        <v/>
      </c>
      <c r="P20" s="22" t="str">
        <f>IF(SUM('Test Sample Data'!P$3:P$194)&gt;10,IF(AND(ISNUMBER('Test Sample Data'!P20),'Test Sample Data'!P20&lt;35,'Test Sample Data'!P20&gt;0),'Test Sample Data'!P20-'Choose Housekeeping Genes'!Q$20,35-'Choose Housekeeping Genes'!Q$20),"")</f>
        <v/>
      </c>
      <c r="Q20" s="22" t="str">
        <f>IF(SUM('Test Sample Data'!Q$3:Q$194)&gt;10,IF(AND(ISNUMBER('Test Sample Data'!Q20),'Test Sample Data'!Q20&lt;35,'Test Sample Data'!Q20&gt;0),'Test Sample Data'!Q20-'Choose Housekeeping Genes'!R$20,35-'Choose Housekeeping Genes'!R$20),"")</f>
        <v/>
      </c>
      <c r="R20" s="22" t="str">
        <f>IF(SUM('Test Sample Data'!R$3:R$194)&gt;10,IF(AND(ISNUMBER('Test Sample Data'!R20),'Test Sample Data'!R20&lt;35,'Test Sample Data'!R20&gt;0),'Test Sample Data'!R20-'Choose Housekeeping Genes'!S$20,35-'Choose Housekeeping Genes'!S$20),"")</f>
        <v/>
      </c>
      <c r="S20" s="22" t="str">
        <f>IF(SUM('Test Sample Data'!S$3:S$194)&gt;10,IF(AND(ISNUMBER('Test Sample Data'!S20),'Test Sample Data'!S20&lt;35,'Test Sample Data'!S20&gt;0),'Test Sample Data'!S20-'Choose Housekeeping Genes'!T$20,35-'Choose Housekeeping Genes'!T$20),"")</f>
        <v/>
      </c>
      <c r="T20" s="22" t="str">
        <f>IF(SUM('Test Sample Data'!T$3:T$194)&gt;10,IF(AND(ISNUMBER('Test Sample Data'!T20),'Test Sample Data'!T20&lt;35,'Test Sample Data'!T20&gt;0),'Test Sample Data'!T20-'Choose Housekeeping Genes'!U$20,35-'Choose Housekeeping Genes'!U$20),"")</f>
        <v/>
      </c>
      <c r="U20" s="22" t="str">
        <f>IF(SUM('Test Sample Data'!U$3:U$194)&gt;10,IF(AND(ISNUMBER('Test Sample Data'!U20),'Test Sample Data'!U20&lt;35,'Test Sample Data'!U20&gt;0),'Test Sample Data'!U20-'Choose Housekeeping Genes'!V$20,35-'Choose Housekeeping Genes'!V$20),"")</f>
        <v/>
      </c>
      <c r="V20" s="22" t="str">
        <f>IF(SUM('Test Sample Data'!V$3:V$194)&gt;10,IF(AND(ISNUMBER('Test Sample Data'!V20),'Test Sample Data'!V20&lt;35,'Test Sample Data'!V20&gt;0),'Test Sample Data'!V20-'Choose Housekeeping Genes'!W$20,35-'Choose Housekeeping Genes'!W$20),"")</f>
        <v/>
      </c>
      <c r="W20" s="139" t="str">
        <f>'Control Sample Data'!A20</f>
        <v>Arg-CCT-1</v>
      </c>
      <c r="X20" s="140" t="s">
        <v>404</v>
      </c>
      <c r="Y20" s="22" t="str">
        <f>IF(SUM('Control Sample Data'!C$3:C$194)&gt;10,IF(AND(ISNUMBER('Control Sample Data'!C20),'Control Sample Data'!C20&lt;35,'Control Sample Data'!C20&gt;0),'Control Sample Data'!C20-'Choose Housekeeping Genes'!AA$20,35-'Choose Housekeeping Genes'!AA$20),"")</f>
        <v/>
      </c>
      <c r="Z20" s="22" t="str">
        <f>IF(SUM('Control Sample Data'!D$3:D$194)&gt;10,IF(AND(ISNUMBER('Control Sample Data'!D20),'Control Sample Data'!D20&lt;35,'Control Sample Data'!D20&gt;0),'Control Sample Data'!D20-'Choose Housekeeping Genes'!AB$20,35-'Choose Housekeeping Genes'!AB$20),"")</f>
        <v/>
      </c>
      <c r="AA20" s="22" t="str">
        <f>IF(SUM('Control Sample Data'!E$3:E$194)&gt;10,IF(AND(ISNUMBER('Control Sample Data'!E20),'Control Sample Data'!E20&lt;35,'Control Sample Data'!E20&gt;0),'Control Sample Data'!E20-'Choose Housekeeping Genes'!AC$20,35-'Choose Housekeeping Genes'!AC$20),"")</f>
        <v/>
      </c>
      <c r="AB20" s="22" t="str">
        <f>IF(SUM('Control Sample Data'!F$3:F$194)&gt;10,IF(AND(ISNUMBER('Control Sample Data'!F20),'Control Sample Data'!F20&lt;35,'Control Sample Data'!F20&gt;0),'Control Sample Data'!F20-'Choose Housekeeping Genes'!AD$20,35-'Choose Housekeeping Genes'!AD$20),"")</f>
        <v/>
      </c>
      <c r="AC20" s="22" t="str">
        <f>IF(SUM('Control Sample Data'!G$3:G$194)&gt;10,IF(AND(ISNUMBER('Control Sample Data'!G20),'Control Sample Data'!G20&lt;35,'Control Sample Data'!G20&gt;0),'Control Sample Data'!G20-'Choose Housekeeping Genes'!AE$20,35-'Choose Housekeeping Genes'!AE$20),"")</f>
        <v/>
      </c>
      <c r="AD20" s="22" t="str">
        <f>IF(SUM('Control Sample Data'!H$3:H$194)&gt;10,IF(AND(ISNUMBER('Control Sample Data'!H20),'Control Sample Data'!H20&lt;35,'Control Sample Data'!H20&gt;0),'Control Sample Data'!H20-'Choose Housekeeping Genes'!AF$20,35-'Choose Housekeeping Genes'!AF$20),"")</f>
        <v/>
      </c>
      <c r="AE20" s="22" t="str">
        <f>IF(SUM('Control Sample Data'!I$3:I$194)&gt;10,IF(AND(ISNUMBER('Control Sample Data'!I20),'Control Sample Data'!I20&lt;35,'Control Sample Data'!I20&gt;0),'Control Sample Data'!I20-'Choose Housekeeping Genes'!AG$20,35-'Choose Housekeeping Genes'!AG$20),"")</f>
        <v/>
      </c>
      <c r="AF20" s="22" t="str">
        <f>IF(SUM('Control Sample Data'!J$3:J$194)&gt;10,IF(AND(ISNUMBER('Control Sample Data'!J20),'Control Sample Data'!J20&lt;35,'Control Sample Data'!J20&gt;0),'Control Sample Data'!J20-'Choose Housekeeping Genes'!AH$20,35-'Choose Housekeeping Genes'!AH$20),"")</f>
        <v/>
      </c>
      <c r="AG20" s="22" t="str">
        <f>IF(SUM('Control Sample Data'!K$3:K$194)&gt;10,IF(AND(ISNUMBER('Control Sample Data'!K20),'Control Sample Data'!K20&lt;35,'Control Sample Data'!K20&gt;0),'Control Sample Data'!K20-'Choose Housekeeping Genes'!AI$20,35-'Choose Housekeeping Genes'!AI$20),"")</f>
        <v/>
      </c>
      <c r="AH20" s="22" t="str">
        <f>IF(SUM('Control Sample Data'!L$3:L$194)&gt;10,IF(AND(ISNUMBER('Control Sample Data'!L20),'Control Sample Data'!L20&lt;35,'Control Sample Data'!L20&gt;0),'Control Sample Data'!L20-'Choose Housekeeping Genes'!AJ$20,35-'Choose Housekeeping Genes'!AJ$20),"")</f>
        <v/>
      </c>
      <c r="AI20" s="22" t="str">
        <f>IF(SUM('Control Sample Data'!M$3:M$194)&gt;10,IF(AND(ISNUMBER('Control Sample Data'!M20),'Control Sample Data'!M20&lt;35,'Control Sample Data'!M20&gt;0),'Control Sample Data'!M20-'Choose Housekeeping Genes'!AK$20,35-'Choose Housekeeping Genes'!AK$20),"")</f>
        <v/>
      </c>
      <c r="AJ20" s="22" t="str">
        <f>IF(SUM('Control Sample Data'!N$3:N$194)&gt;10,IF(AND(ISNUMBER('Control Sample Data'!N20),'Control Sample Data'!N20&lt;35,'Control Sample Data'!N20&gt;0),'Control Sample Data'!N20-'Choose Housekeeping Genes'!AL$20,35-'Choose Housekeeping Genes'!AL$20),"")</f>
        <v/>
      </c>
      <c r="AK20" s="22" t="str">
        <f>IF(SUM('Control Sample Data'!O$3:O$194)&gt;10,IF(AND(ISNUMBER('Control Sample Data'!O20),'Control Sample Data'!O20&lt;35,'Control Sample Data'!O20&gt;0),'Control Sample Data'!O20-'Choose Housekeeping Genes'!AM$20,35-'Choose Housekeeping Genes'!AM$20),"")</f>
        <v/>
      </c>
      <c r="AL20" s="22" t="str">
        <f>IF(SUM('Control Sample Data'!P$3:P$194)&gt;10,IF(AND(ISNUMBER('Control Sample Data'!P20),'Control Sample Data'!P20&lt;35,'Control Sample Data'!P20&gt;0),'Control Sample Data'!P20-'Choose Housekeeping Genes'!AN$20,35-'Choose Housekeeping Genes'!AN$20),"")</f>
        <v/>
      </c>
      <c r="AM20" s="22" t="str">
        <f>IF(SUM('Control Sample Data'!Q$3:Q$194)&gt;10,IF(AND(ISNUMBER('Control Sample Data'!Q20),'Control Sample Data'!Q20&lt;35,'Control Sample Data'!Q20&gt;0),'Control Sample Data'!Q20-'Choose Housekeeping Genes'!AO$20,35-'Choose Housekeeping Genes'!AO$20),"")</f>
        <v/>
      </c>
      <c r="AN20" s="22" t="str">
        <f>IF(SUM('Control Sample Data'!R$3:R$194)&gt;10,IF(AND(ISNUMBER('Control Sample Data'!R20),'Control Sample Data'!R20&lt;35,'Control Sample Data'!R20&gt;0),'Control Sample Data'!R20-'Choose Housekeeping Genes'!AP$20,35-'Choose Housekeeping Genes'!AP$20),"")</f>
        <v/>
      </c>
      <c r="AO20" s="22" t="str">
        <f>IF(SUM('Control Sample Data'!S$3:S$194)&gt;10,IF(AND(ISNUMBER('Control Sample Data'!S20),'Control Sample Data'!S20&lt;35,'Control Sample Data'!S20&gt;0),'Control Sample Data'!S20-'Choose Housekeeping Genes'!AQ$20,35-'Choose Housekeeping Genes'!AQ$20),"")</f>
        <v/>
      </c>
      <c r="AP20" s="22" t="str">
        <f>IF(SUM('Control Sample Data'!T$3:T$194)&gt;10,IF(AND(ISNUMBER('Control Sample Data'!T20),'Control Sample Data'!T20&lt;35,'Control Sample Data'!T20&gt;0),'Control Sample Data'!T20-'Choose Housekeeping Genes'!AR$20,35-'Choose Housekeeping Genes'!AR$20),"")</f>
        <v/>
      </c>
      <c r="AQ20" s="22" t="str">
        <f>IF(SUM('Control Sample Data'!U$3:U$194)&gt;10,IF(AND(ISNUMBER('Control Sample Data'!U20),'Control Sample Data'!U20&lt;35,'Control Sample Data'!U20&gt;0),'Control Sample Data'!U20-'Choose Housekeeping Genes'!AS$20,35-'Choose Housekeeping Genes'!AS$20),"")</f>
        <v/>
      </c>
      <c r="AR20" s="22" t="str">
        <f>IF(SUM('Control Sample Data'!V$3:V$194)&gt;10,IF(AND(ISNUMBER('Control Sample Data'!V20),'Control Sample Data'!V20&lt;35,'Control Sample Data'!V20&gt;0),'Control Sample Data'!V20-'Choose Housekeeping Genes'!AT$20,35-'Choose Housekeeping Genes'!AT$20),"")</f>
        <v/>
      </c>
      <c r="AS20" s="69" t="str">
        <f>'Control Sample Data'!A20</f>
        <v>Arg-CCT-1</v>
      </c>
      <c r="AT20" s="21" t="s">
        <v>404</v>
      </c>
      <c r="AU20" s="22" t="str">
        <f ca="1">IF(ISNUMBER(C20-'Choose Housekeeping Genes'!D$12),C20-'Choose Housekeeping Genes'!D$12,"")</f>
        <v/>
      </c>
      <c r="AV20" s="22" t="str">
        <f ca="1">IF(ISNUMBER(D20-'Choose Housekeeping Genes'!E$12),D20-'Choose Housekeeping Genes'!E$12,"")</f>
        <v/>
      </c>
      <c r="AW20" s="22" t="str">
        <f ca="1">IF(ISNUMBER(E20-'Choose Housekeeping Genes'!F$12),E20-'Choose Housekeeping Genes'!F$12,"")</f>
        <v/>
      </c>
      <c r="AX20" s="22" t="str">
        <f ca="1">IF(ISNUMBER(F20-'Choose Housekeeping Genes'!G$12),F20-'Choose Housekeeping Genes'!G$12,"")</f>
        <v/>
      </c>
      <c r="AY20" s="22" t="str">
        <f ca="1">IF(ISNUMBER(G20-'Choose Housekeeping Genes'!H$12),G20-'Choose Housekeeping Genes'!H$12,"")</f>
        <v/>
      </c>
      <c r="AZ20" s="22" t="str">
        <f ca="1">IF(ISNUMBER(H20-'Choose Housekeeping Genes'!I$12),H20-'Choose Housekeeping Genes'!I$12,"")</f>
        <v/>
      </c>
      <c r="BA20" s="22" t="str">
        <f ca="1">IF(ISNUMBER(I20-'Choose Housekeeping Genes'!J$12),I20-'Choose Housekeeping Genes'!J$12,"")</f>
        <v/>
      </c>
      <c r="BB20" s="22" t="str">
        <f ca="1">IF(ISNUMBER(J20-'Choose Housekeeping Genes'!K$12),J20-'Choose Housekeeping Genes'!K$12,"")</f>
        <v/>
      </c>
      <c r="BC20" s="22" t="str">
        <f ca="1">IF(ISNUMBER(K20-'Choose Housekeeping Genes'!L$12),K20-'Choose Housekeeping Genes'!L$12,"")</f>
        <v/>
      </c>
      <c r="BD20" s="22" t="str">
        <f ca="1">IF(ISNUMBER(L20-'Choose Housekeeping Genes'!M$12),L20-'Choose Housekeeping Genes'!M$12,"")</f>
        <v/>
      </c>
      <c r="BE20" s="22" t="str">
        <f ca="1">IF(ISNUMBER(M20-'Choose Housekeeping Genes'!N$12),M20-'Choose Housekeeping Genes'!N$12,"")</f>
        <v/>
      </c>
      <c r="BF20" s="22" t="str">
        <f ca="1">IF(ISNUMBER(N20-'Choose Housekeeping Genes'!O$12),N20-'Choose Housekeeping Genes'!O$12,"")</f>
        <v/>
      </c>
      <c r="BG20" s="22" t="str">
        <f ca="1">IF(ISNUMBER(O20-'Choose Housekeeping Genes'!P$12),O20-'Choose Housekeeping Genes'!P$12,"")</f>
        <v/>
      </c>
      <c r="BH20" s="22" t="str">
        <f ca="1">IF(ISNUMBER(P20-'Choose Housekeeping Genes'!Q$12),P20-'Choose Housekeeping Genes'!Q$12,"")</f>
        <v/>
      </c>
      <c r="BI20" s="22" t="str">
        <f ca="1">IF(ISNUMBER(Q20-'Choose Housekeeping Genes'!R$12),Q20-'Choose Housekeeping Genes'!R$12,"")</f>
        <v/>
      </c>
      <c r="BJ20" s="22" t="str">
        <f ca="1">IF(ISNUMBER(R20-'Choose Housekeeping Genes'!S$12),R20-'Choose Housekeeping Genes'!S$12,"")</f>
        <v/>
      </c>
      <c r="BK20" s="22" t="str">
        <f ca="1">IF(ISNUMBER(S20-'Choose Housekeeping Genes'!T$12),S20-'Choose Housekeeping Genes'!T$12,"")</f>
        <v/>
      </c>
      <c r="BL20" s="22" t="str">
        <f ca="1">IF(ISNUMBER(T20-'Choose Housekeeping Genes'!U$12),T20-'Choose Housekeeping Genes'!U$12,"")</f>
        <v/>
      </c>
      <c r="BM20" s="22" t="str">
        <f ca="1">IF(ISNUMBER(U20-'Choose Housekeeping Genes'!V$12),U20-'Choose Housekeeping Genes'!V$12,"")</f>
        <v/>
      </c>
      <c r="BN20" s="22" t="str">
        <f ca="1">IF(ISNUMBER(V20-'Choose Housekeeping Genes'!W$12),V20-'Choose Housekeeping Genes'!W$12,"")</f>
        <v/>
      </c>
      <c r="BO20" s="141" t="str">
        <f t="shared" si="0"/>
        <v>Arg-CCT-1</v>
      </c>
      <c r="BP20" s="140" t="s">
        <v>404</v>
      </c>
      <c r="BQ20" s="22" t="str">
        <f ca="1">IF(ISNUMBER(Y20-'Choose Housekeeping Genes'!AA$12),Y20-'Choose Housekeeping Genes'!AA$12,"")</f>
        <v/>
      </c>
      <c r="BR20" s="22" t="str">
        <f ca="1">IF(ISNUMBER(Z20-'Choose Housekeeping Genes'!AB$12),Z20-'Choose Housekeeping Genes'!AB$12,"")</f>
        <v/>
      </c>
      <c r="BS20" s="22" t="str">
        <f ca="1">IF(ISNUMBER(AA20-'Choose Housekeeping Genes'!AC$12),AA20-'Choose Housekeeping Genes'!AC$12,"")</f>
        <v/>
      </c>
      <c r="BT20" s="22" t="str">
        <f ca="1">IF(ISNUMBER(AB20-'Choose Housekeeping Genes'!AD$12),AB20-'Choose Housekeeping Genes'!AD$12,"")</f>
        <v/>
      </c>
      <c r="BU20" s="22" t="str">
        <f ca="1">IF(ISNUMBER(AC20-'Choose Housekeeping Genes'!AE$12),AC20-'Choose Housekeeping Genes'!AE$12,"")</f>
        <v/>
      </c>
      <c r="BV20" s="22" t="str">
        <f ca="1">IF(ISNUMBER(AD20-'Choose Housekeeping Genes'!AF$12),AD20-'Choose Housekeeping Genes'!AF$12,"")</f>
        <v/>
      </c>
      <c r="BW20" s="22" t="str">
        <f ca="1">IF(ISNUMBER(AE20-'Choose Housekeeping Genes'!AG$12),AE20-'Choose Housekeeping Genes'!AG$12,"")</f>
        <v/>
      </c>
      <c r="BX20" s="22" t="str">
        <f ca="1">IF(ISNUMBER(AF20-'Choose Housekeeping Genes'!AH$12),AF20-'Choose Housekeeping Genes'!AH$12,"")</f>
        <v/>
      </c>
      <c r="BY20" s="22" t="str">
        <f ca="1">IF(ISNUMBER(AG20-'Choose Housekeeping Genes'!AI$12),AG20-'Choose Housekeeping Genes'!AI$12,"")</f>
        <v/>
      </c>
      <c r="BZ20" s="22" t="str">
        <f ca="1">IF(ISNUMBER(AH20-'Choose Housekeeping Genes'!AJ$12),AH20-'Choose Housekeeping Genes'!AJ$12,"")</f>
        <v/>
      </c>
      <c r="CA20" s="22" t="str">
        <f ca="1">IF(ISNUMBER(AI20-'Choose Housekeeping Genes'!AK$12),AI20-'Choose Housekeeping Genes'!AK$12,"")</f>
        <v/>
      </c>
      <c r="CB20" s="22" t="str">
        <f ca="1">IF(ISNUMBER(AJ20-'Choose Housekeeping Genes'!AL$12),AJ20-'Choose Housekeeping Genes'!AL$12,"")</f>
        <v/>
      </c>
      <c r="CC20" s="22" t="str">
        <f ca="1">IF(ISNUMBER(AK20-'Choose Housekeeping Genes'!AM$12),AK20-'Choose Housekeeping Genes'!AM$12,"")</f>
        <v/>
      </c>
      <c r="CD20" s="22" t="str">
        <f ca="1">IF(ISNUMBER(AL20-'Choose Housekeeping Genes'!AN$12),AL20-'Choose Housekeeping Genes'!AN$12,"")</f>
        <v/>
      </c>
      <c r="CE20" s="22" t="str">
        <f ca="1">IF(ISNUMBER(AM20-'Choose Housekeeping Genes'!AO$12),AM20-'Choose Housekeeping Genes'!AO$12,"")</f>
        <v/>
      </c>
      <c r="CF20" s="22" t="str">
        <f ca="1">IF(ISNUMBER(AN20-'Choose Housekeeping Genes'!AP$12),AN20-'Choose Housekeeping Genes'!AP$12,"")</f>
        <v/>
      </c>
      <c r="CG20" s="22" t="str">
        <f ca="1">IF(ISNUMBER(AO20-'Choose Housekeeping Genes'!AQ$12),AO20-'Choose Housekeeping Genes'!AQ$12,"")</f>
        <v/>
      </c>
      <c r="CH20" s="22" t="str">
        <f ca="1">IF(ISNUMBER(AP20-'Choose Housekeeping Genes'!AR$12),AP20-'Choose Housekeeping Genes'!AR$12,"")</f>
        <v/>
      </c>
      <c r="CI20" s="22" t="str">
        <f ca="1">IF(ISNUMBER(AQ20-'Choose Housekeeping Genes'!AS$12),AQ20-'Choose Housekeeping Genes'!AS$12,"")</f>
        <v/>
      </c>
      <c r="CJ20" s="22" t="str">
        <f ca="1">IF(ISNUMBER(AR20-'Choose Housekeeping Genes'!AT$12),AR20-'Choose Housekeeping Genes'!AT$12,"")</f>
        <v/>
      </c>
      <c r="CK20" s="66" t="e">
        <f t="shared" ca="1" si="4"/>
        <v>#DIV/0!</v>
      </c>
      <c r="CL20" s="143" t="e">
        <f t="shared" ca="1" si="5"/>
        <v>#DIV/0!</v>
      </c>
      <c r="CQ20" s="1">
        <v>18</v>
      </c>
      <c r="CR20" s="1" t="e">
        <f t="array" aca="1" ref="CR20" ca="1">INDIRECT("'All expressed genes'!$A"&amp;MIN(IF('All expressed genes'!$G$3:$G$187=LARGE('All expressed genes'!$G$3:$G$187,CQ20),ROW('All expressed genes'!$A$3:$A$187),"")))</f>
        <v>#DIV/0!</v>
      </c>
      <c r="CS20" s="1" t="e">
        <f t="array" aca="1" ref="CS20" ca="1">INDIRECT("'All expressed genes'!$G"&amp;MIN(IF('All expressed genes'!$G$3:$G$187=LARGE('All expressed genes'!$G$3:$G$187,CQ20),ROW('All expressed genes'!$A$3:$A$187),"")))</f>
        <v>#DIV/0!</v>
      </c>
      <c r="CU20" s="1">
        <f t="shared" si="47"/>
        <v>168</v>
      </c>
      <c r="CV20" s="1" t="e">
        <f t="array" aca="1" ref="CV20" ca="1">INDIRECT("'All expressed genes'!$A"&amp;MIN(IF('All expressed genes'!$G$3:$G$187=LARGE('All expressed genes'!$G$3:$G$187,CU20),ROW('All expressed genes'!$A$3:$A$187),"")))</f>
        <v>#DIV/0!</v>
      </c>
      <c r="CW20" s="1" t="e">
        <f t="array" aca="1" ref="CW20" ca="1">INDIRECT("'All expressed genes'!$I"&amp;MIN(IF('All expressed genes'!$G$3:$G$187=LARGE('All expressed genes'!$G$3:$G$187,CU20),ROW('All expressed genes'!$A$3:$A$187),"")))</f>
        <v>#DIV/0!</v>
      </c>
      <c r="CX20" s="1" t="e">
        <f t="shared" ca="1" si="1"/>
        <v>#DIV/0!</v>
      </c>
      <c r="DA20" s="69" t="str">
        <f>'Transcript table'!D28</f>
        <v>Arg-CCT-1</v>
      </c>
      <c r="DB20" s="21" t="s">
        <v>404</v>
      </c>
      <c r="DC20" s="65" t="str">
        <f t="shared" ca="1" si="6"/>
        <v/>
      </c>
      <c r="DD20" s="65" t="str">
        <f t="shared" ca="1" si="7"/>
        <v/>
      </c>
      <c r="DE20" s="65" t="str">
        <f t="shared" ca="1" si="8"/>
        <v/>
      </c>
      <c r="DF20" s="65" t="str">
        <f t="shared" ca="1" si="9"/>
        <v/>
      </c>
      <c r="DG20" s="65" t="str">
        <f t="shared" ca="1" si="10"/>
        <v/>
      </c>
      <c r="DH20" s="65" t="str">
        <f t="shared" ca="1" si="11"/>
        <v/>
      </c>
      <c r="DI20" s="65" t="str">
        <f t="shared" ca="1" si="12"/>
        <v/>
      </c>
      <c r="DJ20" s="65" t="str">
        <f t="shared" ca="1" si="13"/>
        <v/>
      </c>
      <c r="DK20" s="65" t="str">
        <f t="shared" ca="1" si="14"/>
        <v/>
      </c>
      <c r="DL20" s="65" t="str">
        <f t="shared" ca="1" si="15"/>
        <v/>
      </c>
      <c r="DM20" s="65" t="str">
        <f t="shared" ca="1" si="16"/>
        <v/>
      </c>
      <c r="DN20" s="65" t="str">
        <f t="shared" ca="1" si="17"/>
        <v/>
      </c>
      <c r="DO20" s="65" t="str">
        <f t="shared" ca="1" si="18"/>
        <v/>
      </c>
      <c r="DP20" s="65" t="str">
        <f t="shared" ca="1" si="19"/>
        <v/>
      </c>
      <c r="DQ20" s="65" t="str">
        <f t="shared" ca="1" si="20"/>
        <v/>
      </c>
      <c r="DR20" s="65" t="str">
        <f t="shared" ca="1" si="21"/>
        <v/>
      </c>
      <c r="DS20" s="65" t="str">
        <f t="shared" ca="1" si="22"/>
        <v/>
      </c>
      <c r="DT20" s="65" t="str">
        <f t="shared" ca="1" si="23"/>
        <v/>
      </c>
      <c r="DU20" s="65" t="str">
        <f t="shared" ca="1" si="24"/>
        <v/>
      </c>
      <c r="DV20" s="65" t="str">
        <f t="shared" ca="1" si="25"/>
        <v/>
      </c>
      <c r="DW20" s="141" t="str">
        <f t="shared" si="26"/>
        <v>Arg-CCT-1</v>
      </c>
      <c r="DX20" s="140" t="s">
        <v>404</v>
      </c>
      <c r="DY20" s="65" t="str">
        <f t="shared" ca="1" si="27"/>
        <v/>
      </c>
      <c r="DZ20" s="65" t="str">
        <f t="shared" ca="1" si="28"/>
        <v/>
      </c>
      <c r="EA20" s="65" t="str">
        <f t="shared" ca="1" si="29"/>
        <v/>
      </c>
      <c r="EB20" s="65" t="str">
        <f t="shared" ca="1" si="30"/>
        <v/>
      </c>
      <c r="EC20" s="65" t="str">
        <f t="shared" ca="1" si="31"/>
        <v/>
      </c>
      <c r="ED20" s="65" t="str">
        <f t="shared" ca="1" si="32"/>
        <v/>
      </c>
      <c r="EE20" s="65" t="str">
        <f t="shared" ca="1" si="33"/>
        <v/>
      </c>
      <c r="EF20" s="65" t="str">
        <f t="shared" ca="1" si="34"/>
        <v/>
      </c>
      <c r="EG20" s="65" t="str">
        <f t="shared" ca="1" si="35"/>
        <v/>
      </c>
      <c r="EH20" s="65" t="str">
        <f t="shared" ca="1" si="36"/>
        <v/>
      </c>
      <c r="EI20" s="65" t="str">
        <f t="shared" ca="1" si="37"/>
        <v/>
      </c>
      <c r="EJ20" s="65" t="str">
        <f t="shared" ca="1" si="38"/>
        <v/>
      </c>
      <c r="EK20" s="65" t="str">
        <f t="shared" ca="1" si="39"/>
        <v/>
      </c>
      <c r="EL20" s="65" t="str">
        <f t="shared" ca="1" si="40"/>
        <v/>
      </c>
      <c r="EM20" s="65" t="str">
        <f t="shared" ca="1" si="41"/>
        <v/>
      </c>
      <c r="EN20" s="65" t="str">
        <f t="shared" ca="1" si="42"/>
        <v/>
      </c>
      <c r="EO20" s="65" t="str">
        <f t="shared" ca="1" si="43"/>
        <v/>
      </c>
      <c r="EP20" s="65" t="str">
        <f t="shared" ca="1" si="44"/>
        <v/>
      </c>
      <c r="EQ20" s="65" t="str">
        <f t="shared" ca="1" si="45"/>
        <v/>
      </c>
      <c r="ER20" s="65" t="str">
        <f t="shared" ca="1" si="46"/>
        <v/>
      </c>
    </row>
    <row r="21" spans="1:148" ht="12.75" customHeight="1">
      <c r="A21" s="134" t="str">
        <f>'Test Sample Data'!A21</f>
        <v>Arg-CCT-2</v>
      </c>
      <c r="B21" s="136" t="s">
        <v>402</v>
      </c>
      <c r="C21" s="22" t="str">
        <f>IF(SUM('Test Sample Data'!C$3:C$194)&gt;10,IF(AND(ISNUMBER('Test Sample Data'!C21),'Test Sample Data'!C21&lt;35,'Test Sample Data'!C21&gt;0),'Test Sample Data'!C21-'Choose Housekeeping Genes'!D$20,35-'Choose Housekeeping Genes'!D$20),"")</f>
        <v/>
      </c>
      <c r="D21" s="22" t="str">
        <f>IF(SUM('Test Sample Data'!D$3:D$194)&gt;10,IF(AND(ISNUMBER('Test Sample Data'!D21),'Test Sample Data'!D21&lt;35,'Test Sample Data'!D21&gt;0),'Test Sample Data'!D21-'Choose Housekeeping Genes'!E$20,35-'Choose Housekeeping Genes'!E$20),"")</f>
        <v/>
      </c>
      <c r="E21" s="22" t="str">
        <f>IF(SUM('Test Sample Data'!E$3:E$194)&gt;10,IF(AND(ISNUMBER('Test Sample Data'!E21),'Test Sample Data'!E21&lt;35,'Test Sample Data'!E21&gt;0),'Test Sample Data'!E21-'Choose Housekeeping Genes'!F$20,35-'Choose Housekeeping Genes'!F$20),"")</f>
        <v/>
      </c>
      <c r="F21" s="22" t="str">
        <f>IF(SUM('Test Sample Data'!F$3:F$194)&gt;10,IF(AND(ISNUMBER('Test Sample Data'!F21),'Test Sample Data'!F21&lt;35,'Test Sample Data'!F21&gt;0),'Test Sample Data'!F21-'Choose Housekeeping Genes'!G$20,35-'Choose Housekeeping Genes'!G$20),"")</f>
        <v/>
      </c>
      <c r="G21" s="22" t="str">
        <f>IF(SUM('Test Sample Data'!G$3:G$194)&gt;10,IF(AND(ISNUMBER('Test Sample Data'!G21),'Test Sample Data'!G21&lt;35,'Test Sample Data'!G21&gt;0),'Test Sample Data'!G21-'Choose Housekeeping Genes'!H$20,35-'Choose Housekeeping Genes'!H$20),"")</f>
        <v/>
      </c>
      <c r="H21" s="22" t="str">
        <f>IF(SUM('Test Sample Data'!H$3:H$194)&gt;10,IF(AND(ISNUMBER('Test Sample Data'!H21),'Test Sample Data'!H21&lt;35,'Test Sample Data'!H21&gt;0),'Test Sample Data'!H21-'Choose Housekeeping Genes'!I$20,35-'Choose Housekeeping Genes'!I$20),"")</f>
        <v/>
      </c>
      <c r="I21" s="22" t="str">
        <f>IF(SUM('Test Sample Data'!I$3:I$194)&gt;10,IF(AND(ISNUMBER('Test Sample Data'!I21),'Test Sample Data'!I21&lt;35,'Test Sample Data'!I21&gt;0),'Test Sample Data'!I21-'Choose Housekeeping Genes'!J$20,35-'Choose Housekeeping Genes'!J$20),"")</f>
        <v/>
      </c>
      <c r="J21" s="22" t="str">
        <f>IF(SUM('Test Sample Data'!J$3:J$194)&gt;10,IF(AND(ISNUMBER('Test Sample Data'!J21),'Test Sample Data'!J21&lt;35,'Test Sample Data'!J21&gt;0),'Test Sample Data'!J21-'Choose Housekeeping Genes'!K$20,35-'Choose Housekeeping Genes'!K$20),"")</f>
        <v/>
      </c>
      <c r="K21" s="22" t="str">
        <f>IF(SUM('Test Sample Data'!K$3:K$194)&gt;10,IF(AND(ISNUMBER('Test Sample Data'!K21),'Test Sample Data'!K21&lt;35,'Test Sample Data'!K21&gt;0),'Test Sample Data'!K21-'Choose Housekeeping Genes'!L$20,35-'Choose Housekeeping Genes'!L$20),"")</f>
        <v/>
      </c>
      <c r="L21" s="22" t="str">
        <f>IF(SUM('Test Sample Data'!L$3:L$194)&gt;10,IF(AND(ISNUMBER('Test Sample Data'!L21),'Test Sample Data'!L21&lt;35,'Test Sample Data'!L21&gt;0),'Test Sample Data'!L21-'Choose Housekeeping Genes'!M$20,35-'Choose Housekeeping Genes'!M$20),"")</f>
        <v/>
      </c>
      <c r="M21" s="22" t="str">
        <f>IF(SUM('Test Sample Data'!M$3:M$194)&gt;10,IF(AND(ISNUMBER('Test Sample Data'!M21),'Test Sample Data'!M21&lt;35,'Test Sample Data'!M21&gt;0),'Test Sample Data'!M21-'Choose Housekeeping Genes'!N$20,35-'Choose Housekeeping Genes'!N$20),"")</f>
        <v/>
      </c>
      <c r="N21" s="22" t="str">
        <f>IF(SUM('Test Sample Data'!N$3:N$194)&gt;10,IF(AND(ISNUMBER('Test Sample Data'!N21),'Test Sample Data'!N21&lt;35,'Test Sample Data'!N21&gt;0),'Test Sample Data'!N21-'Choose Housekeeping Genes'!O$20,35-'Choose Housekeeping Genes'!O$20),"")</f>
        <v/>
      </c>
      <c r="O21" s="22" t="str">
        <f>IF(SUM('Test Sample Data'!O$3:O$194)&gt;10,IF(AND(ISNUMBER('Test Sample Data'!O21),'Test Sample Data'!O21&lt;35,'Test Sample Data'!O21&gt;0),'Test Sample Data'!O21-'Choose Housekeeping Genes'!P$20,35-'Choose Housekeeping Genes'!P$20),"")</f>
        <v/>
      </c>
      <c r="P21" s="22" t="str">
        <f>IF(SUM('Test Sample Data'!P$3:P$194)&gt;10,IF(AND(ISNUMBER('Test Sample Data'!P21),'Test Sample Data'!P21&lt;35,'Test Sample Data'!P21&gt;0),'Test Sample Data'!P21-'Choose Housekeeping Genes'!Q$20,35-'Choose Housekeeping Genes'!Q$20),"")</f>
        <v/>
      </c>
      <c r="Q21" s="22" t="str">
        <f>IF(SUM('Test Sample Data'!Q$3:Q$194)&gt;10,IF(AND(ISNUMBER('Test Sample Data'!Q21),'Test Sample Data'!Q21&lt;35,'Test Sample Data'!Q21&gt;0),'Test Sample Data'!Q21-'Choose Housekeeping Genes'!R$20,35-'Choose Housekeeping Genes'!R$20),"")</f>
        <v/>
      </c>
      <c r="R21" s="22" t="str">
        <f>IF(SUM('Test Sample Data'!R$3:R$194)&gt;10,IF(AND(ISNUMBER('Test Sample Data'!R21),'Test Sample Data'!R21&lt;35,'Test Sample Data'!R21&gt;0),'Test Sample Data'!R21-'Choose Housekeeping Genes'!S$20,35-'Choose Housekeeping Genes'!S$20),"")</f>
        <v/>
      </c>
      <c r="S21" s="22" t="str">
        <f>IF(SUM('Test Sample Data'!S$3:S$194)&gt;10,IF(AND(ISNUMBER('Test Sample Data'!S21),'Test Sample Data'!S21&lt;35,'Test Sample Data'!S21&gt;0),'Test Sample Data'!S21-'Choose Housekeeping Genes'!T$20,35-'Choose Housekeeping Genes'!T$20),"")</f>
        <v/>
      </c>
      <c r="T21" s="22" t="str">
        <f>IF(SUM('Test Sample Data'!T$3:T$194)&gt;10,IF(AND(ISNUMBER('Test Sample Data'!T21),'Test Sample Data'!T21&lt;35,'Test Sample Data'!T21&gt;0),'Test Sample Data'!T21-'Choose Housekeeping Genes'!U$20,35-'Choose Housekeeping Genes'!U$20),"")</f>
        <v/>
      </c>
      <c r="U21" s="22" t="str">
        <f>IF(SUM('Test Sample Data'!U$3:U$194)&gt;10,IF(AND(ISNUMBER('Test Sample Data'!U21),'Test Sample Data'!U21&lt;35,'Test Sample Data'!U21&gt;0),'Test Sample Data'!U21-'Choose Housekeeping Genes'!V$20,35-'Choose Housekeeping Genes'!V$20),"")</f>
        <v/>
      </c>
      <c r="V21" s="22" t="str">
        <f>IF(SUM('Test Sample Data'!V$3:V$194)&gt;10,IF(AND(ISNUMBER('Test Sample Data'!V21),'Test Sample Data'!V21&lt;35,'Test Sample Data'!V21&gt;0),'Test Sample Data'!V21-'Choose Housekeeping Genes'!W$20,35-'Choose Housekeeping Genes'!W$20),"")</f>
        <v/>
      </c>
      <c r="W21" s="139" t="str">
        <f>'Control Sample Data'!A21</f>
        <v>Arg-CCT-2</v>
      </c>
      <c r="X21" s="140" t="s">
        <v>402</v>
      </c>
      <c r="Y21" s="22" t="str">
        <f>IF(SUM('Control Sample Data'!C$3:C$194)&gt;10,IF(AND(ISNUMBER('Control Sample Data'!C21),'Control Sample Data'!C21&lt;35,'Control Sample Data'!C21&gt;0),'Control Sample Data'!C21-'Choose Housekeeping Genes'!AA$20,35-'Choose Housekeeping Genes'!AA$20),"")</f>
        <v/>
      </c>
      <c r="Z21" s="22" t="str">
        <f>IF(SUM('Control Sample Data'!D$3:D$194)&gt;10,IF(AND(ISNUMBER('Control Sample Data'!D21),'Control Sample Data'!D21&lt;35,'Control Sample Data'!D21&gt;0),'Control Sample Data'!D21-'Choose Housekeeping Genes'!AB$20,35-'Choose Housekeeping Genes'!AB$20),"")</f>
        <v/>
      </c>
      <c r="AA21" s="22" t="str">
        <f>IF(SUM('Control Sample Data'!E$3:E$194)&gt;10,IF(AND(ISNUMBER('Control Sample Data'!E21),'Control Sample Data'!E21&lt;35,'Control Sample Data'!E21&gt;0),'Control Sample Data'!E21-'Choose Housekeeping Genes'!AC$20,35-'Choose Housekeeping Genes'!AC$20),"")</f>
        <v/>
      </c>
      <c r="AB21" s="22" t="str">
        <f>IF(SUM('Control Sample Data'!F$3:F$194)&gt;10,IF(AND(ISNUMBER('Control Sample Data'!F21),'Control Sample Data'!F21&lt;35,'Control Sample Data'!F21&gt;0),'Control Sample Data'!F21-'Choose Housekeeping Genes'!AD$20,35-'Choose Housekeeping Genes'!AD$20),"")</f>
        <v/>
      </c>
      <c r="AC21" s="22" t="str">
        <f>IF(SUM('Control Sample Data'!G$3:G$194)&gt;10,IF(AND(ISNUMBER('Control Sample Data'!G21),'Control Sample Data'!G21&lt;35,'Control Sample Data'!G21&gt;0),'Control Sample Data'!G21-'Choose Housekeeping Genes'!AE$20,35-'Choose Housekeeping Genes'!AE$20),"")</f>
        <v/>
      </c>
      <c r="AD21" s="22" t="str">
        <f>IF(SUM('Control Sample Data'!H$3:H$194)&gt;10,IF(AND(ISNUMBER('Control Sample Data'!H21),'Control Sample Data'!H21&lt;35,'Control Sample Data'!H21&gt;0),'Control Sample Data'!H21-'Choose Housekeeping Genes'!AF$20,35-'Choose Housekeeping Genes'!AF$20),"")</f>
        <v/>
      </c>
      <c r="AE21" s="22" t="str">
        <f>IF(SUM('Control Sample Data'!I$3:I$194)&gt;10,IF(AND(ISNUMBER('Control Sample Data'!I21),'Control Sample Data'!I21&lt;35,'Control Sample Data'!I21&gt;0),'Control Sample Data'!I21-'Choose Housekeeping Genes'!AG$20,35-'Choose Housekeeping Genes'!AG$20),"")</f>
        <v/>
      </c>
      <c r="AF21" s="22" t="str">
        <f>IF(SUM('Control Sample Data'!J$3:J$194)&gt;10,IF(AND(ISNUMBER('Control Sample Data'!J21),'Control Sample Data'!J21&lt;35,'Control Sample Data'!J21&gt;0),'Control Sample Data'!J21-'Choose Housekeeping Genes'!AH$20,35-'Choose Housekeeping Genes'!AH$20),"")</f>
        <v/>
      </c>
      <c r="AG21" s="22" t="str">
        <f>IF(SUM('Control Sample Data'!K$3:K$194)&gt;10,IF(AND(ISNUMBER('Control Sample Data'!K21),'Control Sample Data'!K21&lt;35,'Control Sample Data'!K21&gt;0),'Control Sample Data'!K21-'Choose Housekeeping Genes'!AI$20,35-'Choose Housekeeping Genes'!AI$20),"")</f>
        <v/>
      </c>
      <c r="AH21" s="22" t="str">
        <f>IF(SUM('Control Sample Data'!L$3:L$194)&gt;10,IF(AND(ISNUMBER('Control Sample Data'!L21),'Control Sample Data'!L21&lt;35,'Control Sample Data'!L21&gt;0),'Control Sample Data'!L21-'Choose Housekeeping Genes'!AJ$20,35-'Choose Housekeeping Genes'!AJ$20),"")</f>
        <v/>
      </c>
      <c r="AI21" s="22" t="str">
        <f>IF(SUM('Control Sample Data'!M$3:M$194)&gt;10,IF(AND(ISNUMBER('Control Sample Data'!M21),'Control Sample Data'!M21&lt;35,'Control Sample Data'!M21&gt;0),'Control Sample Data'!M21-'Choose Housekeeping Genes'!AK$20,35-'Choose Housekeeping Genes'!AK$20),"")</f>
        <v/>
      </c>
      <c r="AJ21" s="22" t="str">
        <f>IF(SUM('Control Sample Data'!N$3:N$194)&gt;10,IF(AND(ISNUMBER('Control Sample Data'!N21),'Control Sample Data'!N21&lt;35,'Control Sample Data'!N21&gt;0),'Control Sample Data'!N21-'Choose Housekeeping Genes'!AL$20,35-'Choose Housekeeping Genes'!AL$20),"")</f>
        <v/>
      </c>
      <c r="AK21" s="22" t="str">
        <f>IF(SUM('Control Sample Data'!O$3:O$194)&gt;10,IF(AND(ISNUMBER('Control Sample Data'!O21),'Control Sample Data'!O21&lt;35,'Control Sample Data'!O21&gt;0),'Control Sample Data'!O21-'Choose Housekeeping Genes'!AM$20,35-'Choose Housekeeping Genes'!AM$20),"")</f>
        <v/>
      </c>
      <c r="AL21" s="22" t="str">
        <f>IF(SUM('Control Sample Data'!P$3:P$194)&gt;10,IF(AND(ISNUMBER('Control Sample Data'!P21),'Control Sample Data'!P21&lt;35,'Control Sample Data'!P21&gt;0),'Control Sample Data'!P21-'Choose Housekeeping Genes'!AN$20,35-'Choose Housekeeping Genes'!AN$20),"")</f>
        <v/>
      </c>
      <c r="AM21" s="22" t="str">
        <f>IF(SUM('Control Sample Data'!Q$3:Q$194)&gt;10,IF(AND(ISNUMBER('Control Sample Data'!Q21),'Control Sample Data'!Q21&lt;35,'Control Sample Data'!Q21&gt;0),'Control Sample Data'!Q21-'Choose Housekeeping Genes'!AO$20,35-'Choose Housekeeping Genes'!AO$20),"")</f>
        <v/>
      </c>
      <c r="AN21" s="22" t="str">
        <f>IF(SUM('Control Sample Data'!R$3:R$194)&gt;10,IF(AND(ISNUMBER('Control Sample Data'!R21),'Control Sample Data'!R21&lt;35,'Control Sample Data'!R21&gt;0),'Control Sample Data'!R21-'Choose Housekeeping Genes'!AP$20,35-'Choose Housekeeping Genes'!AP$20),"")</f>
        <v/>
      </c>
      <c r="AO21" s="22" t="str">
        <f>IF(SUM('Control Sample Data'!S$3:S$194)&gt;10,IF(AND(ISNUMBER('Control Sample Data'!S21),'Control Sample Data'!S21&lt;35,'Control Sample Data'!S21&gt;0),'Control Sample Data'!S21-'Choose Housekeeping Genes'!AQ$20,35-'Choose Housekeeping Genes'!AQ$20),"")</f>
        <v/>
      </c>
      <c r="AP21" s="22" t="str">
        <f>IF(SUM('Control Sample Data'!T$3:T$194)&gt;10,IF(AND(ISNUMBER('Control Sample Data'!T21),'Control Sample Data'!T21&lt;35,'Control Sample Data'!T21&gt;0),'Control Sample Data'!T21-'Choose Housekeeping Genes'!AR$20,35-'Choose Housekeeping Genes'!AR$20),"")</f>
        <v/>
      </c>
      <c r="AQ21" s="22" t="str">
        <f>IF(SUM('Control Sample Data'!U$3:U$194)&gt;10,IF(AND(ISNUMBER('Control Sample Data'!U21),'Control Sample Data'!U21&lt;35,'Control Sample Data'!U21&gt;0),'Control Sample Data'!U21-'Choose Housekeeping Genes'!AS$20,35-'Choose Housekeeping Genes'!AS$20),"")</f>
        <v/>
      </c>
      <c r="AR21" s="22" t="str">
        <f>IF(SUM('Control Sample Data'!V$3:V$194)&gt;10,IF(AND(ISNUMBER('Control Sample Data'!V21),'Control Sample Data'!V21&lt;35,'Control Sample Data'!V21&gt;0),'Control Sample Data'!V21-'Choose Housekeeping Genes'!AT$20,35-'Choose Housekeeping Genes'!AT$20),"")</f>
        <v/>
      </c>
      <c r="AS21" s="69" t="str">
        <f>'Control Sample Data'!A21</f>
        <v>Arg-CCT-2</v>
      </c>
      <c r="AT21" s="21" t="s">
        <v>402</v>
      </c>
      <c r="AU21" s="22" t="str">
        <f ca="1">IF(ISNUMBER(C21-'Choose Housekeeping Genes'!D$12),C21-'Choose Housekeeping Genes'!D$12,"")</f>
        <v/>
      </c>
      <c r="AV21" s="22" t="str">
        <f ca="1">IF(ISNUMBER(D21-'Choose Housekeeping Genes'!E$12),D21-'Choose Housekeeping Genes'!E$12,"")</f>
        <v/>
      </c>
      <c r="AW21" s="22" t="str">
        <f ca="1">IF(ISNUMBER(E21-'Choose Housekeeping Genes'!F$12),E21-'Choose Housekeeping Genes'!F$12,"")</f>
        <v/>
      </c>
      <c r="AX21" s="22" t="str">
        <f ca="1">IF(ISNUMBER(F21-'Choose Housekeeping Genes'!G$12),F21-'Choose Housekeeping Genes'!G$12,"")</f>
        <v/>
      </c>
      <c r="AY21" s="22" t="str">
        <f ca="1">IF(ISNUMBER(G21-'Choose Housekeeping Genes'!H$12),G21-'Choose Housekeeping Genes'!H$12,"")</f>
        <v/>
      </c>
      <c r="AZ21" s="22" t="str">
        <f ca="1">IF(ISNUMBER(H21-'Choose Housekeeping Genes'!I$12),H21-'Choose Housekeeping Genes'!I$12,"")</f>
        <v/>
      </c>
      <c r="BA21" s="22" t="str">
        <f ca="1">IF(ISNUMBER(I21-'Choose Housekeeping Genes'!J$12),I21-'Choose Housekeeping Genes'!J$12,"")</f>
        <v/>
      </c>
      <c r="BB21" s="22" t="str">
        <f ca="1">IF(ISNUMBER(J21-'Choose Housekeeping Genes'!K$12),J21-'Choose Housekeeping Genes'!K$12,"")</f>
        <v/>
      </c>
      <c r="BC21" s="22" t="str">
        <f ca="1">IF(ISNUMBER(K21-'Choose Housekeeping Genes'!L$12),K21-'Choose Housekeeping Genes'!L$12,"")</f>
        <v/>
      </c>
      <c r="BD21" s="22" t="str">
        <f ca="1">IF(ISNUMBER(L21-'Choose Housekeeping Genes'!M$12),L21-'Choose Housekeeping Genes'!M$12,"")</f>
        <v/>
      </c>
      <c r="BE21" s="22" t="str">
        <f ca="1">IF(ISNUMBER(M21-'Choose Housekeeping Genes'!N$12),M21-'Choose Housekeeping Genes'!N$12,"")</f>
        <v/>
      </c>
      <c r="BF21" s="22" t="str">
        <f ca="1">IF(ISNUMBER(N21-'Choose Housekeeping Genes'!O$12),N21-'Choose Housekeeping Genes'!O$12,"")</f>
        <v/>
      </c>
      <c r="BG21" s="22" t="str">
        <f ca="1">IF(ISNUMBER(O21-'Choose Housekeeping Genes'!P$12),O21-'Choose Housekeeping Genes'!P$12,"")</f>
        <v/>
      </c>
      <c r="BH21" s="22" t="str">
        <f ca="1">IF(ISNUMBER(P21-'Choose Housekeeping Genes'!Q$12),P21-'Choose Housekeeping Genes'!Q$12,"")</f>
        <v/>
      </c>
      <c r="BI21" s="22" t="str">
        <f ca="1">IF(ISNUMBER(Q21-'Choose Housekeeping Genes'!R$12),Q21-'Choose Housekeeping Genes'!R$12,"")</f>
        <v/>
      </c>
      <c r="BJ21" s="22" t="str">
        <f ca="1">IF(ISNUMBER(R21-'Choose Housekeeping Genes'!S$12),R21-'Choose Housekeeping Genes'!S$12,"")</f>
        <v/>
      </c>
      <c r="BK21" s="22" t="str">
        <f ca="1">IF(ISNUMBER(S21-'Choose Housekeeping Genes'!T$12),S21-'Choose Housekeeping Genes'!T$12,"")</f>
        <v/>
      </c>
      <c r="BL21" s="22" t="str">
        <f ca="1">IF(ISNUMBER(T21-'Choose Housekeeping Genes'!U$12),T21-'Choose Housekeeping Genes'!U$12,"")</f>
        <v/>
      </c>
      <c r="BM21" s="22" t="str">
        <f ca="1">IF(ISNUMBER(U21-'Choose Housekeeping Genes'!V$12),U21-'Choose Housekeeping Genes'!V$12,"")</f>
        <v/>
      </c>
      <c r="BN21" s="22" t="str">
        <f ca="1">IF(ISNUMBER(V21-'Choose Housekeeping Genes'!W$12),V21-'Choose Housekeeping Genes'!W$12,"")</f>
        <v/>
      </c>
      <c r="BO21" s="141" t="str">
        <f t="shared" si="0"/>
        <v>Arg-CCT-2</v>
      </c>
      <c r="BP21" s="140" t="s">
        <v>402</v>
      </c>
      <c r="BQ21" s="22" t="str">
        <f ca="1">IF(ISNUMBER(Y21-'Choose Housekeeping Genes'!AA$12),Y21-'Choose Housekeeping Genes'!AA$12,"")</f>
        <v/>
      </c>
      <c r="BR21" s="22" t="str">
        <f ca="1">IF(ISNUMBER(Z21-'Choose Housekeeping Genes'!AB$12),Z21-'Choose Housekeeping Genes'!AB$12,"")</f>
        <v/>
      </c>
      <c r="BS21" s="22" t="str">
        <f ca="1">IF(ISNUMBER(AA21-'Choose Housekeeping Genes'!AC$12),AA21-'Choose Housekeeping Genes'!AC$12,"")</f>
        <v/>
      </c>
      <c r="BT21" s="22" t="str">
        <f ca="1">IF(ISNUMBER(AB21-'Choose Housekeeping Genes'!AD$12),AB21-'Choose Housekeeping Genes'!AD$12,"")</f>
        <v/>
      </c>
      <c r="BU21" s="22" t="str">
        <f ca="1">IF(ISNUMBER(AC21-'Choose Housekeeping Genes'!AE$12),AC21-'Choose Housekeeping Genes'!AE$12,"")</f>
        <v/>
      </c>
      <c r="BV21" s="22" t="str">
        <f ca="1">IF(ISNUMBER(AD21-'Choose Housekeeping Genes'!AF$12),AD21-'Choose Housekeeping Genes'!AF$12,"")</f>
        <v/>
      </c>
      <c r="BW21" s="22" t="str">
        <f ca="1">IF(ISNUMBER(AE21-'Choose Housekeeping Genes'!AG$12),AE21-'Choose Housekeeping Genes'!AG$12,"")</f>
        <v/>
      </c>
      <c r="BX21" s="22" t="str">
        <f ca="1">IF(ISNUMBER(AF21-'Choose Housekeeping Genes'!AH$12),AF21-'Choose Housekeeping Genes'!AH$12,"")</f>
        <v/>
      </c>
      <c r="BY21" s="22" t="str">
        <f ca="1">IF(ISNUMBER(AG21-'Choose Housekeeping Genes'!AI$12),AG21-'Choose Housekeeping Genes'!AI$12,"")</f>
        <v/>
      </c>
      <c r="BZ21" s="22" t="str">
        <f ca="1">IF(ISNUMBER(AH21-'Choose Housekeeping Genes'!AJ$12),AH21-'Choose Housekeeping Genes'!AJ$12,"")</f>
        <v/>
      </c>
      <c r="CA21" s="22" t="str">
        <f ca="1">IF(ISNUMBER(AI21-'Choose Housekeeping Genes'!AK$12),AI21-'Choose Housekeeping Genes'!AK$12,"")</f>
        <v/>
      </c>
      <c r="CB21" s="22" t="str">
        <f ca="1">IF(ISNUMBER(AJ21-'Choose Housekeeping Genes'!AL$12),AJ21-'Choose Housekeeping Genes'!AL$12,"")</f>
        <v/>
      </c>
      <c r="CC21" s="22" t="str">
        <f ca="1">IF(ISNUMBER(AK21-'Choose Housekeeping Genes'!AM$12),AK21-'Choose Housekeeping Genes'!AM$12,"")</f>
        <v/>
      </c>
      <c r="CD21" s="22" t="str">
        <f ca="1">IF(ISNUMBER(AL21-'Choose Housekeeping Genes'!AN$12),AL21-'Choose Housekeeping Genes'!AN$12,"")</f>
        <v/>
      </c>
      <c r="CE21" s="22" t="str">
        <f ca="1">IF(ISNUMBER(AM21-'Choose Housekeeping Genes'!AO$12),AM21-'Choose Housekeeping Genes'!AO$12,"")</f>
        <v/>
      </c>
      <c r="CF21" s="22" t="str">
        <f ca="1">IF(ISNUMBER(AN21-'Choose Housekeeping Genes'!AP$12),AN21-'Choose Housekeeping Genes'!AP$12,"")</f>
        <v/>
      </c>
      <c r="CG21" s="22" t="str">
        <f ca="1">IF(ISNUMBER(AO21-'Choose Housekeeping Genes'!AQ$12),AO21-'Choose Housekeeping Genes'!AQ$12,"")</f>
        <v/>
      </c>
      <c r="CH21" s="22" t="str">
        <f ca="1">IF(ISNUMBER(AP21-'Choose Housekeeping Genes'!AR$12),AP21-'Choose Housekeeping Genes'!AR$12,"")</f>
        <v/>
      </c>
      <c r="CI21" s="22" t="str">
        <f ca="1">IF(ISNUMBER(AQ21-'Choose Housekeeping Genes'!AS$12),AQ21-'Choose Housekeeping Genes'!AS$12,"")</f>
        <v/>
      </c>
      <c r="CJ21" s="22" t="str">
        <f ca="1">IF(ISNUMBER(AR21-'Choose Housekeeping Genes'!AT$12),AR21-'Choose Housekeeping Genes'!AT$12,"")</f>
        <v/>
      </c>
      <c r="CK21" s="66" t="e">
        <f t="shared" ca="1" si="4"/>
        <v>#DIV/0!</v>
      </c>
      <c r="CL21" s="143" t="e">
        <f t="shared" ca="1" si="5"/>
        <v>#DIV/0!</v>
      </c>
      <c r="CQ21" s="1">
        <v>19</v>
      </c>
      <c r="CR21" s="1" t="e">
        <f t="array" aca="1" ref="CR21" ca="1">INDIRECT("'All expressed genes'!$A"&amp;MIN(IF('All expressed genes'!$G$3:$G$187=LARGE('All expressed genes'!$G$3:$G$187,CQ21),ROW('All expressed genes'!$A$3:$A$187),"")))</f>
        <v>#DIV/0!</v>
      </c>
      <c r="CS21" s="1" t="e">
        <f t="array" aca="1" ref="CS21" ca="1">INDIRECT("'All expressed genes'!$G"&amp;MIN(IF('All expressed genes'!$G$3:$G$187=LARGE('All expressed genes'!$G$3:$G$187,CQ21),ROW('All expressed genes'!$A$3:$A$187),"")))</f>
        <v>#DIV/0!</v>
      </c>
      <c r="CU21" s="1">
        <f t="shared" si="47"/>
        <v>167</v>
      </c>
      <c r="CV21" s="1" t="e">
        <f t="array" aca="1" ref="CV21" ca="1">INDIRECT("'All expressed genes'!$A"&amp;MIN(IF('All expressed genes'!$G$3:$G$187=LARGE('All expressed genes'!$G$3:$G$187,CU21),ROW('All expressed genes'!$A$3:$A$187),"")))</f>
        <v>#DIV/0!</v>
      </c>
      <c r="CW21" s="1" t="e">
        <f t="array" aca="1" ref="CW21" ca="1">INDIRECT("'All expressed genes'!$I"&amp;MIN(IF('All expressed genes'!$G$3:$G$187=LARGE('All expressed genes'!$G$3:$G$187,CU21),ROW('All expressed genes'!$A$3:$A$187),"")))</f>
        <v>#DIV/0!</v>
      </c>
      <c r="CX21" s="1" t="e">
        <f t="shared" ca="1" si="1"/>
        <v>#DIV/0!</v>
      </c>
      <c r="DA21" s="69" t="str">
        <f>'Transcript table'!D29</f>
        <v>Arg-CCT-2</v>
      </c>
      <c r="DB21" s="21" t="s">
        <v>402</v>
      </c>
      <c r="DC21" s="65" t="str">
        <f t="shared" ca="1" si="6"/>
        <v/>
      </c>
      <c r="DD21" s="65" t="str">
        <f t="shared" ca="1" si="7"/>
        <v/>
      </c>
      <c r="DE21" s="65" t="str">
        <f t="shared" ca="1" si="8"/>
        <v/>
      </c>
      <c r="DF21" s="65" t="str">
        <f t="shared" ca="1" si="9"/>
        <v/>
      </c>
      <c r="DG21" s="65" t="str">
        <f t="shared" ca="1" si="10"/>
        <v/>
      </c>
      <c r="DH21" s="65" t="str">
        <f t="shared" ca="1" si="11"/>
        <v/>
      </c>
      <c r="DI21" s="65" t="str">
        <f t="shared" ca="1" si="12"/>
        <v/>
      </c>
      <c r="DJ21" s="65" t="str">
        <f t="shared" ca="1" si="13"/>
        <v/>
      </c>
      <c r="DK21" s="65" t="str">
        <f t="shared" ca="1" si="14"/>
        <v/>
      </c>
      <c r="DL21" s="65" t="str">
        <f t="shared" ca="1" si="15"/>
        <v/>
      </c>
      <c r="DM21" s="65" t="str">
        <f t="shared" ca="1" si="16"/>
        <v/>
      </c>
      <c r="DN21" s="65" t="str">
        <f t="shared" ca="1" si="17"/>
        <v/>
      </c>
      <c r="DO21" s="65" t="str">
        <f t="shared" ca="1" si="18"/>
        <v/>
      </c>
      <c r="DP21" s="65" t="str">
        <f t="shared" ca="1" si="19"/>
        <v/>
      </c>
      <c r="DQ21" s="65" t="str">
        <f t="shared" ca="1" si="20"/>
        <v/>
      </c>
      <c r="DR21" s="65" t="str">
        <f t="shared" ca="1" si="21"/>
        <v/>
      </c>
      <c r="DS21" s="65" t="str">
        <f t="shared" ca="1" si="22"/>
        <v/>
      </c>
      <c r="DT21" s="65" t="str">
        <f t="shared" ca="1" si="23"/>
        <v/>
      </c>
      <c r="DU21" s="65" t="str">
        <f t="shared" ca="1" si="24"/>
        <v/>
      </c>
      <c r="DV21" s="65" t="str">
        <f t="shared" ca="1" si="25"/>
        <v/>
      </c>
      <c r="DW21" s="141" t="str">
        <f t="shared" si="26"/>
        <v>Arg-CCT-2</v>
      </c>
      <c r="DX21" s="140" t="s">
        <v>402</v>
      </c>
      <c r="DY21" s="65" t="str">
        <f t="shared" ca="1" si="27"/>
        <v/>
      </c>
      <c r="DZ21" s="65" t="str">
        <f t="shared" ca="1" si="28"/>
        <v/>
      </c>
      <c r="EA21" s="65" t="str">
        <f t="shared" ca="1" si="29"/>
        <v/>
      </c>
      <c r="EB21" s="65" t="str">
        <f t="shared" ca="1" si="30"/>
        <v/>
      </c>
      <c r="EC21" s="65" t="str">
        <f t="shared" ca="1" si="31"/>
        <v/>
      </c>
      <c r="ED21" s="65" t="str">
        <f t="shared" ca="1" si="32"/>
        <v/>
      </c>
      <c r="EE21" s="65" t="str">
        <f t="shared" ca="1" si="33"/>
        <v/>
      </c>
      <c r="EF21" s="65" t="str">
        <f t="shared" ca="1" si="34"/>
        <v/>
      </c>
      <c r="EG21" s="65" t="str">
        <f t="shared" ca="1" si="35"/>
        <v/>
      </c>
      <c r="EH21" s="65" t="str">
        <f t="shared" ca="1" si="36"/>
        <v/>
      </c>
      <c r="EI21" s="65" t="str">
        <f t="shared" ca="1" si="37"/>
        <v/>
      </c>
      <c r="EJ21" s="65" t="str">
        <f t="shared" ca="1" si="38"/>
        <v/>
      </c>
      <c r="EK21" s="65" t="str">
        <f t="shared" ca="1" si="39"/>
        <v/>
      </c>
      <c r="EL21" s="65" t="str">
        <f t="shared" ca="1" si="40"/>
        <v/>
      </c>
      <c r="EM21" s="65" t="str">
        <f t="shared" ca="1" si="41"/>
        <v/>
      </c>
      <c r="EN21" s="65" t="str">
        <f t="shared" ca="1" si="42"/>
        <v/>
      </c>
      <c r="EO21" s="65" t="str">
        <f t="shared" ca="1" si="43"/>
        <v/>
      </c>
      <c r="EP21" s="65" t="str">
        <f t="shared" ca="1" si="44"/>
        <v/>
      </c>
      <c r="EQ21" s="65" t="str">
        <f t="shared" ca="1" si="45"/>
        <v/>
      </c>
      <c r="ER21" s="65" t="str">
        <f t="shared" ca="1" si="46"/>
        <v/>
      </c>
    </row>
    <row r="22" spans="1:148" ht="13.5" customHeight="1">
      <c r="A22" s="134" t="str">
        <f>'Test Sample Data'!A22</f>
        <v>Arg-CCT-3</v>
      </c>
      <c r="B22" s="136" t="s">
        <v>400</v>
      </c>
      <c r="C22" s="22" t="str">
        <f>IF(SUM('Test Sample Data'!C$3:C$194)&gt;10,IF(AND(ISNUMBER('Test Sample Data'!C22),'Test Sample Data'!C22&lt;35,'Test Sample Data'!C22&gt;0),'Test Sample Data'!C22-'Choose Housekeeping Genes'!D$20,35-'Choose Housekeeping Genes'!D$20),"")</f>
        <v/>
      </c>
      <c r="D22" s="22" t="str">
        <f>IF(SUM('Test Sample Data'!D$3:D$194)&gt;10,IF(AND(ISNUMBER('Test Sample Data'!D22),'Test Sample Data'!D22&lt;35,'Test Sample Data'!D22&gt;0),'Test Sample Data'!D22-'Choose Housekeeping Genes'!E$20,35-'Choose Housekeeping Genes'!E$20),"")</f>
        <v/>
      </c>
      <c r="E22" s="22" t="str">
        <f>IF(SUM('Test Sample Data'!E$3:E$194)&gt;10,IF(AND(ISNUMBER('Test Sample Data'!E22),'Test Sample Data'!E22&lt;35,'Test Sample Data'!E22&gt;0),'Test Sample Data'!E22-'Choose Housekeeping Genes'!F$20,35-'Choose Housekeeping Genes'!F$20),"")</f>
        <v/>
      </c>
      <c r="F22" s="22" t="str">
        <f>IF(SUM('Test Sample Data'!F$3:F$194)&gt;10,IF(AND(ISNUMBER('Test Sample Data'!F22),'Test Sample Data'!F22&lt;35,'Test Sample Data'!F22&gt;0),'Test Sample Data'!F22-'Choose Housekeeping Genes'!G$20,35-'Choose Housekeeping Genes'!G$20),"")</f>
        <v/>
      </c>
      <c r="G22" s="22" t="str">
        <f>IF(SUM('Test Sample Data'!G$3:G$194)&gt;10,IF(AND(ISNUMBER('Test Sample Data'!G22),'Test Sample Data'!G22&lt;35,'Test Sample Data'!G22&gt;0),'Test Sample Data'!G22-'Choose Housekeeping Genes'!H$20,35-'Choose Housekeeping Genes'!H$20),"")</f>
        <v/>
      </c>
      <c r="H22" s="22" t="str">
        <f>IF(SUM('Test Sample Data'!H$3:H$194)&gt;10,IF(AND(ISNUMBER('Test Sample Data'!H22),'Test Sample Data'!H22&lt;35,'Test Sample Data'!H22&gt;0),'Test Sample Data'!H22-'Choose Housekeeping Genes'!I$20,35-'Choose Housekeeping Genes'!I$20),"")</f>
        <v/>
      </c>
      <c r="I22" s="22" t="str">
        <f>IF(SUM('Test Sample Data'!I$3:I$194)&gt;10,IF(AND(ISNUMBER('Test Sample Data'!I22),'Test Sample Data'!I22&lt;35,'Test Sample Data'!I22&gt;0),'Test Sample Data'!I22-'Choose Housekeeping Genes'!J$20,35-'Choose Housekeeping Genes'!J$20),"")</f>
        <v/>
      </c>
      <c r="J22" s="22" t="str">
        <f>IF(SUM('Test Sample Data'!J$3:J$194)&gt;10,IF(AND(ISNUMBER('Test Sample Data'!J22),'Test Sample Data'!J22&lt;35,'Test Sample Data'!J22&gt;0),'Test Sample Data'!J22-'Choose Housekeeping Genes'!K$20,35-'Choose Housekeeping Genes'!K$20),"")</f>
        <v/>
      </c>
      <c r="K22" s="22" t="str">
        <f>IF(SUM('Test Sample Data'!K$3:K$194)&gt;10,IF(AND(ISNUMBER('Test Sample Data'!K22),'Test Sample Data'!K22&lt;35,'Test Sample Data'!K22&gt;0),'Test Sample Data'!K22-'Choose Housekeeping Genes'!L$20,35-'Choose Housekeeping Genes'!L$20),"")</f>
        <v/>
      </c>
      <c r="L22" s="22" t="str">
        <f>IF(SUM('Test Sample Data'!L$3:L$194)&gt;10,IF(AND(ISNUMBER('Test Sample Data'!L22),'Test Sample Data'!L22&lt;35,'Test Sample Data'!L22&gt;0),'Test Sample Data'!L22-'Choose Housekeeping Genes'!M$20,35-'Choose Housekeeping Genes'!M$20),"")</f>
        <v/>
      </c>
      <c r="M22" s="22" t="str">
        <f>IF(SUM('Test Sample Data'!M$3:M$194)&gt;10,IF(AND(ISNUMBER('Test Sample Data'!M22),'Test Sample Data'!M22&lt;35,'Test Sample Data'!M22&gt;0),'Test Sample Data'!M22-'Choose Housekeeping Genes'!N$20,35-'Choose Housekeeping Genes'!N$20),"")</f>
        <v/>
      </c>
      <c r="N22" s="22" t="str">
        <f>IF(SUM('Test Sample Data'!N$3:N$194)&gt;10,IF(AND(ISNUMBER('Test Sample Data'!N22),'Test Sample Data'!N22&lt;35,'Test Sample Data'!N22&gt;0),'Test Sample Data'!N22-'Choose Housekeeping Genes'!O$20,35-'Choose Housekeeping Genes'!O$20),"")</f>
        <v/>
      </c>
      <c r="O22" s="22" t="str">
        <f>IF(SUM('Test Sample Data'!O$3:O$194)&gt;10,IF(AND(ISNUMBER('Test Sample Data'!O22),'Test Sample Data'!O22&lt;35,'Test Sample Data'!O22&gt;0),'Test Sample Data'!O22-'Choose Housekeeping Genes'!P$20,35-'Choose Housekeeping Genes'!P$20),"")</f>
        <v/>
      </c>
      <c r="P22" s="22" t="str">
        <f>IF(SUM('Test Sample Data'!P$3:P$194)&gt;10,IF(AND(ISNUMBER('Test Sample Data'!P22),'Test Sample Data'!P22&lt;35,'Test Sample Data'!P22&gt;0),'Test Sample Data'!P22-'Choose Housekeeping Genes'!Q$20,35-'Choose Housekeeping Genes'!Q$20),"")</f>
        <v/>
      </c>
      <c r="Q22" s="22" t="str">
        <f>IF(SUM('Test Sample Data'!Q$3:Q$194)&gt;10,IF(AND(ISNUMBER('Test Sample Data'!Q22),'Test Sample Data'!Q22&lt;35,'Test Sample Data'!Q22&gt;0),'Test Sample Data'!Q22-'Choose Housekeeping Genes'!R$20,35-'Choose Housekeeping Genes'!R$20),"")</f>
        <v/>
      </c>
      <c r="R22" s="22" t="str">
        <f>IF(SUM('Test Sample Data'!R$3:R$194)&gt;10,IF(AND(ISNUMBER('Test Sample Data'!R22),'Test Sample Data'!R22&lt;35,'Test Sample Data'!R22&gt;0),'Test Sample Data'!R22-'Choose Housekeeping Genes'!S$20,35-'Choose Housekeeping Genes'!S$20),"")</f>
        <v/>
      </c>
      <c r="S22" s="22" t="str">
        <f>IF(SUM('Test Sample Data'!S$3:S$194)&gt;10,IF(AND(ISNUMBER('Test Sample Data'!S22),'Test Sample Data'!S22&lt;35,'Test Sample Data'!S22&gt;0),'Test Sample Data'!S22-'Choose Housekeeping Genes'!T$20,35-'Choose Housekeeping Genes'!T$20),"")</f>
        <v/>
      </c>
      <c r="T22" s="22" t="str">
        <f>IF(SUM('Test Sample Data'!T$3:T$194)&gt;10,IF(AND(ISNUMBER('Test Sample Data'!T22),'Test Sample Data'!T22&lt;35,'Test Sample Data'!T22&gt;0),'Test Sample Data'!T22-'Choose Housekeeping Genes'!U$20,35-'Choose Housekeeping Genes'!U$20),"")</f>
        <v/>
      </c>
      <c r="U22" s="22" t="str">
        <f>IF(SUM('Test Sample Data'!U$3:U$194)&gt;10,IF(AND(ISNUMBER('Test Sample Data'!U22),'Test Sample Data'!U22&lt;35,'Test Sample Data'!U22&gt;0),'Test Sample Data'!U22-'Choose Housekeeping Genes'!V$20,35-'Choose Housekeeping Genes'!V$20),"")</f>
        <v/>
      </c>
      <c r="V22" s="22" t="str">
        <f>IF(SUM('Test Sample Data'!V$3:V$194)&gt;10,IF(AND(ISNUMBER('Test Sample Data'!V22),'Test Sample Data'!V22&lt;35,'Test Sample Data'!V22&gt;0),'Test Sample Data'!V22-'Choose Housekeeping Genes'!W$20,35-'Choose Housekeeping Genes'!W$20),"")</f>
        <v/>
      </c>
      <c r="W22" s="139" t="str">
        <f>'Control Sample Data'!A22</f>
        <v>Arg-CCT-3</v>
      </c>
      <c r="X22" s="140" t="s">
        <v>400</v>
      </c>
      <c r="Y22" s="22" t="str">
        <f>IF(SUM('Control Sample Data'!C$3:C$194)&gt;10,IF(AND(ISNUMBER('Control Sample Data'!C22),'Control Sample Data'!C22&lt;35,'Control Sample Data'!C22&gt;0),'Control Sample Data'!C22-'Choose Housekeeping Genes'!AA$20,35-'Choose Housekeeping Genes'!AA$20),"")</f>
        <v/>
      </c>
      <c r="Z22" s="22" t="str">
        <f>IF(SUM('Control Sample Data'!D$3:D$194)&gt;10,IF(AND(ISNUMBER('Control Sample Data'!D22),'Control Sample Data'!D22&lt;35,'Control Sample Data'!D22&gt;0),'Control Sample Data'!D22-'Choose Housekeeping Genes'!AB$20,35-'Choose Housekeeping Genes'!AB$20),"")</f>
        <v/>
      </c>
      <c r="AA22" s="22" t="str">
        <f>IF(SUM('Control Sample Data'!E$3:E$194)&gt;10,IF(AND(ISNUMBER('Control Sample Data'!E22),'Control Sample Data'!E22&lt;35,'Control Sample Data'!E22&gt;0),'Control Sample Data'!E22-'Choose Housekeeping Genes'!AC$20,35-'Choose Housekeeping Genes'!AC$20),"")</f>
        <v/>
      </c>
      <c r="AB22" s="22" t="str">
        <f>IF(SUM('Control Sample Data'!F$3:F$194)&gt;10,IF(AND(ISNUMBER('Control Sample Data'!F22),'Control Sample Data'!F22&lt;35,'Control Sample Data'!F22&gt;0),'Control Sample Data'!F22-'Choose Housekeeping Genes'!AD$20,35-'Choose Housekeeping Genes'!AD$20),"")</f>
        <v/>
      </c>
      <c r="AC22" s="22" t="str">
        <f>IF(SUM('Control Sample Data'!G$3:G$194)&gt;10,IF(AND(ISNUMBER('Control Sample Data'!G22),'Control Sample Data'!G22&lt;35,'Control Sample Data'!G22&gt;0),'Control Sample Data'!G22-'Choose Housekeeping Genes'!AE$20,35-'Choose Housekeeping Genes'!AE$20),"")</f>
        <v/>
      </c>
      <c r="AD22" s="22" t="str">
        <f>IF(SUM('Control Sample Data'!H$3:H$194)&gt;10,IF(AND(ISNUMBER('Control Sample Data'!H22),'Control Sample Data'!H22&lt;35,'Control Sample Data'!H22&gt;0),'Control Sample Data'!H22-'Choose Housekeeping Genes'!AF$20,35-'Choose Housekeeping Genes'!AF$20),"")</f>
        <v/>
      </c>
      <c r="AE22" s="22" t="str">
        <f>IF(SUM('Control Sample Data'!I$3:I$194)&gt;10,IF(AND(ISNUMBER('Control Sample Data'!I22),'Control Sample Data'!I22&lt;35,'Control Sample Data'!I22&gt;0),'Control Sample Data'!I22-'Choose Housekeeping Genes'!AG$20,35-'Choose Housekeeping Genes'!AG$20),"")</f>
        <v/>
      </c>
      <c r="AF22" s="22" t="str">
        <f>IF(SUM('Control Sample Data'!J$3:J$194)&gt;10,IF(AND(ISNUMBER('Control Sample Data'!J22),'Control Sample Data'!J22&lt;35,'Control Sample Data'!J22&gt;0),'Control Sample Data'!J22-'Choose Housekeeping Genes'!AH$20,35-'Choose Housekeeping Genes'!AH$20),"")</f>
        <v/>
      </c>
      <c r="AG22" s="22" t="str">
        <f>IF(SUM('Control Sample Data'!K$3:K$194)&gt;10,IF(AND(ISNUMBER('Control Sample Data'!K22),'Control Sample Data'!K22&lt;35,'Control Sample Data'!K22&gt;0),'Control Sample Data'!K22-'Choose Housekeeping Genes'!AI$20,35-'Choose Housekeeping Genes'!AI$20),"")</f>
        <v/>
      </c>
      <c r="AH22" s="22" t="str">
        <f>IF(SUM('Control Sample Data'!L$3:L$194)&gt;10,IF(AND(ISNUMBER('Control Sample Data'!L22),'Control Sample Data'!L22&lt;35,'Control Sample Data'!L22&gt;0),'Control Sample Data'!L22-'Choose Housekeeping Genes'!AJ$20,35-'Choose Housekeeping Genes'!AJ$20),"")</f>
        <v/>
      </c>
      <c r="AI22" s="22" t="str">
        <f>IF(SUM('Control Sample Data'!M$3:M$194)&gt;10,IF(AND(ISNUMBER('Control Sample Data'!M22),'Control Sample Data'!M22&lt;35,'Control Sample Data'!M22&gt;0),'Control Sample Data'!M22-'Choose Housekeeping Genes'!AK$20,35-'Choose Housekeeping Genes'!AK$20),"")</f>
        <v/>
      </c>
      <c r="AJ22" s="22" t="str">
        <f>IF(SUM('Control Sample Data'!N$3:N$194)&gt;10,IF(AND(ISNUMBER('Control Sample Data'!N22),'Control Sample Data'!N22&lt;35,'Control Sample Data'!N22&gt;0),'Control Sample Data'!N22-'Choose Housekeeping Genes'!AL$20,35-'Choose Housekeeping Genes'!AL$20),"")</f>
        <v/>
      </c>
      <c r="AK22" s="22" t="str">
        <f>IF(SUM('Control Sample Data'!O$3:O$194)&gt;10,IF(AND(ISNUMBER('Control Sample Data'!O22),'Control Sample Data'!O22&lt;35,'Control Sample Data'!O22&gt;0),'Control Sample Data'!O22-'Choose Housekeeping Genes'!AM$20,35-'Choose Housekeeping Genes'!AM$20),"")</f>
        <v/>
      </c>
      <c r="AL22" s="22" t="str">
        <f>IF(SUM('Control Sample Data'!P$3:P$194)&gt;10,IF(AND(ISNUMBER('Control Sample Data'!P22),'Control Sample Data'!P22&lt;35,'Control Sample Data'!P22&gt;0),'Control Sample Data'!P22-'Choose Housekeeping Genes'!AN$20,35-'Choose Housekeeping Genes'!AN$20),"")</f>
        <v/>
      </c>
      <c r="AM22" s="22" t="str">
        <f>IF(SUM('Control Sample Data'!Q$3:Q$194)&gt;10,IF(AND(ISNUMBER('Control Sample Data'!Q22),'Control Sample Data'!Q22&lt;35,'Control Sample Data'!Q22&gt;0),'Control Sample Data'!Q22-'Choose Housekeeping Genes'!AO$20,35-'Choose Housekeeping Genes'!AO$20),"")</f>
        <v/>
      </c>
      <c r="AN22" s="22" t="str">
        <f>IF(SUM('Control Sample Data'!R$3:R$194)&gt;10,IF(AND(ISNUMBER('Control Sample Data'!R22),'Control Sample Data'!R22&lt;35,'Control Sample Data'!R22&gt;0),'Control Sample Data'!R22-'Choose Housekeeping Genes'!AP$20,35-'Choose Housekeeping Genes'!AP$20),"")</f>
        <v/>
      </c>
      <c r="AO22" s="22" t="str">
        <f>IF(SUM('Control Sample Data'!S$3:S$194)&gt;10,IF(AND(ISNUMBER('Control Sample Data'!S22),'Control Sample Data'!S22&lt;35,'Control Sample Data'!S22&gt;0),'Control Sample Data'!S22-'Choose Housekeeping Genes'!AQ$20,35-'Choose Housekeeping Genes'!AQ$20),"")</f>
        <v/>
      </c>
      <c r="AP22" s="22" t="str">
        <f>IF(SUM('Control Sample Data'!T$3:T$194)&gt;10,IF(AND(ISNUMBER('Control Sample Data'!T22),'Control Sample Data'!T22&lt;35,'Control Sample Data'!T22&gt;0),'Control Sample Data'!T22-'Choose Housekeeping Genes'!AR$20,35-'Choose Housekeeping Genes'!AR$20),"")</f>
        <v/>
      </c>
      <c r="AQ22" s="22" t="str">
        <f>IF(SUM('Control Sample Data'!U$3:U$194)&gt;10,IF(AND(ISNUMBER('Control Sample Data'!U22),'Control Sample Data'!U22&lt;35,'Control Sample Data'!U22&gt;0),'Control Sample Data'!U22-'Choose Housekeeping Genes'!AS$20,35-'Choose Housekeeping Genes'!AS$20),"")</f>
        <v/>
      </c>
      <c r="AR22" s="22" t="str">
        <f>IF(SUM('Control Sample Data'!V$3:V$194)&gt;10,IF(AND(ISNUMBER('Control Sample Data'!V22),'Control Sample Data'!V22&lt;35,'Control Sample Data'!V22&gt;0),'Control Sample Data'!V22-'Choose Housekeeping Genes'!AT$20,35-'Choose Housekeeping Genes'!AT$20),"")</f>
        <v/>
      </c>
      <c r="AS22" s="69" t="str">
        <f>'Control Sample Data'!A22</f>
        <v>Arg-CCT-3</v>
      </c>
      <c r="AT22" s="21" t="s">
        <v>400</v>
      </c>
      <c r="AU22" s="22" t="str">
        <f ca="1">IF(ISNUMBER(C22-'Choose Housekeeping Genes'!D$12),C22-'Choose Housekeeping Genes'!D$12,"")</f>
        <v/>
      </c>
      <c r="AV22" s="22" t="str">
        <f ca="1">IF(ISNUMBER(D22-'Choose Housekeeping Genes'!E$12),D22-'Choose Housekeeping Genes'!E$12,"")</f>
        <v/>
      </c>
      <c r="AW22" s="22" t="str">
        <f ca="1">IF(ISNUMBER(E22-'Choose Housekeeping Genes'!F$12),E22-'Choose Housekeeping Genes'!F$12,"")</f>
        <v/>
      </c>
      <c r="AX22" s="22" t="str">
        <f ca="1">IF(ISNUMBER(F22-'Choose Housekeeping Genes'!G$12),F22-'Choose Housekeeping Genes'!G$12,"")</f>
        <v/>
      </c>
      <c r="AY22" s="22" t="str">
        <f ca="1">IF(ISNUMBER(G22-'Choose Housekeeping Genes'!H$12),G22-'Choose Housekeeping Genes'!H$12,"")</f>
        <v/>
      </c>
      <c r="AZ22" s="22" t="str">
        <f ca="1">IF(ISNUMBER(H22-'Choose Housekeeping Genes'!I$12),H22-'Choose Housekeeping Genes'!I$12,"")</f>
        <v/>
      </c>
      <c r="BA22" s="22" t="str">
        <f ca="1">IF(ISNUMBER(I22-'Choose Housekeeping Genes'!J$12),I22-'Choose Housekeeping Genes'!J$12,"")</f>
        <v/>
      </c>
      <c r="BB22" s="22" t="str">
        <f ca="1">IF(ISNUMBER(J22-'Choose Housekeeping Genes'!K$12),J22-'Choose Housekeeping Genes'!K$12,"")</f>
        <v/>
      </c>
      <c r="BC22" s="22" t="str">
        <f ca="1">IF(ISNUMBER(K22-'Choose Housekeeping Genes'!L$12),K22-'Choose Housekeeping Genes'!L$12,"")</f>
        <v/>
      </c>
      <c r="BD22" s="22" t="str">
        <f ca="1">IF(ISNUMBER(L22-'Choose Housekeeping Genes'!M$12),L22-'Choose Housekeeping Genes'!M$12,"")</f>
        <v/>
      </c>
      <c r="BE22" s="22" t="str">
        <f ca="1">IF(ISNUMBER(M22-'Choose Housekeeping Genes'!N$12),M22-'Choose Housekeeping Genes'!N$12,"")</f>
        <v/>
      </c>
      <c r="BF22" s="22" t="str">
        <f ca="1">IF(ISNUMBER(N22-'Choose Housekeeping Genes'!O$12),N22-'Choose Housekeeping Genes'!O$12,"")</f>
        <v/>
      </c>
      <c r="BG22" s="22" t="str">
        <f ca="1">IF(ISNUMBER(O22-'Choose Housekeeping Genes'!P$12),O22-'Choose Housekeeping Genes'!P$12,"")</f>
        <v/>
      </c>
      <c r="BH22" s="22" t="str">
        <f ca="1">IF(ISNUMBER(P22-'Choose Housekeeping Genes'!Q$12),P22-'Choose Housekeeping Genes'!Q$12,"")</f>
        <v/>
      </c>
      <c r="BI22" s="22" t="str">
        <f ca="1">IF(ISNUMBER(Q22-'Choose Housekeeping Genes'!R$12),Q22-'Choose Housekeeping Genes'!R$12,"")</f>
        <v/>
      </c>
      <c r="BJ22" s="22" t="str">
        <f ca="1">IF(ISNUMBER(R22-'Choose Housekeeping Genes'!S$12),R22-'Choose Housekeeping Genes'!S$12,"")</f>
        <v/>
      </c>
      <c r="BK22" s="22" t="str">
        <f ca="1">IF(ISNUMBER(S22-'Choose Housekeeping Genes'!T$12),S22-'Choose Housekeeping Genes'!T$12,"")</f>
        <v/>
      </c>
      <c r="BL22" s="22" t="str">
        <f ca="1">IF(ISNUMBER(T22-'Choose Housekeeping Genes'!U$12),T22-'Choose Housekeeping Genes'!U$12,"")</f>
        <v/>
      </c>
      <c r="BM22" s="22" t="str">
        <f ca="1">IF(ISNUMBER(U22-'Choose Housekeeping Genes'!V$12),U22-'Choose Housekeeping Genes'!V$12,"")</f>
        <v/>
      </c>
      <c r="BN22" s="22" t="str">
        <f ca="1">IF(ISNUMBER(V22-'Choose Housekeeping Genes'!W$12),V22-'Choose Housekeeping Genes'!W$12,"")</f>
        <v/>
      </c>
      <c r="BO22" s="141" t="str">
        <f t="shared" si="0"/>
        <v>Arg-CCT-3</v>
      </c>
      <c r="BP22" s="140" t="s">
        <v>400</v>
      </c>
      <c r="BQ22" s="22" t="str">
        <f ca="1">IF(ISNUMBER(Y22-'Choose Housekeeping Genes'!AA$12),Y22-'Choose Housekeeping Genes'!AA$12,"")</f>
        <v/>
      </c>
      <c r="BR22" s="22" t="str">
        <f ca="1">IF(ISNUMBER(Z22-'Choose Housekeeping Genes'!AB$12),Z22-'Choose Housekeeping Genes'!AB$12,"")</f>
        <v/>
      </c>
      <c r="BS22" s="22" t="str">
        <f ca="1">IF(ISNUMBER(AA22-'Choose Housekeeping Genes'!AC$12),AA22-'Choose Housekeeping Genes'!AC$12,"")</f>
        <v/>
      </c>
      <c r="BT22" s="22" t="str">
        <f ca="1">IF(ISNUMBER(AB22-'Choose Housekeeping Genes'!AD$12),AB22-'Choose Housekeeping Genes'!AD$12,"")</f>
        <v/>
      </c>
      <c r="BU22" s="22" t="str">
        <f ca="1">IF(ISNUMBER(AC22-'Choose Housekeeping Genes'!AE$12),AC22-'Choose Housekeeping Genes'!AE$12,"")</f>
        <v/>
      </c>
      <c r="BV22" s="22" t="str">
        <f ca="1">IF(ISNUMBER(AD22-'Choose Housekeeping Genes'!AF$12),AD22-'Choose Housekeeping Genes'!AF$12,"")</f>
        <v/>
      </c>
      <c r="BW22" s="22" t="str">
        <f ca="1">IF(ISNUMBER(AE22-'Choose Housekeeping Genes'!AG$12),AE22-'Choose Housekeeping Genes'!AG$12,"")</f>
        <v/>
      </c>
      <c r="BX22" s="22" t="str">
        <f ca="1">IF(ISNUMBER(AF22-'Choose Housekeeping Genes'!AH$12),AF22-'Choose Housekeeping Genes'!AH$12,"")</f>
        <v/>
      </c>
      <c r="BY22" s="22" t="str">
        <f ca="1">IF(ISNUMBER(AG22-'Choose Housekeeping Genes'!AI$12),AG22-'Choose Housekeeping Genes'!AI$12,"")</f>
        <v/>
      </c>
      <c r="BZ22" s="22" t="str">
        <f ca="1">IF(ISNUMBER(AH22-'Choose Housekeeping Genes'!AJ$12),AH22-'Choose Housekeeping Genes'!AJ$12,"")</f>
        <v/>
      </c>
      <c r="CA22" s="22" t="str">
        <f ca="1">IF(ISNUMBER(AI22-'Choose Housekeeping Genes'!AK$12),AI22-'Choose Housekeeping Genes'!AK$12,"")</f>
        <v/>
      </c>
      <c r="CB22" s="22" t="str">
        <f ca="1">IF(ISNUMBER(AJ22-'Choose Housekeeping Genes'!AL$12),AJ22-'Choose Housekeeping Genes'!AL$12,"")</f>
        <v/>
      </c>
      <c r="CC22" s="22" t="str">
        <f ca="1">IF(ISNUMBER(AK22-'Choose Housekeeping Genes'!AM$12),AK22-'Choose Housekeeping Genes'!AM$12,"")</f>
        <v/>
      </c>
      <c r="CD22" s="22" t="str">
        <f ca="1">IF(ISNUMBER(AL22-'Choose Housekeeping Genes'!AN$12),AL22-'Choose Housekeeping Genes'!AN$12,"")</f>
        <v/>
      </c>
      <c r="CE22" s="22" t="str">
        <f ca="1">IF(ISNUMBER(AM22-'Choose Housekeeping Genes'!AO$12),AM22-'Choose Housekeeping Genes'!AO$12,"")</f>
        <v/>
      </c>
      <c r="CF22" s="22" t="str">
        <f ca="1">IF(ISNUMBER(AN22-'Choose Housekeeping Genes'!AP$12),AN22-'Choose Housekeeping Genes'!AP$12,"")</f>
        <v/>
      </c>
      <c r="CG22" s="22" t="str">
        <f ca="1">IF(ISNUMBER(AO22-'Choose Housekeeping Genes'!AQ$12),AO22-'Choose Housekeeping Genes'!AQ$12,"")</f>
        <v/>
      </c>
      <c r="CH22" s="22" t="str">
        <f ca="1">IF(ISNUMBER(AP22-'Choose Housekeeping Genes'!AR$12),AP22-'Choose Housekeeping Genes'!AR$12,"")</f>
        <v/>
      </c>
      <c r="CI22" s="22" t="str">
        <f ca="1">IF(ISNUMBER(AQ22-'Choose Housekeeping Genes'!AS$12),AQ22-'Choose Housekeeping Genes'!AS$12,"")</f>
        <v/>
      </c>
      <c r="CJ22" s="22" t="str">
        <f ca="1">IF(ISNUMBER(AR22-'Choose Housekeeping Genes'!AT$12),AR22-'Choose Housekeeping Genes'!AT$12,"")</f>
        <v/>
      </c>
      <c r="CK22" s="66" t="e">
        <f t="shared" ca="1" si="4"/>
        <v>#DIV/0!</v>
      </c>
      <c r="CL22" s="143" t="e">
        <f t="shared" ca="1" si="5"/>
        <v>#DIV/0!</v>
      </c>
      <c r="CQ22" s="1">
        <v>20</v>
      </c>
      <c r="CR22" s="1" t="e">
        <f t="array" aca="1" ref="CR22" ca="1">INDIRECT("'All expressed genes'!$A"&amp;MIN(IF('All expressed genes'!$G$3:$G$187=LARGE('All expressed genes'!$G$3:$G$187,CQ22),ROW('All expressed genes'!$A$3:$A$187),"")))</f>
        <v>#DIV/0!</v>
      </c>
      <c r="CS22" s="1" t="e">
        <f t="array" aca="1" ref="CS22" ca="1">INDIRECT("'All expressed genes'!$G"&amp;MIN(IF('All expressed genes'!$G$3:$G$187=LARGE('All expressed genes'!$G$3:$G$187,CQ22),ROW('All expressed genes'!$A$3:$A$187),"")))</f>
        <v>#DIV/0!</v>
      </c>
      <c r="CU22" s="1">
        <f t="shared" si="47"/>
        <v>166</v>
      </c>
      <c r="CV22" s="1" t="e">
        <f t="array" aca="1" ref="CV22" ca="1">INDIRECT("'All expressed genes'!$A"&amp;MIN(IF('All expressed genes'!$G$3:$G$187=LARGE('All expressed genes'!$G$3:$G$187,CU22),ROW('All expressed genes'!$A$3:$A$187),"")))</f>
        <v>#DIV/0!</v>
      </c>
      <c r="CW22" s="1" t="e">
        <f t="array" aca="1" ref="CW22" ca="1">INDIRECT("'All expressed genes'!$I"&amp;MIN(IF('All expressed genes'!$G$3:$G$187=LARGE('All expressed genes'!$G$3:$G$187,CU22),ROW('All expressed genes'!$A$3:$A$187),"")))</f>
        <v>#DIV/0!</v>
      </c>
      <c r="CX22" s="1" t="e">
        <f t="shared" ca="1" si="1"/>
        <v>#DIV/0!</v>
      </c>
      <c r="DA22" s="69" t="str">
        <f>'Transcript table'!D30</f>
        <v>Arg-CCT-3</v>
      </c>
      <c r="DB22" s="21" t="s">
        <v>400</v>
      </c>
      <c r="DC22" s="65" t="str">
        <f t="shared" ca="1" si="6"/>
        <v/>
      </c>
      <c r="DD22" s="65" t="str">
        <f t="shared" ca="1" si="7"/>
        <v/>
      </c>
      <c r="DE22" s="65" t="str">
        <f t="shared" ca="1" si="8"/>
        <v/>
      </c>
      <c r="DF22" s="65" t="str">
        <f t="shared" ca="1" si="9"/>
        <v/>
      </c>
      <c r="DG22" s="65" t="str">
        <f t="shared" ca="1" si="10"/>
        <v/>
      </c>
      <c r="DH22" s="65" t="str">
        <f t="shared" ca="1" si="11"/>
        <v/>
      </c>
      <c r="DI22" s="65" t="str">
        <f t="shared" ca="1" si="12"/>
        <v/>
      </c>
      <c r="DJ22" s="65" t="str">
        <f t="shared" ca="1" si="13"/>
        <v/>
      </c>
      <c r="DK22" s="65" t="str">
        <f t="shared" ca="1" si="14"/>
        <v/>
      </c>
      <c r="DL22" s="65" t="str">
        <f t="shared" ca="1" si="15"/>
        <v/>
      </c>
      <c r="DM22" s="65" t="str">
        <f t="shared" ca="1" si="16"/>
        <v/>
      </c>
      <c r="DN22" s="65" t="str">
        <f t="shared" ca="1" si="17"/>
        <v/>
      </c>
      <c r="DO22" s="65" t="str">
        <f t="shared" ca="1" si="18"/>
        <v/>
      </c>
      <c r="DP22" s="65" t="str">
        <f t="shared" ca="1" si="19"/>
        <v/>
      </c>
      <c r="DQ22" s="65" t="str">
        <f t="shared" ca="1" si="20"/>
        <v/>
      </c>
      <c r="DR22" s="65" t="str">
        <f t="shared" ca="1" si="21"/>
        <v/>
      </c>
      <c r="DS22" s="65" t="str">
        <f t="shared" ca="1" si="22"/>
        <v/>
      </c>
      <c r="DT22" s="65" t="str">
        <f t="shared" ca="1" si="23"/>
        <v/>
      </c>
      <c r="DU22" s="65" t="str">
        <f t="shared" ca="1" si="24"/>
        <v/>
      </c>
      <c r="DV22" s="65" t="str">
        <f t="shared" ca="1" si="25"/>
        <v/>
      </c>
      <c r="DW22" s="141" t="str">
        <f t="shared" si="26"/>
        <v>Arg-CCT-3</v>
      </c>
      <c r="DX22" s="140" t="s">
        <v>400</v>
      </c>
      <c r="DY22" s="65" t="str">
        <f t="shared" ca="1" si="27"/>
        <v/>
      </c>
      <c r="DZ22" s="65" t="str">
        <f t="shared" ca="1" si="28"/>
        <v/>
      </c>
      <c r="EA22" s="65" t="str">
        <f t="shared" ca="1" si="29"/>
        <v/>
      </c>
      <c r="EB22" s="65" t="str">
        <f t="shared" ca="1" si="30"/>
        <v/>
      </c>
      <c r="EC22" s="65" t="str">
        <f t="shared" ca="1" si="31"/>
        <v/>
      </c>
      <c r="ED22" s="65" t="str">
        <f t="shared" ca="1" si="32"/>
        <v/>
      </c>
      <c r="EE22" s="65" t="str">
        <f t="shared" ca="1" si="33"/>
        <v/>
      </c>
      <c r="EF22" s="65" t="str">
        <f t="shared" ca="1" si="34"/>
        <v/>
      </c>
      <c r="EG22" s="65" t="str">
        <f t="shared" ca="1" si="35"/>
        <v/>
      </c>
      <c r="EH22" s="65" t="str">
        <f t="shared" ca="1" si="36"/>
        <v/>
      </c>
      <c r="EI22" s="65" t="str">
        <f t="shared" ca="1" si="37"/>
        <v/>
      </c>
      <c r="EJ22" s="65" t="str">
        <f t="shared" ca="1" si="38"/>
        <v/>
      </c>
      <c r="EK22" s="65" t="str">
        <f t="shared" ca="1" si="39"/>
        <v/>
      </c>
      <c r="EL22" s="65" t="str">
        <f t="shared" ca="1" si="40"/>
        <v/>
      </c>
      <c r="EM22" s="65" t="str">
        <f t="shared" ca="1" si="41"/>
        <v/>
      </c>
      <c r="EN22" s="65" t="str">
        <f t="shared" ca="1" si="42"/>
        <v/>
      </c>
      <c r="EO22" s="65" t="str">
        <f t="shared" ca="1" si="43"/>
        <v/>
      </c>
      <c r="EP22" s="65" t="str">
        <f t="shared" ca="1" si="44"/>
        <v/>
      </c>
      <c r="EQ22" s="65" t="str">
        <f t="shared" ca="1" si="45"/>
        <v/>
      </c>
      <c r="ER22" s="65" t="str">
        <f t="shared" ca="1" si="46"/>
        <v/>
      </c>
    </row>
    <row r="23" spans="1:148" ht="12.75" customHeight="1">
      <c r="A23" s="134" t="str">
        <f>'Test Sample Data'!A23</f>
        <v>Arg-CCT-4</v>
      </c>
      <c r="B23" s="136" t="s">
        <v>398</v>
      </c>
      <c r="C23" s="22" t="str">
        <f>IF(SUM('Test Sample Data'!C$3:C$194)&gt;10,IF(AND(ISNUMBER('Test Sample Data'!C23),'Test Sample Data'!C23&lt;35,'Test Sample Data'!C23&gt;0),'Test Sample Data'!C23-'Choose Housekeeping Genes'!D$20,35-'Choose Housekeeping Genes'!D$20),"")</f>
        <v/>
      </c>
      <c r="D23" s="22" t="str">
        <f>IF(SUM('Test Sample Data'!D$3:D$194)&gt;10,IF(AND(ISNUMBER('Test Sample Data'!D23),'Test Sample Data'!D23&lt;35,'Test Sample Data'!D23&gt;0),'Test Sample Data'!D23-'Choose Housekeeping Genes'!E$20,35-'Choose Housekeeping Genes'!E$20),"")</f>
        <v/>
      </c>
      <c r="E23" s="22" t="str">
        <f>IF(SUM('Test Sample Data'!E$3:E$194)&gt;10,IF(AND(ISNUMBER('Test Sample Data'!E23),'Test Sample Data'!E23&lt;35,'Test Sample Data'!E23&gt;0),'Test Sample Data'!E23-'Choose Housekeeping Genes'!F$20,35-'Choose Housekeeping Genes'!F$20),"")</f>
        <v/>
      </c>
      <c r="F23" s="22" t="str">
        <f>IF(SUM('Test Sample Data'!F$3:F$194)&gt;10,IF(AND(ISNUMBER('Test Sample Data'!F23),'Test Sample Data'!F23&lt;35,'Test Sample Data'!F23&gt;0),'Test Sample Data'!F23-'Choose Housekeeping Genes'!G$20,35-'Choose Housekeeping Genes'!G$20),"")</f>
        <v/>
      </c>
      <c r="G23" s="22" t="str">
        <f>IF(SUM('Test Sample Data'!G$3:G$194)&gt;10,IF(AND(ISNUMBER('Test Sample Data'!G23),'Test Sample Data'!G23&lt;35,'Test Sample Data'!G23&gt;0),'Test Sample Data'!G23-'Choose Housekeeping Genes'!H$20,35-'Choose Housekeeping Genes'!H$20),"")</f>
        <v/>
      </c>
      <c r="H23" s="22" t="str">
        <f>IF(SUM('Test Sample Data'!H$3:H$194)&gt;10,IF(AND(ISNUMBER('Test Sample Data'!H23),'Test Sample Data'!H23&lt;35,'Test Sample Data'!H23&gt;0),'Test Sample Data'!H23-'Choose Housekeeping Genes'!I$20,35-'Choose Housekeeping Genes'!I$20),"")</f>
        <v/>
      </c>
      <c r="I23" s="22" t="str">
        <f>IF(SUM('Test Sample Data'!I$3:I$194)&gt;10,IF(AND(ISNUMBER('Test Sample Data'!I23),'Test Sample Data'!I23&lt;35,'Test Sample Data'!I23&gt;0),'Test Sample Data'!I23-'Choose Housekeeping Genes'!J$20,35-'Choose Housekeeping Genes'!J$20),"")</f>
        <v/>
      </c>
      <c r="J23" s="22" t="str">
        <f>IF(SUM('Test Sample Data'!J$3:J$194)&gt;10,IF(AND(ISNUMBER('Test Sample Data'!J23),'Test Sample Data'!J23&lt;35,'Test Sample Data'!J23&gt;0),'Test Sample Data'!J23-'Choose Housekeeping Genes'!K$20,35-'Choose Housekeeping Genes'!K$20),"")</f>
        <v/>
      </c>
      <c r="K23" s="22" t="str">
        <f>IF(SUM('Test Sample Data'!K$3:K$194)&gt;10,IF(AND(ISNUMBER('Test Sample Data'!K23),'Test Sample Data'!K23&lt;35,'Test Sample Data'!K23&gt;0),'Test Sample Data'!K23-'Choose Housekeeping Genes'!L$20,35-'Choose Housekeeping Genes'!L$20),"")</f>
        <v/>
      </c>
      <c r="L23" s="22" t="str">
        <f>IF(SUM('Test Sample Data'!L$3:L$194)&gt;10,IF(AND(ISNUMBER('Test Sample Data'!L23),'Test Sample Data'!L23&lt;35,'Test Sample Data'!L23&gt;0),'Test Sample Data'!L23-'Choose Housekeeping Genes'!M$20,35-'Choose Housekeeping Genes'!M$20),"")</f>
        <v/>
      </c>
      <c r="M23" s="22" t="str">
        <f>IF(SUM('Test Sample Data'!M$3:M$194)&gt;10,IF(AND(ISNUMBER('Test Sample Data'!M23),'Test Sample Data'!M23&lt;35,'Test Sample Data'!M23&gt;0),'Test Sample Data'!M23-'Choose Housekeeping Genes'!N$20,35-'Choose Housekeeping Genes'!N$20),"")</f>
        <v/>
      </c>
      <c r="N23" s="22" t="str">
        <f>IF(SUM('Test Sample Data'!N$3:N$194)&gt;10,IF(AND(ISNUMBER('Test Sample Data'!N23),'Test Sample Data'!N23&lt;35,'Test Sample Data'!N23&gt;0),'Test Sample Data'!N23-'Choose Housekeeping Genes'!O$20,35-'Choose Housekeeping Genes'!O$20),"")</f>
        <v/>
      </c>
      <c r="O23" s="22" t="str">
        <f>IF(SUM('Test Sample Data'!O$3:O$194)&gt;10,IF(AND(ISNUMBER('Test Sample Data'!O23),'Test Sample Data'!O23&lt;35,'Test Sample Data'!O23&gt;0),'Test Sample Data'!O23-'Choose Housekeeping Genes'!P$20,35-'Choose Housekeeping Genes'!P$20),"")</f>
        <v/>
      </c>
      <c r="P23" s="22" t="str">
        <f>IF(SUM('Test Sample Data'!P$3:P$194)&gt;10,IF(AND(ISNUMBER('Test Sample Data'!P23),'Test Sample Data'!P23&lt;35,'Test Sample Data'!P23&gt;0),'Test Sample Data'!P23-'Choose Housekeeping Genes'!Q$20,35-'Choose Housekeeping Genes'!Q$20),"")</f>
        <v/>
      </c>
      <c r="Q23" s="22" t="str">
        <f>IF(SUM('Test Sample Data'!Q$3:Q$194)&gt;10,IF(AND(ISNUMBER('Test Sample Data'!Q23),'Test Sample Data'!Q23&lt;35,'Test Sample Data'!Q23&gt;0),'Test Sample Data'!Q23-'Choose Housekeeping Genes'!R$20,35-'Choose Housekeeping Genes'!R$20),"")</f>
        <v/>
      </c>
      <c r="R23" s="22" t="str">
        <f>IF(SUM('Test Sample Data'!R$3:R$194)&gt;10,IF(AND(ISNUMBER('Test Sample Data'!R23),'Test Sample Data'!R23&lt;35,'Test Sample Data'!R23&gt;0),'Test Sample Data'!R23-'Choose Housekeeping Genes'!S$20,35-'Choose Housekeeping Genes'!S$20),"")</f>
        <v/>
      </c>
      <c r="S23" s="22" t="str">
        <f>IF(SUM('Test Sample Data'!S$3:S$194)&gt;10,IF(AND(ISNUMBER('Test Sample Data'!S23),'Test Sample Data'!S23&lt;35,'Test Sample Data'!S23&gt;0),'Test Sample Data'!S23-'Choose Housekeeping Genes'!T$20,35-'Choose Housekeeping Genes'!T$20),"")</f>
        <v/>
      </c>
      <c r="T23" s="22" t="str">
        <f>IF(SUM('Test Sample Data'!T$3:T$194)&gt;10,IF(AND(ISNUMBER('Test Sample Data'!T23),'Test Sample Data'!T23&lt;35,'Test Sample Data'!T23&gt;0),'Test Sample Data'!T23-'Choose Housekeeping Genes'!U$20,35-'Choose Housekeeping Genes'!U$20),"")</f>
        <v/>
      </c>
      <c r="U23" s="22" t="str">
        <f>IF(SUM('Test Sample Data'!U$3:U$194)&gt;10,IF(AND(ISNUMBER('Test Sample Data'!U23),'Test Sample Data'!U23&lt;35,'Test Sample Data'!U23&gt;0),'Test Sample Data'!U23-'Choose Housekeeping Genes'!V$20,35-'Choose Housekeeping Genes'!V$20),"")</f>
        <v/>
      </c>
      <c r="V23" s="22" t="str">
        <f>IF(SUM('Test Sample Data'!V$3:V$194)&gt;10,IF(AND(ISNUMBER('Test Sample Data'!V23),'Test Sample Data'!V23&lt;35,'Test Sample Data'!V23&gt;0),'Test Sample Data'!V23-'Choose Housekeeping Genes'!W$20,35-'Choose Housekeeping Genes'!W$20),"")</f>
        <v/>
      </c>
      <c r="W23" s="139" t="str">
        <f>'Control Sample Data'!A23</f>
        <v>Arg-CCT-4</v>
      </c>
      <c r="X23" s="140" t="s">
        <v>398</v>
      </c>
      <c r="Y23" s="22" t="str">
        <f>IF(SUM('Control Sample Data'!C$3:C$194)&gt;10,IF(AND(ISNUMBER('Control Sample Data'!C23),'Control Sample Data'!C23&lt;35,'Control Sample Data'!C23&gt;0),'Control Sample Data'!C23-'Choose Housekeeping Genes'!AA$20,35-'Choose Housekeeping Genes'!AA$20),"")</f>
        <v/>
      </c>
      <c r="Z23" s="22" t="str">
        <f>IF(SUM('Control Sample Data'!D$3:D$194)&gt;10,IF(AND(ISNUMBER('Control Sample Data'!D23),'Control Sample Data'!D23&lt;35,'Control Sample Data'!D23&gt;0),'Control Sample Data'!D23-'Choose Housekeeping Genes'!AB$20,35-'Choose Housekeeping Genes'!AB$20),"")</f>
        <v/>
      </c>
      <c r="AA23" s="22" t="str">
        <f>IF(SUM('Control Sample Data'!E$3:E$194)&gt;10,IF(AND(ISNUMBER('Control Sample Data'!E23),'Control Sample Data'!E23&lt;35,'Control Sample Data'!E23&gt;0),'Control Sample Data'!E23-'Choose Housekeeping Genes'!AC$20,35-'Choose Housekeeping Genes'!AC$20),"")</f>
        <v/>
      </c>
      <c r="AB23" s="22" t="str">
        <f>IF(SUM('Control Sample Data'!F$3:F$194)&gt;10,IF(AND(ISNUMBER('Control Sample Data'!F23),'Control Sample Data'!F23&lt;35,'Control Sample Data'!F23&gt;0),'Control Sample Data'!F23-'Choose Housekeeping Genes'!AD$20,35-'Choose Housekeeping Genes'!AD$20),"")</f>
        <v/>
      </c>
      <c r="AC23" s="22" t="str">
        <f>IF(SUM('Control Sample Data'!G$3:G$194)&gt;10,IF(AND(ISNUMBER('Control Sample Data'!G23),'Control Sample Data'!G23&lt;35,'Control Sample Data'!G23&gt;0),'Control Sample Data'!G23-'Choose Housekeeping Genes'!AE$20,35-'Choose Housekeeping Genes'!AE$20),"")</f>
        <v/>
      </c>
      <c r="AD23" s="22" t="str">
        <f>IF(SUM('Control Sample Data'!H$3:H$194)&gt;10,IF(AND(ISNUMBER('Control Sample Data'!H23),'Control Sample Data'!H23&lt;35,'Control Sample Data'!H23&gt;0),'Control Sample Data'!H23-'Choose Housekeeping Genes'!AF$20,35-'Choose Housekeeping Genes'!AF$20),"")</f>
        <v/>
      </c>
      <c r="AE23" s="22" t="str">
        <f>IF(SUM('Control Sample Data'!I$3:I$194)&gt;10,IF(AND(ISNUMBER('Control Sample Data'!I23),'Control Sample Data'!I23&lt;35,'Control Sample Data'!I23&gt;0),'Control Sample Data'!I23-'Choose Housekeeping Genes'!AG$20,35-'Choose Housekeeping Genes'!AG$20),"")</f>
        <v/>
      </c>
      <c r="AF23" s="22" t="str">
        <f>IF(SUM('Control Sample Data'!J$3:J$194)&gt;10,IF(AND(ISNUMBER('Control Sample Data'!J23),'Control Sample Data'!J23&lt;35,'Control Sample Data'!J23&gt;0),'Control Sample Data'!J23-'Choose Housekeeping Genes'!AH$20,35-'Choose Housekeeping Genes'!AH$20),"")</f>
        <v/>
      </c>
      <c r="AG23" s="22" t="str">
        <f>IF(SUM('Control Sample Data'!K$3:K$194)&gt;10,IF(AND(ISNUMBER('Control Sample Data'!K23),'Control Sample Data'!K23&lt;35,'Control Sample Data'!K23&gt;0),'Control Sample Data'!K23-'Choose Housekeeping Genes'!AI$20,35-'Choose Housekeeping Genes'!AI$20),"")</f>
        <v/>
      </c>
      <c r="AH23" s="22" t="str">
        <f>IF(SUM('Control Sample Data'!L$3:L$194)&gt;10,IF(AND(ISNUMBER('Control Sample Data'!L23),'Control Sample Data'!L23&lt;35,'Control Sample Data'!L23&gt;0),'Control Sample Data'!L23-'Choose Housekeeping Genes'!AJ$20,35-'Choose Housekeeping Genes'!AJ$20),"")</f>
        <v/>
      </c>
      <c r="AI23" s="22" t="str">
        <f>IF(SUM('Control Sample Data'!M$3:M$194)&gt;10,IF(AND(ISNUMBER('Control Sample Data'!M23),'Control Sample Data'!M23&lt;35,'Control Sample Data'!M23&gt;0),'Control Sample Data'!M23-'Choose Housekeeping Genes'!AK$20,35-'Choose Housekeeping Genes'!AK$20),"")</f>
        <v/>
      </c>
      <c r="AJ23" s="22" t="str">
        <f>IF(SUM('Control Sample Data'!N$3:N$194)&gt;10,IF(AND(ISNUMBER('Control Sample Data'!N23),'Control Sample Data'!N23&lt;35,'Control Sample Data'!N23&gt;0),'Control Sample Data'!N23-'Choose Housekeeping Genes'!AL$20,35-'Choose Housekeeping Genes'!AL$20),"")</f>
        <v/>
      </c>
      <c r="AK23" s="22" t="str">
        <f>IF(SUM('Control Sample Data'!O$3:O$194)&gt;10,IF(AND(ISNUMBER('Control Sample Data'!O23),'Control Sample Data'!O23&lt;35,'Control Sample Data'!O23&gt;0),'Control Sample Data'!O23-'Choose Housekeeping Genes'!AM$20,35-'Choose Housekeeping Genes'!AM$20),"")</f>
        <v/>
      </c>
      <c r="AL23" s="22" t="str">
        <f>IF(SUM('Control Sample Data'!P$3:P$194)&gt;10,IF(AND(ISNUMBER('Control Sample Data'!P23),'Control Sample Data'!P23&lt;35,'Control Sample Data'!P23&gt;0),'Control Sample Data'!P23-'Choose Housekeeping Genes'!AN$20,35-'Choose Housekeeping Genes'!AN$20),"")</f>
        <v/>
      </c>
      <c r="AM23" s="22" t="str">
        <f>IF(SUM('Control Sample Data'!Q$3:Q$194)&gt;10,IF(AND(ISNUMBER('Control Sample Data'!Q23),'Control Sample Data'!Q23&lt;35,'Control Sample Data'!Q23&gt;0),'Control Sample Data'!Q23-'Choose Housekeeping Genes'!AO$20,35-'Choose Housekeeping Genes'!AO$20),"")</f>
        <v/>
      </c>
      <c r="AN23" s="22" t="str">
        <f>IF(SUM('Control Sample Data'!R$3:R$194)&gt;10,IF(AND(ISNUMBER('Control Sample Data'!R23),'Control Sample Data'!R23&lt;35,'Control Sample Data'!R23&gt;0),'Control Sample Data'!R23-'Choose Housekeeping Genes'!AP$20,35-'Choose Housekeeping Genes'!AP$20),"")</f>
        <v/>
      </c>
      <c r="AO23" s="22" t="str">
        <f>IF(SUM('Control Sample Data'!S$3:S$194)&gt;10,IF(AND(ISNUMBER('Control Sample Data'!S23),'Control Sample Data'!S23&lt;35,'Control Sample Data'!S23&gt;0),'Control Sample Data'!S23-'Choose Housekeeping Genes'!AQ$20,35-'Choose Housekeeping Genes'!AQ$20),"")</f>
        <v/>
      </c>
      <c r="AP23" s="22" t="str">
        <f>IF(SUM('Control Sample Data'!T$3:T$194)&gt;10,IF(AND(ISNUMBER('Control Sample Data'!T23),'Control Sample Data'!T23&lt;35,'Control Sample Data'!T23&gt;0),'Control Sample Data'!T23-'Choose Housekeeping Genes'!AR$20,35-'Choose Housekeeping Genes'!AR$20),"")</f>
        <v/>
      </c>
      <c r="AQ23" s="22" t="str">
        <f>IF(SUM('Control Sample Data'!U$3:U$194)&gt;10,IF(AND(ISNUMBER('Control Sample Data'!U23),'Control Sample Data'!U23&lt;35,'Control Sample Data'!U23&gt;0),'Control Sample Data'!U23-'Choose Housekeeping Genes'!AS$20,35-'Choose Housekeeping Genes'!AS$20),"")</f>
        <v/>
      </c>
      <c r="AR23" s="22" t="str">
        <f>IF(SUM('Control Sample Data'!V$3:V$194)&gt;10,IF(AND(ISNUMBER('Control Sample Data'!V23),'Control Sample Data'!V23&lt;35,'Control Sample Data'!V23&gt;0),'Control Sample Data'!V23-'Choose Housekeeping Genes'!AT$20,35-'Choose Housekeeping Genes'!AT$20),"")</f>
        <v/>
      </c>
      <c r="AS23" s="69" t="str">
        <f>'Control Sample Data'!A23</f>
        <v>Arg-CCT-4</v>
      </c>
      <c r="AT23" s="21" t="s">
        <v>398</v>
      </c>
      <c r="AU23" s="22" t="str">
        <f ca="1">IF(ISNUMBER(C23-'Choose Housekeeping Genes'!D$12),C23-'Choose Housekeeping Genes'!D$12,"")</f>
        <v/>
      </c>
      <c r="AV23" s="22" t="str">
        <f ca="1">IF(ISNUMBER(D23-'Choose Housekeeping Genes'!E$12),D23-'Choose Housekeeping Genes'!E$12,"")</f>
        <v/>
      </c>
      <c r="AW23" s="22" t="str">
        <f ca="1">IF(ISNUMBER(E23-'Choose Housekeeping Genes'!F$12),E23-'Choose Housekeeping Genes'!F$12,"")</f>
        <v/>
      </c>
      <c r="AX23" s="22" t="str">
        <f ca="1">IF(ISNUMBER(F23-'Choose Housekeeping Genes'!G$12),F23-'Choose Housekeeping Genes'!G$12,"")</f>
        <v/>
      </c>
      <c r="AY23" s="22" t="str">
        <f ca="1">IF(ISNUMBER(G23-'Choose Housekeeping Genes'!H$12),G23-'Choose Housekeeping Genes'!H$12,"")</f>
        <v/>
      </c>
      <c r="AZ23" s="22" t="str">
        <f ca="1">IF(ISNUMBER(H23-'Choose Housekeeping Genes'!I$12),H23-'Choose Housekeeping Genes'!I$12,"")</f>
        <v/>
      </c>
      <c r="BA23" s="22" t="str">
        <f ca="1">IF(ISNUMBER(I23-'Choose Housekeeping Genes'!J$12),I23-'Choose Housekeeping Genes'!J$12,"")</f>
        <v/>
      </c>
      <c r="BB23" s="22" t="str">
        <f ca="1">IF(ISNUMBER(J23-'Choose Housekeeping Genes'!K$12),J23-'Choose Housekeeping Genes'!K$12,"")</f>
        <v/>
      </c>
      <c r="BC23" s="22" t="str">
        <f ca="1">IF(ISNUMBER(K23-'Choose Housekeeping Genes'!L$12),K23-'Choose Housekeeping Genes'!L$12,"")</f>
        <v/>
      </c>
      <c r="BD23" s="22" t="str">
        <f ca="1">IF(ISNUMBER(L23-'Choose Housekeeping Genes'!M$12),L23-'Choose Housekeeping Genes'!M$12,"")</f>
        <v/>
      </c>
      <c r="BE23" s="22" t="str">
        <f ca="1">IF(ISNUMBER(M23-'Choose Housekeeping Genes'!N$12),M23-'Choose Housekeeping Genes'!N$12,"")</f>
        <v/>
      </c>
      <c r="BF23" s="22" t="str">
        <f ca="1">IF(ISNUMBER(N23-'Choose Housekeeping Genes'!O$12),N23-'Choose Housekeeping Genes'!O$12,"")</f>
        <v/>
      </c>
      <c r="BG23" s="22" t="str">
        <f ca="1">IF(ISNUMBER(O23-'Choose Housekeeping Genes'!P$12),O23-'Choose Housekeeping Genes'!P$12,"")</f>
        <v/>
      </c>
      <c r="BH23" s="22" t="str">
        <f ca="1">IF(ISNUMBER(P23-'Choose Housekeeping Genes'!Q$12),P23-'Choose Housekeeping Genes'!Q$12,"")</f>
        <v/>
      </c>
      <c r="BI23" s="22" t="str">
        <f ca="1">IF(ISNUMBER(Q23-'Choose Housekeeping Genes'!R$12),Q23-'Choose Housekeeping Genes'!R$12,"")</f>
        <v/>
      </c>
      <c r="BJ23" s="22" t="str">
        <f ca="1">IF(ISNUMBER(R23-'Choose Housekeeping Genes'!S$12),R23-'Choose Housekeeping Genes'!S$12,"")</f>
        <v/>
      </c>
      <c r="BK23" s="22" t="str">
        <f ca="1">IF(ISNUMBER(S23-'Choose Housekeeping Genes'!T$12),S23-'Choose Housekeeping Genes'!T$12,"")</f>
        <v/>
      </c>
      <c r="BL23" s="22" t="str">
        <f ca="1">IF(ISNUMBER(T23-'Choose Housekeeping Genes'!U$12),T23-'Choose Housekeeping Genes'!U$12,"")</f>
        <v/>
      </c>
      <c r="BM23" s="22" t="str">
        <f ca="1">IF(ISNUMBER(U23-'Choose Housekeeping Genes'!V$12),U23-'Choose Housekeeping Genes'!V$12,"")</f>
        <v/>
      </c>
      <c r="BN23" s="22" t="str">
        <f ca="1">IF(ISNUMBER(V23-'Choose Housekeeping Genes'!W$12),V23-'Choose Housekeeping Genes'!W$12,"")</f>
        <v/>
      </c>
      <c r="BO23" s="141" t="str">
        <f t="shared" si="0"/>
        <v>Arg-CCT-4</v>
      </c>
      <c r="BP23" s="140" t="s">
        <v>398</v>
      </c>
      <c r="BQ23" s="22" t="str">
        <f ca="1">IF(ISNUMBER(Y23-'Choose Housekeeping Genes'!AA$12),Y23-'Choose Housekeeping Genes'!AA$12,"")</f>
        <v/>
      </c>
      <c r="BR23" s="22" t="str">
        <f ca="1">IF(ISNUMBER(Z23-'Choose Housekeeping Genes'!AB$12),Z23-'Choose Housekeeping Genes'!AB$12,"")</f>
        <v/>
      </c>
      <c r="BS23" s="22" t="str">
        <f ca="1">IF(ISNUMBER(AA23-'Choose Housekeeping Genes'!AC$12),AA23-'Choose Housekeeping Genes'!AC$12,"")</f>
        <v/>
      </c>
      <c r="BT23" s="22" t="str">
        <f ca="1">IF(ISNUMBER(AB23-'Choose Housekeeping Genes'!AD$12),AB23-'Choose Housekeeping Genes'!AD$12,"")</f>
        <v/>
      </c>
      <c r="BU23" s="22" t="str">
        <f ca="1">IF(ISNUMBER(AC23-'Choose Housekeeping Genes'!AE$12),AC23-'Choose Housekeeping Genes'!AE$12,"")</f>
        <v/>
      </c>
      <c r="BV23" s="22" t="str">
        <f ca="1">IF(ISNUMBER(AD23-'Choose Housekeeping Genes'!AF$12),AD23-'Choose Housekeeping Genes'!AF$12,"")</f>
        <v/>
      </c>
      <c r="BW23" s="22" t="str">
        <f ca="1">IF(ISNUMBER(AE23-'Choose Housekeeping Genes'!AG$12),AE23-'Choose Housekeeping Genes'!AG$12,"")</f>
        <v/>
      </c>
      <c r="BX23" s="22" t="str">
        <f ca="1">IF(ISNUMBER(AF23-'Choose Housekeeping Genes'!AH$12),AF23-'Choose Housekeeping Genes'!AH$12,"")</f>
        <v/>
      </c>
      <c r="BY23" s="22" t="str">
        <f ca="1">IF(ISNUMBER(AG23-'Choose Housekeeping Genes'!AI$12),AG23-'Choose Housekeeping Genes'!AI$12,"")</f>
        <v/>
      </c>
      <c r="BZ23" s="22" t="str">
        <f ca="1">IF(ISNUMBER(AH23-'Choose Housekeeping Genes'!AJ$12),AH23-'Choose Housekeeping Genes'!AJ$12,"")</f>
        <v/>
      </c>
      <c r="CA23" s="22" t="str">
        <f ca="1">IF(ISNUMBER(AI23-'Choose Housekeeping Genes'!AK$12),AI23-'Choose Housekeeping Genes'!AK$12,"")</f>
        <v/>
      </c>
      <c r="CB23" s="22" t="str">
        <f ca="1">IF(ISNUMBER(AJ23-'Choose Housekeeping Genes'!AL$12),AJ23-'Choose Housekeeping Genes'!AL$12,"")</f>
        <v/>
      </c>
      <c r="CC23" s="22" t="str">
        <f ca="1">IF(ISNUMBER(AK23-'Choose Housekeeping Genes'!AM$12),AK23-'Choose Housekeeping Genes'!AM$12,"")</f>
        <v/>
      </c>
      <c r="CD23" s="22" t="str">
        <f ca="1">IF(ISNUMBER(AL23-'Choose Housekeeping Genes'!AN$12),AL23-'Choose Housekeeping Genes'!AN$12,"")</f>
        <v/>
      </c>
      <c r="CE23" s="22" t="str">
        <f ca="1">IF(ISNUMBER(AM23-'Choose Housekeeping Genes'!AO$12),AM23-'Choose Housekeeping Genes'!AO$12,"")</f>
        <v/>
      </c>
      <c r="CF23" s="22" t="str">
        <f ca="1">IF(ISNUMBER(AN23-'Choose Housekeeping Genes'!AP$12),AN23-'Choose Housekeeping Genes'!AP$12,"")</f>
        <v/>
      </c>
      <c r="CG23" s="22" t="str">
        <f ca="1">IF(ISNUMBER(AO23-'Choose Housekeeping Genes'!AQ$12),AO23-'Choose Housekeeping Genes'!AQ$12,"")</f>
        <v/>
      </c>
      <c r="CH23" s="22" t="str">
        <f ca="1">IF(ISNUMBER(AP23-'Choose Housekeeping Genes'!AR$12),AP23-'Choose Housekeeping Genes'!AR$12,"")</f>
        <v/>
      </c>
      <c r="CI23" s="22" t="str">
        <f ca="1">IF(ISNUMBER(AQ23-'Choose Housekeeping Genes'!AS$12),AQ23-'Choose Housekeeping Genes'!AS$12,"")</f>
        <v/>
      </c>
      <c r="CJ23" s="22" t="str">
        <f ca="1">IF(ISNUMBER(AR23-'Choose Housekeeping Genes'!AT$12),AR23-'Choose Housekeeping Genes'!AT$12,"")</f>
        <v/>
      </c>
      <c r="CK23" s="66" t="e">
        <f t="shared" ca="1" si="4"/>
        <v>#DIV/0!</v>
      </c>
      <c r="CL23" s="143" t="e">
        <f t="shared" ca="1" si="5"/>
        <v>#DIV/0!</v>
      </c>
      <c r="DA23" s="69" t="str">
        <f>'Transcript table'!D31</f>
        <v>Arg-CCT-4</v>
      </c>
      <c r="DB23" s="21" t="s">
        <v>398</v>
      </c>
      <c r="DC23" s="65" t="str">
        <f t="shared" ca="1" si="6"/>
        <v/>
      </c>
      <c r="DD23" s="65" t="str">
        <f t="shared" ca="1" si="7"/>
        <v/>
      </c>
      <c r="DE23" s="65" t="str">
        <f t="shared" ca="1" si="8"/>
        <v/>
      </c>
      <c r="DF23" s="65" t="str">
        <f t="shared" ca="1" si="9"/>
        <v/>
      </c>
      <c r="DG23" s="65" t="str">
        <f t="shared" ca="1" si="10"/>
        <v/>
      </c>
      <c r="DH23" s="65" t="str">
        <f t="shared" ca="1" si="11"/>
        <v/>
      </c>
      <c r="DI23" s="65" t="str">
        <f t="shared" ca="1" si="12"/>
        <v/>
      </c>
      <c r="DJ23" s="65" t="str">
        <f t="shared" ca="1" si="13"/>
        <v/>
      </c>
      <c r="DK23" s="65" t="str">
        <f t="shared" ca="1" si="14"/>
        <v/>
      </c>
      <c r="DL23" s="65" t="str">
        <f t="shared" ca="1" si="15"/>
        <v/>
      </c>
      <c r="DM23" s="65" t="str">
        <f t="shared" ca="1" si="16"/>
        <v/>
      </c>
      <c r="DN23" s="65" t="str">
        <f t="shared" ca="1" si="17"/>
        <v/>
      </c>
      <c r="DO23" s="65" t="str">
        <f t="shared" ca="1" si="18"/>
        <v/>
      </c>
      <c r="DP23" s="65" t="str">
        <f t="shared" ca="1" si="19"/>
        <v/>
      </c>
      <c r="DQ23" s="65" t="str">
        <f t="shared" ca="1" si="20"/>
        <v/>
      </c>
      <c r="DR23" s="65" t="str">
        <f t="shared" ca="1" si="21"/>
        <v/>
      </c>
      <c r="DS23" s="65" t="str">
        <f t="shared" ca="1" si="22"/>
        <v/>
      </c>
      <c r="DT23" s="65" t="str">
        <f t="shared" ca="1" si="23"/>
        <v/>
      </c>
      <c r="DU23" s="65" t="str">
        <f t="shared" ca="1" si="24"/>
        <v/>
      </c>
      <c r="DV23" s="65" t="str">
        <f t="shared" ca="1" si="25"/>
        <v/>
      </c>
      <c r="DW23" s="141" t="str">
        <f t="shared" si="26"/>
        <v>Arg-CCT-4</v>
      </c>
      <c r="DX23" s="140" t="s">
        <v>398</v>
      </c>
      <c r="DY23" s="65" t="str">
        <f t="shared" ca="1" si="27"/>
        <v/>
      </c>
      <c r="DZ23" s="65" t="str">
        <f t="shared" ca="1" si="28"/>
        <v/>
      </c>
      <c r="EA23" s="65" t="str">
        <f t="shared" ca="1" si="29"/>
        <v/>
      </c>
      <c r="EB23" s="65" t="str">
        <f t="shared" ca="1" si="30"/>
        <v/>
      </c>
      <c r="EC23" s="65" t="str">
        <f t="shared" ca="1" si="31"/>
        <v/>
      </c>
      <c r="ED23" s="65" t="str">
        <f t="shared" ca="1" si="32"/>
        <v/>
      </c>
      <c r="EE23" s="65" t="str">
        <f t="shared" ca="1" si="33"/>
        <v/>
      </c>
      <c r="EF23" s="65" t="str">
        <f t="shared" ca="1" si="34"/>
        <v/>
      </c>
      <c r="EG23" s="65" t="str">
        <f t="shared" ca="1" si="35"/>
        <v/>
      </c>
      <c r="EH23" s="65" t="str">
        <f t="shared" ca="1" si="36"/>
        <v/>
      </c>
      <c r="EI23" s="65" t="str">
        <f t="shared" ca="1" si="37"/>
        <v/>
      </c>
      <c r="EJ23" s="65" t="str">
        <f t="shared" ca="1" si="38"/>
        <v/>
      </c>
      <c r="EK23" s="65" t="str">
        <f t="shared" ca="1" si="39"/>
        <v/>
      </c>
      <c r="EL23" s="65" t="str">
        <f t="shared" ca="1" si="40"/>
        <v/>
      </c>
      <c r="EM23" s="65" t="str">
        <f t="shared" ca="1" si="41"/>
        <v/>
      </c>
      <c r="EN23" s="65" t="str">
        <f t="shared" ca="1" si="42"/>
        <v/>
      </c>
      <c r="EO23" s="65" t="str">
        <f t="shared" ca="1" si="43"/>
        <v/>
      </c>
      <c r="EP23" s="65" t="str">
        <f t="shared" ca="1" si="44"/>
        <v/>
      </c>
      <c r="EQ23" s="65" t="str">
        <f t="shared" ca="1" si="45"/>
        <v/>
      </c>
      <c r="ER23" s="65" t="str">
        <f t="shared" ca="1" si="46"/>
        <v/>
      </c>
    </row>
    <row r="24" spans="1:148" ht="12.75" customHeight="1">
      <c r="A24" s="134" t="str">
        <f>'Test Sample Data'!A24</f>
        <v>Arg-TCG-1</v>
      </c>
      <c r="B24" s="136" t="s">
        <v>396</v>
      </c>
      <c r="C24" s="22" t="str">
        <f>IF(SUM('Test Sample Data'!C$3:C$194)&gt;10,IF(AND(ISNUMBER('Test Sample Data'!C24),'Test Sample Data'!C24&lt;35,'Test Sample Data'!C24&gt;0),'Test Sample Data'!C24-'Choose Housekeeping Genes'!D$20,35-'Choose Housekeeping Genes'!D$20),"")</f>
        <v/>
      </c>
      <c r="D24" s="22" t="str">
        <f>IF(SUM('Test Sample Data'!D$3:D$194)&gt;10,IF(AND(ISNUMBER('Test Sample Data'!D24),'Test Sample Data'!D24&lt;35,'Test Sample Data'!D24&gt;0),'Test Sample Data'!D24-'Choose Housekeeping Genes'!E$20,35-'Choose Housekeeping Genes'!E$20),"")</f>
        <v/>
      </c>
      <c r="E24" s="22" t="str">
        <f>IF(SUM('Test Sample Data'!E$3:E$194)&gt;10,IF(AND(ISNUMBER('Test Sample Data'!E24),'Test Sample Data'!E24&lt;35,'Test Sample Data'!E24&gt;0),'Test Sample Data'!E24-'Choose Housekeeping Genes'!F$20,35-'Choose Housekeeping Genes'!F$20),"")</f>
        <v/>
      </c>
      <c r="F24" s="22" t="str">
        <f>IF(SUM('Test Sample Data'!F$3:F$194)&gt;10,IF(AND(ISNUMBER('Test Sample Data'!F24),'Test Sample Data'!F24&lt;35,'Test Sample Data'!F24&gt;0),'Test Sample Data'!F24-'Choose Housekeeping Genes'!G$20,35-'Choose Housekeeping Genes'!G$20),"")</f>
        <v/>
      </c>
      <c r="G24" s="22" t="str">
        <f>IF(SUM('Test Sample Data'!G$3:G$194)&gt;10,IF(AND(ISNUMBER('Test Sample Data'!G24),'Test Sample Data'!G24&lt;35,'Test Sample Data'!G24&gt;0),'Test Sample Data'!G24-'Choose Housekeeping Genes'!H$20,35-'Choose Housekeeping Genes'!H$20),"")</f>
        <v/>
      </c>
      <c r="H24" s="22" t="str">
        <f>IF(SUM('Test Sample Data'!H$3:H$194)&gt;10,IF(AND(ISNUMBER('Test Sample Data'!H24),'Test Sample Data'!H24&lt;35,'Test Sample Data'!H24&gt;0),'Test Sample Data'!H24-'Choose Housekeeping Genes'!I$20,35-'Choose Housekeeping Genes'!I$20),"")</f>
        <v/>
      </c>
      <c r="I24" s="22" t="str">
        <f>IF(SUM('Test Sample Data'!I$3:I$194)&gt;10,IF(AND(ISNUMBER('Test Sample Data'!I24),'Test Sample Data'!I24&lt;35,'Test Sample Data'!I24&gt;0),'Test Sample Data'!I24-'Choose Housekeeping Genes'!J$20,35-'Choose Housekeeping Genes'!J$20),"")</f>
        <v/>
      </c>
      <c r="J24" s="22" t="str">
        <f>IF(SUM('Test Sample Data'!J$3:J$194)&gt;10,IF(AND(ISNUMBER('Test Sample Data'!J24),'Test Sample Data'!J24&lt;35,'Test Sample Data'!J24&gt;0),'Test Sample Data'!J24-'Choose Housekeeping Genes'!K$20,35-'Choose Housekeeping Genes'!K$20),"")</f>
        <v/>
      </c>
      <c r="K24" s="22" t="str">
        <f>IF(SUM('Test Sample Data'!K$3:K$194)&gt;10,IF(AND(ISNUMBER('Test Sample Data'!K24),'Test Sample Data'!K24&lt;35,'Test Sample Data'!K24&gt;0),'Test Sample Data'!K24-'Choose Housekeeping Genes'!L$20,35-'Choose Housekeeping Genes'!L$20),"")</f>
        <v/>
      </c>
      <c r="L24" s="22" t="str">
        <f>IF(SUM('Test Sample Data'!L$3:L$194)&gt;10,IF(AND(ISNUMBER('Test Sample Data'!L24),'Test Sample Data'!L24&lt;35,'Test Sample Data'!L24&gt;0),'Test Sample Data'!L24-'Choose Housekeeping Genes'!M$20,35-'Choose Housekeeping Genes'!M$20),"")</f>
        <v/>
      </c>
      <c r="M24" s="22" t="str">
        <f>IF(SUM('Test Sample Data'!M$3:M$194)&gt;10,IF(AND(ISNUMBER('Test Sample Data'!M24),'Test Sample Data'!M24&lt;35,'Test Sample Data'!M24&gt;0),'Test Sample Data'!M24-'Choose Housekeeping Genes'!N$20,35-'Choose Housekeeping Genes'!N$20),"")</f>
        <v/>
      </c>
      <c r="N24" s="22" t="str">
        <f>IF(SUM('Test Sample Data'!N$3:N$194)&gt;10,IF(AND(ISNUMBER('Test Sample Data'!N24),'Test Sample Data'!N24&lt;35,'Test Sample Data'!N24&gt;0),'Test Sample Data'!N24-'Choose Housekeeping Genes'!O$20,35-'Choose Housekeeping Genes'!O$20),"")</f>
        <v/>
      </c>
      <c r="O24" s="22" t="str">
        <f>IF(SUM('Test Sample Data'!O$3:O$194)&gt;10,IF(AND(ISNUMBER('Test Sample Data'!O24),'Test Sample Data'!O24&lt;35,'Test Sample Data'!O24&gt;0),'Test Sample Data'!O24-'Choose Housekeeping Genes'!P$20,35-'Choose Housekeeping Genes'!P$20),"")</f>
        <v/>
      </c>
      <c r="P24" s="22" t="str">
        <f>IF(SUM('Test Sample Data'!P$3:P$194)&gt;10,IF(AND(ISNUMBER('Test Sample Data'!P24),'Test Sample Data'!P24&lt;35,'Test Sample Data'!P24&gt;0),'Test Sample Data'!P24-'Choose Housekeeping Genes'!Q$20,35-'Choose Housekeeping Genes'!Q$20),"")</f>
        <v/>
      </c>
      <c r="Q24" s="22" t="str">
        <f>IF(SUM('Test Sample Data'!Q$3:Q$194)&gt;10,IF(AND(ISNUMBER('Test Sample Data'!Q24),'Test Sample Data'!Q24&lt;35,'Test Sample Data'!Q24&gt;0),'Test Sample Data'!Q24-'Choose Housekeeping Genes'!R$20,35-'Choose Housekeeping Genes'!R$20),"")</f>
        <v/>
      </c>
      <c r="R24" s="22" t="str">
        <f>IF(SUM('Test Sample Data'!R$3:R$194)&gt;10,IF(AND(ISNUMBER('Test Sample Data'!R24),'Test Sample Data'!R24&lt;35,'Test Sample Data'!R24&gt;0),'Test Sample Data'!R24-'Choose Housekeeping Genes'!S$20,35-'Choose Housekeeping Genes'!S$20),"")</f>
        <v/>
      </c>
      <c r="S24" s="22" t="str">
        <f>IF(SUM('Test Sample Data'!S$3:S$194)&gt;10,IF(AND(ISNUMBER('Test Sample Data'!S24),'Test Sample Data'!S24&lt;35,'Test Sample Data'!S24&gt;0),'Test Sample Data'!S24-'Choose Housekeeping Genes'!T$20,35-'Choose Housekeeping Genes'!T$20),"")</f>
        <v/>
      </c>
      <c r="T24" s="22" t="str">
        <f>IF(SUM('Test Sample Data'!T$3:T$194)&gt;10,IF(AND(ISNUMBER('Test Sample Data'!T24),'Test Sample Data'!T24&lt;35,'Test Sample Data'!T24&gt;0),'Test Sample Data'!T24-'Choose Housekeeping Genes'!U$20,35-'Choose Housekeeping Genes'!U$20),"")</f>
        <v/>
      </c>
      <c r="U24" s="22" t="str">
        <f>IF(SUM('Test Sample Data'!U$3:U$194)&gt;10,IF(AND(ISNUMBER('Test Sample Data'!U24),'Test Sample Data'!U24&lt;35,'Test Sample Data'!U24&gt;0),'Test Sample Data'!U24-'Choose Housekeeping Genes'!V$20,35-'Choose Housekeeping Genes'!V$20),"")</f>
        <v/>
      </c>
      <c r="V24" s="22" t="str">
        <f>IF(SUM('Test Sample Data'!V$3:V$194)&gt;10,IF(AND(ISNUMBER('Test Sample Data'!V24),'Test Sample Data'!V24&lt;35,'Test Sample Data'!V24&gt;0),'Test Sample Data'!V24-'Choose Housekeeping Genes'!W$20,35-'Choose Housekeeping Genes'!W$20),"")</f>
        <v/>
      </c>
      <c r="W24" s="139" t="str">
        <f>'Control Sample Data'!A24</f>
        <v>Arg-TCG-1</v>
      </c>
      <c r="X24" s="140" t="s">
        <v>396</v>
      </c>
      <c r="Y24" s="22" t="str">
        <f>IF(SUM('Control Sample Data'!C$3:C$194)&gt;10,IF(AND(ISNUMBER('Control Sample Data'!C24),'Control Sample Data'!C24&lt;35,'Control Sample Data'!C24&gt;0),'Control Sample Data'!C24-'Choose Housekeeping Genes'!AA$20,35-'Choose Housekeeping Genes'!AA$20),"")</f>
        <v/>
      </c>
      <c r="Z24" s="22" t="str">
        <f>IF(SUM('Control Sample Data'!D$3:D$194)&gt;10,IF(AND(ISNUMBER('Control Sample Data'!D24),'Control Sample Data'!D24&lt;35,'Control Sample Data'!D24&gt;0),'Control Sample Data'!D24-'Choose Housekeeping Genes'!AB$20,35-'Choose Housekeeping Genes'!AB$20),"")</f>
        <v/>
      </c>
      <c r="AA24" s="22" t="str">
        <f>IF(SUM('Control Sample Data'!E$3:E$194)&gt;10,IF(AND(ISNUMBER('Control Sample Data'!E24),'Control Sample Data'!E24&lt;35,'Control Sample Data'!E24&gt;0),'Control Sample Data'!E24-'Choose Housekeeping Genes'!AC$20,35-'Choose Housekeeping Genes'!AC$20),"")</f>
        <v/>
      </c>
      <c r="AB24" s="22" t="str">
        <f>IF(SUM('Control Sample Data'!F$3:F$194)&gt;10,IF(AND(ISNUMBER('Control Sample Data'!F24),'Control Sample Data'!F24&lt;35,'Control Sample Data'!F24&gt;0),'Control Sample Data'!F24-'Choose Housekeeping Genes'!AD$20,35-'Choose Housekeeping Genes'!AD$20),"")</f>
        <v/>
      </c>
      <c r="AC24" s="22" t="str">
        <f>IF(SUM('Control Sample Data'!G$3:G$194)&gt;10,IF(AND(ISNUMBER('Control Sample Data'!G24),'Control Sample Data'!G24&lt;35,'Control Sample Data'!G24&gt;0),'Control Sample Data'!G24-'Choose Housekeeping Genes'!AE$20,35-'Choose Housekeeping Genes'!AE$20),"")</f>
        <v/>
      </c>
      <c r="AD24" s="22" t="str">
        <f>IF(SUM('Control Sample Data'!H$3:H$194)&gt;10,IF(AND(ISNUMBER('Control Sample Data'!H24),'Control Sample Data'!H24&lt;35,'Control Sample Data'!H24&gt;0),'Control Sample Data'!H24-'Choose Housekeeping Genes'!AF$20,35-'Choose Housekeeping Genes'!AF$20),"")</f>
        <v/>
      </c>
      <c r="AE24" s="22" t="str">
        <f>IF(SUM('Control Sample Data'!I$3:I$194)&gt;10,IF(AND(ISNUMBER('Control Sample Data'!I24),'Control Sample Data'!I24&lt;35,'Control Sample Data'!I24&gt;0),'Control Sample Data'!I24-'Choose Housekeeping Genes'!AG$20,35-'Choose Housekeeping Genes'!AG$20),"")</f>
        <v/>
      </c>
      <c r="AF24" s="22" t="str">
        <f>IF(SUM('Control Sample Data'!J$3:J$194)&gt;10,IF(AND(ISNUMBER('Control Sample Data'!J24),'Control Sample Data'!J24&lt;35,'Control Sample Data'!J24&gt;0),'Control Sample Data'!J24-'Choose Housekeeping Genes'!AH$20,35-'Choose Housekeeping Genes'!AH$20),"")</f>
        <v/>
      </c>
      <c r="AG24" s="22" t="str">
        <f>IF(SUM('Control Sample Data'!K$3:K$194)&gt;10,IF(AND(ISNUMBER('Control Sample Data'!K24),'Control Sample Data'!K24&lt;35,'Control Sample Data'!K24&gt;0),'Control Sample Data'!K24-'Choose Housekeeping Genes'!AI$20,35-'Choose Housekeeping Genes'!AI$20),"")</f>
        <v/>
      </c>
      <c r="AH24" s="22" t="str">
        <f>IF(SUM('Control Sample Data'!L$3:L$194)&gt;10,IF(AND(ISNUMBER('Control Sample Data'!L24),'Control Sample Data'!L24&lt;35,'Control Sample Data'!L24&gt;0),'Control Sample Data'!L24-'Choose Housekeeping Genes'!AJ$20,35-'Choose Housekeeping Genes'!AJ$20),"")</f>
        <v/>
      </c>
      <c r="AI24" s="22" t="str">
        <f>IF(SUM('Control Sample Data'!M$3:M$194)&gt;10,IF(AND(ISNUMBER('Control Sample Data'!M24),'Control Sample Data'!M24&lt;35,'Control Sample Data'!M24&gt;0),'Control Sample Data'!M24-'Choose Housekeeping Genes'!AK$20,35-'Choose Housekeeping Genes'!AK$20),"")</f>
        <v/>
      </c>
      <c r="AJ24" s="22" t="str">
        <f>IF(SUM('Control Sample Data'!N$3:N$194)&gt;10,IF(AND(ISNUMBER('Control Sample Data'!N24),'Control Sample Data'!N24&lt;35,'Control Sample Data'!N24&gt;0),'Control Sample Data'!N24-'Choose Housekeeping Genes'!AL$20,35-'Choose Housekeeping Genes'!AL$20),"")</f>
        <v/>
      </c>
      <c r="AK24" s="22" t="str">
        <f>IF(SUM('Control Sample Data'!O$3:O$194)&gt;10,IF(AND(ISNUMBER('Control Sample Data'!O24),'Control Sample Data'!O24&lt;35,'Control Sample Data'!O24&gt;0),'Control Sample Data'!O24-'Choose Housekeeping Genes'!AM$20,35-'Choose Housekeeping Genes'!AM$20),"")</f>
        <v/>
      </c>
      <c r="AL24" s="22" t="str">
        <f>IF(SUM('Control Sample Data'!P$3:P$194)&gt;10,IF(AND(ISNUMBER('Control Sample Data'!P24),'Control Sample Data'!P24&lt;35,'Control Sample Data'!P24&gt;0),'Control Sample Data'!P24-'Choose Housekeeping Genes'!AN$20,35-'Choose Housekeeping Genes'!AN$20),"")</f>
        <v/>
      </c>
      <c r="AM24" s="22" t="str">
        <f>IF(SUM('Control Sample Data'!Q$3:Q$194)&gt;10,IF(AND(ISNUMBER('Control Sample Data'!Q24),'Control Sample Data'!Q24&lt;35,'Control Sample Data'!Q24&gt;0),'Control Sample Data'!Q24-'Choose Housekeeping Genes'!AO$20,35-'Choose Housekeeping Genes'!AO$20),"")</f>
        <v/>
      </c>
      <c r="AN24" s="22" t="str">
        <f>IF(SUM('Control Sample Data'!R$3:R$194)&gt;10,IF(AND(ISNUMBER('Control Sample Data'!R24),'Control Sample Data'!R24&lt;35,'Control Sample Data'!R24&gt;0),'Control Sample Data'!R24-'Choose Housekeeping Genes'!AP$20,35-'Choose Housekeeping Genes'!AP$20),"")</f>
        <v/>
      </c>
      <c r="AO24" s="22" t="str">
        <f>IF(SUM('Control Sample Data'!S$3:S$194)&gt;10,IF(AND(ISNUMBER('Control Sample Data'!S24),'Control Sample Data'!S24&lt;35,'Control Sample Data'!S24&gt;0),'Control Sample Data'!S24-'Choose Housekeeping Genes'!AQ$20,35-'Choose Housekeeping Genes'!AQ$20),"")</f>
        <v/>
      </c>
      <c r="AP24" s="22" t="str">
        <f>IF(SUM('Control Sample Data'!T$3:T$194)&gt;10,IF(AND(ISNUMBER('Control Sample Data'!T24),'Control Sample Data'!T24&lt;35,'Control Sample Data'!T24&gt;0),'Control Sample Data'!T24-'Choose Housekeeping Genes'!AR$20,35-'Choose Housekeeping Genes'!AR$20),"")</f>
        <v/>
      </c>
      <c r="AQ24" s="22" t="str">
        <f>IF(SUM('Control Sample Data'!U$3:U$194)&gt;10,IF(AND(ISNUMBER('Control Sample Data'!U24),'Control Sample Data'!U24&lt;35,'Control Sample Data'!U24&gt;0),'Control Sample Data'!U24-'Choose Housekeeping Genes'!AS$20,35-'Choose Housekeeping Genes'!AS$20),"")</f>
        <v/>
      </c>
      <c r="AR24" s="22" t="str">
        <f>IF(SUM('Control Sample Data'!V$3:V$194)&gt;10,IF(AND(ISNUMBER('Control Sample Data'!V24),'Control Sample Data'!V24&lt;35,'Control Sample Data'!V24&gt;0),'Control Sample Data'!V24-'Choose Housekeeping Genes'!AT$20,35-'Choose Housekeeping Genes'!AT$20),"")</f>
        <v/>
      </c>
      <c r="AS24" s="69" t="str">
        <f>'Control Sample Data'!A24</f>
        <v>Arg-TCG-1</v>
      </c>
      <c r="AT24" s="21" t="s">
        <v>396</v>
      </c>
      <c r="AU24" s="22" t="str">
        <f ca="1">IF(ISNUMBER(C24-'Choose Housekeeping Genes'!D$12),C24-'Choose Housekeeping Genes'!D$12,"")</f>
        <v/>
      </c>
      <c r="AV24" s="22" t="str">
        <f ca="1">IF(ISNUMBER(D24-'Choose Housekeeping Genes'!E$12),D24-'Choose Housekeeping Genes'!E$12,"")</f>
        <v/>
      </c>
      <c r="AW24" s="22" t="str">
        <f ca="1">IF(ISNUMBER(E24-'Choose Housekeeping Genes'!F$12),E24-'Choose Housekeeping Genes'!F$12,"")</f>
        <v/>
      </c>
      <c r="AX24" s="22" t="str">
        <f ca="1">IF(ISNUMBER(F24-'Choose Housekeeping Genes'!G$12),F24-'Choose Housekeeping Genes'!G$12,"")</f>
        <v/>
      </c>
      <c r="AY24" s="22" t="str">
        <f ca="1">IF(ISNUMBER(G24-'Choose Housekeeping Genes'!H$12),G24-'Choose Housekeeping Genes'!H$12,"")</f>
        <v/>
      </c>
      <c r="AZ24" s="22" t="str">
        <f ca="1">IF(ISNUMBER(H24-'Choose Housekeeping Genes'!I$12),H24-'Choose Housekeeping Genes'!I$12,"")</f>
        <v/>
      </c>
      <c r="BA24" s="22" t="str">
        <f ca="1">IF(ISNUMBER(I24-'Choose Housekeeping Genes'!J$12),I24-'Choose Housekeeping Genes'!J$12,"")</f>
        <v/>
      </c>
      <c r="BB24" s="22" t="str">
        <f ca="1">IF(ISNUMBER(J24-'Choose Housekeeping Genes'!K$12),J24-'Choose Housekeeping Genes'!K$12,"")</f>
        <v/>
      </c>
      <c r="BC24" s="22" t="str">
        <f ca="1">IF(ISNUMBER(K24-'Choose Housekeeping Genes'!L$12),K24-'Choose Housekeeping Genes'!L$12,"")</f>
        <v/>
      </c>
      <c r="BD24" s="22" t="str">
        <f ca="1">IF(ISNUMBER(L24-'Choose Housekeeping Genes'!M$12),L24-'Choose Housekeeping Genes'!M$12,"")</f>
        <v/>
      </c>
      <c r="BE24" s="22" t="str">
        <f ca="1">IF(ISNUMBER(M24-'Choose Housekeeping Genes'!N$12),M24-'Choose Housekeeping Genes'!N$12,"")</f>
        <v/>
      </c>
      <c r="BF24" s="22" t="str">
        <f ca="1">IF(ISNUMBER(N24-'Choose Housekeeping Genes'!O$12),N24-'Choose Housekeeping Genes'!O$12,"")</f>
        <v/>
      </c>
      <c r="BG24" s="22" t="str">
        <f ca="1">IF(ISNUMBER(O24-'Choose Housekeeping Genes'!P$12),O24-'Choose Housekeeping Genes'!P$12,"")</f>
        <v/>
      </c>
      <c r="BH24" s="22" t="str">
        <f ca="1">IF(ISNUMBER(P24-'Choose Housekeeping Genes'!Q$12),P24-'Choose Housekeeping Genes'!Q$12,"")</f>
        <v/>
      </c>
      <c r="BI24" s="22" t="str">
        <f ca="1">IF(ISNUMBER(Q24-'Choose Housekeeping Genes'!R$12),Q24-'Choose Housekeeping Genes'!R$12,"")</f>
        <v/>
      </c>
      <c r="BJ24" s="22" t="str">
        <f ca="1">IF(ISNUMBER(R24-'Choose Housekeeping Genes'!S$12),R24-'Choose Housekeeping Genes'!S$12,"")</f>
        <v/>
      </c>
      <c r="BK24" s="22" t="str">
        <f ca="1">IF(ISNUMBER(S24-'Choose Housekeeping Genes'!T$12),S24-'Choose Housekeeping Genes'!T$12,"")</f>
        <v/>
      </c>
      <c r="BL24" s="22" t="str">
        <f ca="1">IF(ISNUMBER(T24-'Choose Housekeeping Genes'!U$12),T24-'Choose Housekeeping Genes'!U$12,"")</f>
        <v/>
      </c>
      <c r="BM24" s="22" t="str">
        <f ca="1">IF(ISNUMBER(U24-'Choose Housekeeping Genes'!V$12),U24-'Choose Housekeeping Genes'!V$12,"")</f>
        <v/>
      </c>
      <c r="BN24" s="22" t="str">
        <f ca="1">IF(ISNUMBER(V24-'Choose Housekeeping Genes'!W$12),V24-'Choose Housekeeping Genes'!W$12,"")</f>
        <v/>
      </c>
      <c r="BO24" s="141" t="str">
        <f t="shared" si="0"/>
        <v>Arg-TCG-1</v>
      </c>
      <c r="BP24" s="140" t="s">
        <v>396</v>
      </c>
      <c r="BQ24" s="22" t="str">
        <f ca="1">IF(ISNUMBER(Y24-'Choose Housekeeping Genes'!AA$12),Y24-'Choose Housekeeping Genes'!AA$12,"")</f>
        <v/>
      </c>
      <c r="BR24" s="22" t="str">
        <f ca="1">IF(ISNUMBER(Z24-'Choose Housekeeping Genes'!AB$12),Z24-'Choose Housekeeping Genes'!AB$12,"")</f>
        <v/>
      </c>
      <c r="BS24" s="22" t="str">
        <f ca="1">IF(ISNUMBER(AA24-'Choose Housekeeping Genes'!AC$12),AA24-'Choose Housekeeping Genes'!AC$12,"")</f>
        <v/>
      </c>
      <c r="BT24" s="22" t="str">
        <f ca="1">IF(ISNUMBER(AB24-'Choose Housekeeping Genes'!AD$12),AB24-'Choose Housekeeping Genes'!AD$12,"")</f>
        <v/>
      </c>
      <c r="BU24" s="22" t="str">
        <f ca="1">IF(ISNUMBER(AC24-'Choose Housekeeping Genes'!AE$12),AC24-'Choose Housekeeping Genes'!AE$12,"")</f>
        <v/>
      </c>
      <c r="BV24" s="22" t="str">
        <f ca="1">IF(ISNUMBER(AD24-'Choose Housekeeping Genes'!AF$12),AD24-'Choose Housekeeping Genes'!AF$12,"")</f>
        <v/>
      </c>
      <c r="BW24" s="22" t="str">
        <f ca="1">IF(ISNUMBER(AE24-'Choose Housekeeping Genes'!AG$12),AE24-'Choose Housekeeping Genes'!AG$12,"")</f>
        <v/>
      </c>
      <c r="BX24" s="22" t="str">
        <f ca="1">IF(ISNUMBER(AF24-'Choose Housekeeping Genes'!AH$12),AF24-'Choose Housekeeping Genes'!AH$12,"")</f>
        <v/>
      </c>
      <c r="BY24" s="22" t="str">
        <f ca="1">IF(ISNUMBER(AG24-'Choose Housekeeping Genes'!AI$12),AG24-'Choose Housekeeping Genes'!AI$12,"")</f>
        <v/>
      </c>
      <c r="BZ24" s="22" t="str">
        <f ca="1">IF(ISNUMBER(AH24-'Choose Housekeeping Genes'!AJ$12),AH24-'Choose Housekeeping Genes'!AJ$12,"")</f>
        <v/>
      </c>
      <c r="CA24" s="22" t="str">
        <f ca="1">IF(ISNUMBER(AI24-'Choose Housekeeping Genes'!AK$12),AI24-'Choose Housekeeping Genes'!AK$12,"")</f>
        <v/>
      </c>
      <c r="CB24" s="22" t="str">
        <f ca="1">IF(ISNUMBER(AJ24-'Choose Housekeeping Genes'!AL$12),AJ24-'Choose Housekeeping Genes'!AL$12,"")</f>
        <v/>
      </c>
      <c r="CC24" s="22" t="str">
        <f ca="1">IF(ISNUMBER(AK24-'Choose Housekeeping Genes'!AM$12),AK24-'Choose Housekeeping Genes'!AM$12,"")</f>
        <v/>
      </c>
      <c r="CD24" s="22" t="str">
        <f ca="1">IF(ISNUMBER(AL24-'Choose Housekeeping Genes'!AN$12),AL24-'Choose Housekeeping Genes'!AN$12,"")</f>
        <v/>
      </c>
      <c r="CE24" s="22" t="str">
        <f ca="1">IF(ISNUMBER(AM24-'Choose Housekeeping Genes'!AO$12),AM24-'Choose Housekeeping Genes'!AO$12,"")</f>
        <v/>
      </c>
      <c r="CF24" s="22" t="str">
        <f ca="1">IF(ISNUMBER(AN24-'Choose Housekeeping Genes'!AP$12),AN24-'Choose Housekeeping Genes'!AP$12,"")</f>
        <v/>
      </c>
      <c r="CG24" s="22" t="str">
        <f ca="1">IF(ISNUMBER(AO24-'Choose Housekeeping Genes'!AQ$12),AO24-'Choose Housekeeping Genes'!AQ$12,"")</f>
        <v/>
      </c>
      <c r="CH24" s="22" t="str">
        <f ca="1">IF(ISNUMBER(AP24-'Choose Housekeeping Genes'!AR$12),AP24-'Choose Housekeeping Genes'!AR$12,"")</f>
        <v/>
      </c>
      <c r="CI24" s="22" t="str">
        <f ca="1">IF(ISNUMBER(AQ24-'Choose Housekeeping Genes'!AS$12),AQ24-'Choose Housekeeping Genes'!AS$12,"")</f>
        <v/>
      </c>
      <c r="CJ24" s="22" t="str">
        <f ca="1">IF(ISNUMBER(AR24-'Choose Housekeeping Genes'!AT$12),AR24-'Choose Housekeeping Genes'!AT$12,"")</f>
        <v/>
      </c>
      <c r="CK24" s="66" t="e">
        <f t="shared" ca="1" si="4"/>
        <v>#DIV/0!</v>
      </c>
      <c r="CL24" s="143" t="e">
        <f t="shared" ca="1" si="5"/>
        <v>#DIV/0!</v>
      </c>
      <c r="DA24" s="69" t="str">
        <f>'Transcript table'!D32</f>
        <v>Arg-TCG-1</v>
      </c>
      <c r="DB24" s="21" t="s">
        <v>396</v>
      </c>
      <c r="DC24" s="65" t="str">
        <f t="shared" ca="1" si="6"/>
        <v/>
      </c>
      <c r="DD24" s="65" t="str">
        <f t="shared" ca="1" si="7"/>
        <v/>
      </c>
      <c r="DE24" s="65" t="str">
        <f t="shared" ca="1" si="8"/>
        <v/>
      </c>
      <c r="DF24" s="65" t="str">
        <f t="shared" ca="1" si="9"/>
        <v/>
      </c>
      <c r="DG24" s="65" t="str">
        <f t="shared" ca="1" si="10"/>
        <v/>
      </c>
      <c r="DH24" s="65" t="str">
        <f t="shared" ca="1" si="11"/>
        <v/>
      </c>
      <c r="DI24" s="65" t="str">
        <f t="shared" ca="1" si="12"/>
        <v/>
      </c>
      <c r="DJ24" s="65" t="str">
        <f t="shared" ca="1" si="13"/>
        <v/>
      </c>
      <c r="DK24" s="65" t="str">
        <f t="shared" ca="1" si="14"/>
        <v/>
      </c>
      <c r="DL24" s="65" t="str">
        <f t="shared" ca="1" si="15"/>
        <v/>
      </c>
      <c r="DM24" s="65" t="str">
        <f t="shared" ca="1" si="16"/>
        <v/>
      </c>
      <c r="DN24" s="65" t="str">
        <f t="shared" ca="1" si="17"/>
        <v/>
      </c>
      <c r="DO24" s="65" t="str">
        <f t="shared" ca="1" si="18"/>
        <v/>
      </c>
      <c r="DP24" s="65" t="str">
        <f t="shared" ca="1" si="19"/>
        <v/>
      </c>
      <c r="DQ24" s="65" t="str">
        <f t="shared" ca="1" si="20"/>
        <v/>
      </c>
      <c r="DR24" s="65" t="str">
        <f t="shared" ca="1" si="21"/>
        <v/>
      </c>
      <c r="DS24" s="65" t="str">
        <f t="shared" ca="1" si="22"/>
        <v/>
      </c>
      <c r="DT24" s="65" t="str">
        <f t="shared" ca="1" si="23"/>
        <v/>
      </c>
      <c r="DU24" s="65" t="str">
        <f t="shared" ca="1" si="24"/>
        <v/>
      </c>
      <c r="DV24" s="65" t="str">
        <f t="shared" ca="1" si="25"/>
        <v/>
      </c>
      <c r="DW24" s="141" t="str">
        <f t="shared" si="26"/>
        <v>Arg-TCG-1</v>
      </c>
      <c r="DX24" s="140" t="s">
        <v>396</v>
      </c>
      <c r="DY24" s="65" t="str">
        <f t="shared" ca="1" si="27"/>
        <v/>
      </c>
      <c r="DZ24" s="65" t="str">
        <f t="shared" ca="1" si="28"/>
        <v/>
      </c>
      <c r="EA24" s="65" t="str">
        <f t="shared" ca="1" si="29"/>
        <v/>
      </c>
      <c r="EB24" s="65" t="str">
        <f t="shared" ca="1" si="30"/>
        <v/>
      </c>
      <c r="EC24" s="65" t="str">
        <f t="shared" ca="1" si="31"/>
        <v/>
      </c>
      <c r="ED24" s="65" t="str">
        <f t="shared" ca="1" si="32"/>
        <v/>
      </c>
      <c r="EE24" s="65" t="str">
        <f t="shared" ca="1" si="33"/>
        <v/>
      </c>
      <c r="EF24" s="65" t="str">
        <f t="shared" ca="1" si="34"/>
        <v/>
      </c>
      <c r="EG24" s="65" t="str">
        <f t="shared" ca="1" si="35"/>
        <v/>
      </c>
      <c r="EH24" s="65" t="str">
        <f t="shared" ca="1" si="36"/>
        <v/>
      </c>
      <c r="EI24" s="65" t="str">
        <f t="shared" ca="1" si="37"/>
        <v/>
      </c>
      <c r="EJ24" s="65" t="str">
        <f t="shared" ca="1" si="38"/>
        <v/>
      </c>
      <c r="EK24" s="65" t="str">
        <f t="shared" ca="1" si="39"/>
        <v/>
      </c>
      <c r="EL24" s="65" t="str">
        <f t="shared" ca="1" si="40"/>
        <v/>
      </c>
      <c r="EM24" s="65" t="str">
        <f t="shared" ca="1" si="41"/>
        <v/>
      </c>
      <c r="EN24" s="65" t="str">
        <f t="shared" ca="1" si="42"/>
        <v/>
      </c>
      <c r="EO24" s="65" t="str">
        <f t="shared" ca="1" si="43"/>
        <v/>
      </c>
      <c r="EP24" s="65" t="str">
        <f t="shared" ca="1" si="44"/>
        <v/>
      </c>
      <c r="EQ24" s="65" t="str">
        <f t="shared" ca="1" si="45"/>
        <v/>
      </c>
      <c r="ER24" s="65" t="str">
        <f t="shared" ca="1" si="46"/>
        <v/>
      </c>
    </row>
    <row r="25" spans="1:148" ht="13.5" customHeight="1">
      <c r="A25" s="134" t="str">
        <f>'Test Sample Data'!A25</f>
        <v>Arg-TCG-2</v>
      </c>
      <c r="B25" s="136" t="s">
        <v>394</v>
      </c>
      <c r="C25" s="22" t="str">
        <f>IF(SUM('Test Sample Data'!C$3:C$194)&gt;10,IF(AND(ISNUMBER('Test Sample Data'!C25),'Test Sample Data'!C25&lt;35,'Test Sample Data'!C25&gt;0),'Test Sample Data'!C25-'Choose Housekeeping Genes'!D$20,35-'Choose Housekeeping Genes'!D$20),"")</f>
        <v/>
      </c>
      <c r="D25" s="22" t="str">
        <f>IF(SUM('Test Sample Data'!D$3:D$194)&gt;10,IF(AND(ISNUMBER('Test Sample Data'!D25),'Test Sample Data'!D25&lt;35,'Test Sample Data'!D25&gt;0),'Test Sample Data'!D25-'Choose Housekeeping Genes'!E$20,35-'Choose Housekeeping Genes'!E$20),"")</f>
        <v/>
      </c>
      <c r="E25" s="22" t="str">
        <f>IF(SUM('Test Sample Data'!E$3:E$194)&gt;10,IF(AND(ISNUMBER('Test Sample Data'!E25),'Test Sample Data'!E25&lt;35,'Test Sample Data'!E25&gt;0),'Test Sample Data'!E25-'Choose Housekeeping Genes'!F$20,35-'Choose Housekeeping Genes'!F$20),"")</f>
        <v/>
      </c>
      <c r="F25" s="22" t="str">
        <f>IF(SUM('Test Sample Data'!F$3:F$194)&gt;10,IF(AND(ISNUMBER('Test Sample Data'!F25),'Test Sample Data'!F25&lt;35,'Test Sample Data'!F25&gt;0),'Test Sample Data'!F25-'Choose Housekeeping Genes'!G$20,35-'Choose Housekeeping Genes'!G$20),"")</f>
        <v/>
      </c>
      <c r="G25" s="22" t="str">
        <f>IF(SUM('Test Sample Data'!G$3:G$194)&gt;10,IF(AND(ISNUMBER('Test Sample Data'!G25),'Test Sample Data'!G25&lt;35,'Test Sample Data'!G25&gt;0),'Test Sample Data'!G25-'Choose Housekeeping Genes'!H$20,35-'Choose Housekeeping Genes'!H$20),"")</f>
        <v/>
      </c>
      <c r="H25" s="22" t="str">
        <f>IF(SUM('Test Sample Data'!H$3:H$194)&gt;10,IF(AND(ISNUMBER('Test Sample Data'!H25),'Test Sample Data'!H25&lt;35,'Test Sample Data'!H25&gt;0),'Test Sample Data'!H25-'Choose Housekeeping Genes'!I$20,35-'Choose Housekeeping Genes'!I$20),"")</f>
        <v/>
      </c>
      <c r="I25" s="22" t="str">
        <f>IF(SUM('Test Sample Data'!I$3:I$194)&gt;10,IF(AND(ISNUMBER('Test Sample Data'!I25),'Test Sample Data'!I25&lt;35,'Test Sample Data'!I25&gt;0),'Test Sample Data'!I25-'Choose Housekeeping Genes'!J$20,35-'Choose Housekeeping Genes'!J$20),"")</f>
        <v/>
      </c>
      <c r="J25" s="22" t="str">
        <f>IF(SUM('Test Sample Data'!J$3:J$194)&gt;10,IF(AND(ISNUMBER('Test Sample Data'!J25),'Test Sample Data'!J25&lt;35,'Test Sample Data'!J25&gt;0),'Test Sample Data'!J25-'Choose Housekeeping Genes'!K$20,35-'Choose Housekeeping Genes'!K$20),"")</f>
        <v/>
      </c>
      <c r="K25" s="22" t="str">
        <f>IF(SUM('Test Sample Data'!K$3:K$194)&gt;10,IF(AND(ISNUMBER('Test Sample Data'!K25),'Test Sample Data'!K25&lt;35,'Test Sample Data'!K25&gt;0),'Test Sample Data'!K25-'Choose Housekeeping Genes'!L$20,35-'Choose Housekeeping Genes'!L$20),"")</f>
        <v/>
      </c>
      <c r="L25" s="22" t="str">
        <f>IF(SUM('Test Sample Data'!L$3:L$194)&gt;10,IF(AND(ISNUMBER('Test Sample Data'!L25),'Test Sample Data'!L25&lt;35,'Test Sample Data'!L25&gt;0),'Test Sample Data'!L25-'Choose Housekeeping Genes'!M$20,35-'Choose Housekeeping Genes'!M$20),"")</f>
        <v/>
      </c>
      <c r="M25" s="22" t="str">
        <f>IF(SUM('Test Sample Data'!M$3:M$194)&gt;10,IF(AND(ISNUMBER('Test Sample Data'!M25),'Test Sample Data'!M25&lt;35,'Test Sample Data'!M25&gt;0),'Test Sample Data'!M25-'Choose Housekeeping Genes'!N$20,35-'Choose Housekeeping Genes'!N$20),"")</f>
        <v/>
      </c>
      <c r="N25" s="22" t="str">
        <f>IF(SUM('Test Sample Data'!N$3:N$194)&gt;10,IF(AND(ISNUMBER('Test Sample Data'!N25),'Test Sample Data'!N25&lt;35,'Test Sample Data'!N25&gt;0),'Test Sample Data'!N25-'Choose Housekeeping Genes'!O$20,35-'Choose Housekeeping Genes'!O$20),"")</f>
        <v/>
      </c>
      <c r="O25" s="22" t="str">
        <f>IF(SUM('Test Sample Data'!O$3:O$194)&gt;10,IF(AND(ISNUMBER('Test Sample Data'!O25),'Test Sample Data'!O25&lt;35,'Test Sample Data'!O25&gt;0),'Test Sample Data'!O25-'Choose Housekeeping Genes'!P$20,35-'Choose Housekeeping Genes'!P$20),"")</f>
        <v/>
      </c>
      <c r="P25" s="22" t="str">
        <f>IF(SUM('Test Sample Data'!P$3:P$194)&gt;10,IF(AND(ISNUMBER('Test Sample Data'!P25),'Test Sample Data'!P25&lt;35,'Test Sample Data'!P25&gt;0),'Test Sample Data'!P25-'Choose Housekeeping Genes'!Q$20,35-'Choose Housekeeping Genes'!Q$20),"")</f>
        <v/>
      </c>
      <c r="Q25" s="22" t="str">
        <f>IF(SUM('Test Sample Data'!Q$3:Q$194)&gt;10,IF(AND(ISNUMBER('Test Sample Data'!Q25),'Test Sample Data'!Q25&lt;35,'Test Sample Data'!Q25&gt;0),'Test Sample Data'!Q25-'Choose Housekeeping Genes'!R$20,35-'Choose Housekeeping Genes'!R$20),"")</f>
        <v/>
      </c>
      <c r="R25" s="22" t="str">
        <f>IF(SUM('Test Sample Data'!R$3:R$194)&gt;10,IF(AND(ISNUMBER('Test Sample Data'!R25),'Test Sample Data'!R25&lt;35,'Test Sample Data'!R25&gt;0),'Test Sample Data'!R25-'Choose Housekeeping Genes'!S$20,35-'Choose Housekeeping Genes'!S$20),"")</f>
        <v/>
      </c>
      <c r="S25" s="22" t="str">
        <f>IF(SUM('Test Sample Data'!S$3:S$194)&gt;10,IF(AND(ISNUMBER('Test Sample Data'!S25),'Test Sample Data'!S25&lt;35,'Test Sample Data'!S25&gt;0),'Test Sample Data'!S25-'Choose Housekeeping Genes'!T$20,35-'Choose Housekeeping Genes'!T$20),"")</f>
        <v/>
      </c>
      <c r="T25" s="22" t="str">
        <f>IF(SUM('Test Sample Data'!T$3:T$194)&gt;10,IF(AND(ISNUMBER('Test Sample Data'!T25),'Test Sample Data'!T25&lt;35,'Test Sample Data'!T25&gt;0),'Test Sample Data'!T25-'Choose Housekeeping Genes'!U$20,35-'Choose Housekeeping Genes'!U$20),"")</f>
        <v/>
      </c>
      <c r="U25" s="22" t="str">
        <f>IF(SUM('Test Sample Data'!U$3:U$194)&gt;10,IF(AND(ISNUMBER('Test Sample Data'!U25),'Test Sample Data'!U25&lt;35,'Test Sample Data'!U25&gt;0),'Test Sample Data'!U25-'Choose Housekeeping Genes'!V$20,35-'Choose Housekeeping Genes'!V$20),"")</f>
        <v/>
      </c>
      <c r="V25" s="22" t="str">
        <f>IF(SUM('Test Sample Data'!V$3:V$194)&gt;10,IF(AND(ISNUMBER('Test Sample Data'!V25),'Test Sample Data'!V25&lt;35,'Test Sample Data'!V25&gt;0),'Test Sample Data'!V25-'Choose Housekeeping Genes'!W$20,35-'Choose Housekeeping Genes'!W$20),"")</f>
        <v/>
      </c>
      <c r="W25" s="139" t="str">
        <f>'Control Sample Data'!A25</f>
        <v>Arg-TCG-2</v>
      </c>
      <c r="X25" s="140" t="s">
        <v>394</v>
      </c>
      <c r="Y25" s="22" t="str">
        <f>IF(SUM('Control Sample Data'!C$3:C$194)&gt;10,IF(AND(ISNUMBER('Control Sample Data'!C25),'Control Sample Data'!C25&lt;35,'Control Sample Data'!C25&gt;0),'Control Sample Data'!C25-'Choose Housekeeping Genes'!AA$20,35-'Choose Housekeeping Genes'!AA$20),"")</f>
        <v/>
      </c>
      <c r="Z25" s="22" t="str">
        <f>IF(SUM('Control Sample Data'!D$3:D$194)&gt;10,IF(AND(ISNUMBER('Control Sample Data'!D25),'Control Sample Data'!D25&lt;35,'Control Sample Data'!D25&gt;0),'Control Sample Data'!D25-'Choose Housekeeping Genes'!AB$20,35-'Choose Housekeeping Genes'!AB$20),"")</f>
        <v/>
      </c>
      <c r="AA25" s="22" t="str">
        <f>IF(SUM('Control Sample Data'!E$3:E$194)&gt;10,IF(AND(ISNUMBER('Control Sample Data'!E25),'Control Sample Data'!E25&lt;35,'Control Sample Data'!E25&gt;0),'Control Sample Data'!E25-'Choose Housekeeping Genes'!AC$20,35-'Choose Housekeeping Genes'!AC$20),"")</f>
        <v/>
      </c>
      <c r="AB25" s="22" t="str">
        <f>IF(SUM('Control Sample Data'!F$3:F$194)&gt;10,IF(AND(ISNUMBER('Control Sample Data'!F25),'Control Sample Data'!F25&lt;35,'Control Sample Data'!F25&gt;0),'Control Sample Data'!F25-'Choose Housekeeping Genes'!AD$20,35-'Choose Housekeeping Genes'!AD$20),"")</f>
        <v/>
      </c>
      <c r="AC25" s="22" t="str">
        <f>IF(SUM('Control Sample Data'!G$3:G$194)&gt;10,IF(AND(ISNUMBER('Control Sample Data'!G25),'Control Sample Data'!G25&lt;35,'Control Sample Data'!G25&gt;0),'Control Sample Data'!G25-'Choose Housekeeping Genes'!AE$20,35-'Choose Housekeeping Genes'!AE$20),"")</f>
        <v/>
      </c>
      <c r="AD25" s="22" t="str">
        <f>IF(SUM('Control Sample Data'!H$3:H$194)&gt;10,IF(AND(ISNUMBER('Control Sample Data'!H25),'Control Sample Data'!H25&lt;35,'Control Sample Data'!H25&gt;0),'Control Sample Data'!H25-'Choose Housekeeping Genes'!AF$20,35-'Choose Housekeeping Genes'!AF$20),"")</f>
        <v/>
      </c>
      <c r="AE25" s="22" t="str">
        <f>IF(SUM('Control Sample Data'!I$3:I$194)&gt;10,IF(AND(ISNUMBER('Control Sample Data'!I25),'Control Sample Data'!I25&lt;35,'Control Sample Data'!I25&gt;0),'Control Sample Data'!I25-'Choose Housekeeping Genes'!AG$20,35-'Choose Housekeeping Genes'!AG$20),"")</f>
        <v/>
      </c>
      <c r="AF25" s="22" t="str">
        <f>IF(SUM('Control Sample Data'!J$3:J$194)&gt;10,IF(AND(ISNUMBER('Control Sample Data'!J25),'Control Sample Data'!J25&lt;35,'Control Sample Data'!J25&gt;0),'Control Sample Data'!J25-'Choose Housekeeping Genes'!AH$20,35-'Choose Housekeeping Genes'!AH$20),"")</f>
        <v/>
      </c>
      <c r="AG25" s="22" t="str">
        <f>IF(SUM('Control Sample Data'!K$3:K$194)&gt;10,IF(AND(ISNUMBER('Control Sample Data'!K25),'Control Sample Data'!K25&lt;35,'Control Sample Data'!K25&gt;0),'Control Sample Data'!K25-'Choose Housekeeping Genes'!AI$20,35-'Choose Housekeeping Genes'!AI$20),"")</f>
        <v/>
      </c>
      <c r="AH25" s="22" t="str">
        <f>IF(SUM('Control Sample Data'!L$3:L$194)&gt;10,IF(AND(ISNUMBER('Control Sample Data'!L25),'Control Sample Data'!L25&lt;35,'Control Sample Data'!L25&gt;0),'Control Sample Data'!L25-'Choose Housekeeping Genes'!AJ$20,35-'Choose Housekeeping Genes'!AJ$20),"")</f>
        <v/>
      </c>
      <c r="AI25" s="22" t="str">
        <f>IF(SUM('Control Sample Data'!M$3:M$194)&gt;10,IF(AND(ISNUMBER('Control Sample Data'!M25),'Control Sample Data'!M25&lt;35,'Control Sample Data'!M25&gt;0),'Control Sample Data'!M25-'Choose Housekeeping Genes'!AK$20,35-'Choose Housekeeping Genes'!AK$20),"")</f>
        <v/>
      </c>
      <c r="AJ25" s="22" t="str">
        <f>IF(SUM('Control Sample Data'!N$3:N$194)&gt;10,IF(AND(ISNUMBER('Control Sample Data'!N25),'Control Sample Data'!N25&lt;35,'Control Sample Data'!N25&gt;0),'Control Sample Data'!N25-'Choose Housekeeping Genes'!AL$20,35-'Choose Housekeeping Genes'!AL$20),"")</f>
        <v/>
      </c>
      <c r="AK25" s="22" t="str">
        <f>IF(SUM('Control Sample Data'!O$3:O$194)&gt;10,IF(AND(ISNUMBER('Control Sample Data'!O25),'Control Sample Data'!O25&lt;35,'Control Sample Data'!O25&gt;0),'Control Sample Data'!O25-'Choose Housekeeping Genes'!AM$20,35-'Choose Housekeeping Genes'!AM$20),"")</f>
        <v/>
      </c>
      <c r="AL25" s="22" t="str">
        <f>IF(SUM('Control Sample Data'!P$3:P$194)&gt;10,IF(AND(ISNUMBER('Control Sample Data'!P25),'Control Sample Data'!P25&lt;35,'Control Sample Data'!P25&gt;0),'Control Sample Data'!P25-'Choose Housekeeping Genes'!AN$20,35-'Choose Housekeeping Genes'!AN$20),"")</f>
        <v/>
      </c>
      <c r="AM25" s="22" t="str">
        <f>IF(SUM('Control Sample Data'!Q$3:Q$194)&gt;10,IF(AND(ISNUMBER('Control Sample Data'!Q25),'Control Sample Data'!Q25&lt;35,'Control Sample Data'!Q25&gt;0),'Control Sample Data'!Q25-'Choose Housekeeping Genes'!AO$20,35-'Choose Housekeeping Genes'!AO$20),"")</f>
        <v/>
      </c>
      <c r="AN25" s="22" t="str">
        <f>IF(SUM('Control Sample Data'!R$3:R$194)&gt;10,IF(AND(ISNUMBER('Control Sample Data'!R25),'Control Sample Data'!R25&lt;35,'Control Sample Data'!R25&gt;0),'Control Sample Data'!R25-'Choose Housekeeping Genes'!AP$20,35-'Choose Housekeeping Genes'!AP$20),"")</f>
        <v/>
      </c>
      <c r="AO25" s="22" t="str">
        <f>IF(SUM('Control Sample Data'!S$3:S$194)&gt;10,IF(AND(ISNUMBER('Control Sample Data'!S25),'Control Sample Data'!S25&lt;35,'Control Sample Data'!S25&gt;0),'Control Sample Data'!S25-'Choose Housekeeping Genes'!AQ$20,35-'Choose Housekeeping Genes'!AQ$20),"")</f>
        <v/>
      </c>
      <c r="AP25" s="22" t="str">
        <f>IF(SUM('Control Sample Data'!T$3:T$194)&gt;10,IF(AND(ISNUMBER('Control Sample Data'!T25),'Control Sample Data'!T25&lt;35,'Control Sample Data'!T25&gt;0),'Control Sample Data'!T25-'Choose Housekeeping Genes'!AR$20,35-'Choose Housekeeping Genes'!AR$20),"")</f>
        <v/>
      </c>
      <c r="AQ25" s="22" t="str">
        <f>IF(SUM('Control Sample Data'!U$3:U$194)&gt;10,IF(AND(ISNUMBER('Control Sample Data'!U25),'Control Sample Data'!U25&lt;35,'Control Sample Data'!U25&gt;0),'Control Sample Data'!U25-'Choose Housekeeping Genes'!AS$20,35-'Choose Housekeeping Genes'!AS$20),"")</f>
        <v/>
      </c>
      <c r="AR25" s="22" t="str">
        <f>IF(SUM('Control Sample Data'!V$3:V$194)&gt;10,IF(AND(ISNUMBER('Control Sample Data'!V25),'Control Sample Data'!V25&lt;35,'Control Sample Data'!V25&gt;0),'Control Sample Data'!V25-'Choose Housekeeping Genes'!AT$20,35-'Choose Housekeeping Genes'!AT$20),"")</f>
        <v/>
      </c>
      <c r="AS25" s="69" t="str">
        <f>'Control Sample Data'!A25</f>
        <v>Arg-TCG-2</v>
      </c>
      <c r="AT25" s="21" t="s">
        <v>394</v>
      </c>
      <c r="AU25" s="22" t="str">
        <f ca="1">IF(ISNUMBER(C25-'Choose Housekeeping Genes'!D$12),C25-'Choose Housekeeping Genes'!D$12,"")</f>
        <v/>
      </c>
      <c r="AV25" s="22" t="str">
        <f ca="1">IF(ISNUMBER(D25-'Choose Housekeeping Genes'!E$12),D25-'Choose Housekeeping Genes'!E$12,"")</f>
        <v/>
      </c>
      <c r="AW25" s="22" t="str">
        <f ca="1">IF(ISNUMBER(E25-'Choose Housekeeping Genes'!F$12),E25-'Choose Housekeeping Genes'!F$12,"")</f>
        <v/>
      </c>
      <c r="AX25" s="22" t="str">
        <f ca="1">IF(ISNUMBER(F25-'Choose Housekeeping Genes'!G$12),F25-'Choose Housekeeping Genes'!G$12,"")</f>
        <v/>
      </c>
      <c r="AY25" s="22" t="str">
        <f ca="1">IF(ISNUMBER(G25-'Choose Housekeeping Genes'!H$12),G25-'Choose Housekeeping Genes'!H$12,"")</f>
        <v/>
      </c>
      <c r="AZ25" s="22" t="str">
        <f ca="1">IF(ISNUMBER(H25-'Choose Housekeeping Genes'!I$12),H25-'Choose Housekeeping Genes'!I$12,"")</f>
        <v/>
      </c>
      <c r="BA25" s="22" t="str">
        <f ca="1">IF(ISNUMBER(I25-'Choose Housekeeping Genes'!J$12),I25-'Choose Housekeeping Genes'!J$12,"")</f>
        <v/>
      </c>
      <c r="BB25" s="22" t="str">
        <f ca="1">IF(ISNUMBER(J25-'Choose Housekeeping Genes'!K$12),J25-'Choose Housekeeping Genes'!K$12,"")</f>
        <v/>
      </c>
      <c r="BC25" s="22" t="str">
        <f ca="1">IF(ISNUMBER(K25-'Choose Housekeeping Genes'!L$12),K25-'Choose Housekeeping Genes'!L$12,"")</f>
        <v/>
      </c>
      <c r="BD25" s="22" t="str">
        <f ca="1">IF(ISNUMBER(L25-'Choose Housekeeping Genes'!M$12),L25-'Choose Housekeeping Genes'!M$12,"")</f>
        <v/>
      </c>
      <c r="BE25" s="22" t="str">
        <f ca="1">IF(ISNUMBER(M25-'Choose Housekeeping Genes'!N$12),M25-'Choose Housekeeping Genes'!N$12,"")</f>
        <v/>
      </c>
      <c r="BF25" s="22" t="str">
        <f ca="1">IF(ISNUMBER(N25-'Choose Housekeeping Genes'!O$12),N25-'Choose Housekeeping Genes'!O$12,"")</f>
        <v/>
      </c>
      <c r="BG25" s="22" t="str">
        <f ca="1">IF(ISNUMBER(O25-'Choose Housekeeping Genes'!P$12),O25-'Choose Housekeeping Genes'!P$12,"")</f>
        <v/>
      </c>
      <c r="BH25" s="22" t="str">
        <f ca="1">IF(ISNUMBER(P25-'Choose Housekeeping Genes'!Q$12),P25-'Choose Housekeeping Genes'!Q$12,"")</f>
        <v/>
      </c>
      <c r="BI25" s="22" t="str">
        <f ca="1">IF(ISNUMBER(Q25-'Choose Housekeeping Genes'!R$12),Q25-'Choose Housekeeping Genes'!R$12,"")</f>
        <v/>
      </c>
      <c r="BJ25" s="22" t="str">
        <f ca="1">IF(ISNUMBER(R25-'Choose Housekeeping Genes'!S$12),R25-'Choose Housekeeping Genes'!S$12,"")</f>
        <v/>
      </c>
      <c r="BK25" s="22" t="str">
        <f ca="1">IF(ISNUMBER(S25-'Choose Housekeeping Genes'!T$12),S25-'Choose Housekeeping Genes'!T$12,"")</f>
        <v/>
      </c>
      <c r="BL25" s="22" t="str">
        <f ca="1">IF(ISNUMBER(T25-'Choose Housekeeping Genes'!U$12),T25-'Choose Housekeeping Genes'!U$12,"")</f>
        <v/>
      </c>
      <c r="BM25" s="22" t="str">
        <f ca="1">IF(ISNUMBER(U25-'Choose Housekeeping Genes'!V$12),U25-'Choose Housekeeping Genes'!V$12,"")</f>
        <v/>
      </c>
      <c r="BN25" s="22" t="str">
        <f ca="1">IF(ISNUMBER(V25-'Choose Housekeeping Genes'!W$12),V25-'Choose Housekeeping Genes'!W$12,"")</f>
        <v/>
      </c>
      <c r="BO25" s="142" t="str">
        <f t="shared" si="0"/>
        <v>Arg-TCG-2</v>
      </c>
      <c r="BP25" s="140" t="s">
        <v>394</v>
      </c>
      <c r="BQ25" s="22" t="str">
        <f ca="1">IF(ISNUMBER(Y25-'Choose Housekeeping Genes'!AA$12),Y25-'Choose Housekeeping Genes'!AA$12,"")</f>
        <v/>
      </c>
      <c r="BR25" s="22" t="str">
        <f ca="1">IF(ISNUMBER(Z25-'Choose Housekeeping Genes'!AB$12),Z25-'Choose Housekeeping Genes'!AB$12,"")</f>
        <v/>
      </c>
      <c r="BS25" s="22" t="str">
        <f ca="1">IF(ISNUMBER(AA25-'Choose Housekeeping Genes'!AC$12),AA25-'Choose Housekeeping Genes'!AC$12,"")</f>
        <v/>
      </c>
      <c r="BT25" s="22" t="str">
        <f ca="1">IF(ISNUMBER(AB25-'Choose Housekeeping Genes'!AD$12),AB25-'Choose Housekeeping Genes'!AD$12,"")</f>
        <v/>
      </c>
      <c r="BU25" s="22" t="str">
        <f ca="1">IF(ISNUMBER(AC25-'Choose Housekeeping Genes'!AE$12),AC25-'Choose Housekeeping Genes'!AE$12,"")</f>
        <v/>
      </c>
      <c r="BV25" s="22" t="str">
        <f ca="1">IF(ISNUMBER(AD25-'Choose Housekeeping Genes'!AF$12),AD25-'Choose Housekeeping Genes'!AF$12,"")</f>
        <v/>
      </c>
      <c r="BW25" s="22" t="str">
        <f ca="1">IF(ISNUMBER(AE25-'Choose Housekeeping Genes'!AG$12),AE25-'Choose Housekeeping Genes'!AG$12,"")</f>
        <v/>
      </c>
      <c r="BX25" s="22" t="str">
        <f ca="1">IF(ISNUMBER(AF25-'Choose Housekeeping Genes'!AH$12),AF25-'Choose Housekeeping Genes'!AH$12,"")</f>
        <v/>
      </c>
      <c r="BY25" s="22" t="str">
        <f ca="1">IF(ISNUMBER(AG25-'Choose Housekeeping Genes'!AI$12),AG25-'Choose Housekeeping Genes'!AI$12,"")</f>
        <v/>
      </c>
      <c r="BZ25" s="22" t="str">
        <f ca="1">IF(ISNUMBER(AH25-'Choose Housekeeping Genes'!AJ$12),AH25-'Choose Housekeeping Genes'!AJ$12,"")</f>
        <v/>
      </c>
      <c r="CA25" s="22" t="str">
        <f ca="1">IF(ISNUMBER(AI25-'Choose Housekeeping Genes'!AK$12),AI25-'Choose Housekeeping Genes'!AK$12,"")</f>
        <v/>
      </c>
      <c r="CB25" s="22" t="str">
        <f ca="1">IF(ISNUMBER(AJ25-'Choose Housekeeping Genes'!AL$12),AJ25-'Choose Housekeeping Genes'!AL$12,"")</f>
        <v/>
      </c>
      <c r="CC25" s="22" t="str">
        <f ca="1">IF(ISNUMBER(AK25-'Choose Housekeeping Genes'!AM$12),AK25-'Choose Housekeeping Genes'!AM$12,"")</f>
        <v/>
      </c>
      <c r="CD25" s="22" t="str">
        <f ca="1">IF(ISNUMBER(AL25-'Choose Housekeeping Genes'!AN$12),AL25-'Choose Housekeeping Genes'!AN$12,"")</f>
        <v/>
      </c>
      <c r="CE25" s="22" t="str">
        <f ca="1">IF(ISNUMBER(AM25-'Choose Housekeeping Genes'!AO$12),AM25-'Choose Housekeeping Genes'!AO$12,"")</f>
        <v/>
      </c>
      <c r="CF25" s="22" t="str">
        <f ca="1">IF(ISNUMBER(AN25-'Choose Housekeeping Genes'!AP$12),AN25-'Choose Housekeeping Genes'!AP$12,"")</f>
        <v/>
      </c>
      <c r="CG25" s="22" t="str">
        <f ca="1">IF(ISNUMBER(AO25-'Choose Housekeeping Genes'!AQ$12),AO25-'Choose Housekeeping Genes'!AQ$12,"")</f>
        <v/>
      </c>
      <c r="CH25" s="22" t="str">
        <f ca="1">IF(ISNUMBER(AP25-'Choose Housekeeping Genes'!AR$12),AP25-'Choose Housekeeping Genes'!AR$12,"")</f>
        <v/>
      </c>
      <c r="CI25" s="22" t="str">
        <f ca="1">IF(ISNUMBER(AQ25-'Choose Housekeeping Genes'!AS$12),AQ25-'Choose Housekeeping Genes'!AS$12,"")</f>
        <v/>
      </c>
      <c r="CJ25" s="22" t="str">
        <f ca="1">IF(ISNUMBER(AR25-'Choose Housekeeping Genes'!AT$12),AR25-'Choose Housekeeping Genes'!AT$12,"")</f>
        <v/>
      </c>
      <c r="CK25" s="66" t="e">
        <f t="shared" ca="1" si="4"/>
        <v>#DIV/0!</v>
      </c>
      <c r="CL25" s="143" t="e">
        <f t="shared" ca="1" si="5"/>
        <v>#DIV/0!</v>
      </c>
      <c r="DA25" s="69" t="str">
        <f>'Transcript table'!D33</f>
        <v>Arg-TCG-2</v>
      </c>
      <c r="DB25" s="21" t="s">
        <v>394</v>
      </c>
      <c r="DC25" s="65" t="str">
        <f t="shared" ca="1" si="6"/>
        <v/>
      </c>
      <c r="DD25" s="65" t="str">
        <f t="shared" ca="1" si="7"/>
        <v/>
      </c>
      <c r="DE25" s="65" t="str">
        <f t="shared" ca="1" si="8"/>
        <v/>
      </c>
      <c r="DF25" s="65" t="str">
        <f t="shared" ca="1" si="9"/>
        <v/>
      </c>
      <c r="DG25" s="65" t="str">
        <f t="shared" ca="1" si="10"/>
        <v/>
      </c>
      <c r="DH25" s="65" t="str">
        <f t="shared" ca="1" si="11"/>
        <v/>
      </c>
      <c r="DI25" s="65" t="str">
        <f t="shared" ca="1" si="12"/>
        <v/>
      </c>
      <c r="DJ25" s="65" t="str">
        <f t="shared" ca="1" si="13"/>
        <v/>
      </c>
      <c r="DK25" s="65" t="str">
        <f t="shared" ca="1" si="14"/>
        <v/>
      </c>
      <c r="DL25" s="65" t="str">
        <f t="shared" ca="1" si="15"/>
        <v/>
      </c>
      <c r="DM25" s="65" t="str">
        <f t="shared" ca="1" si="16"/>
        <v/>
      </c>
      <c r="DN25" s="65" t="str">
        <f t="shared" ca="1" si="17"/>
        <v/>
      </c>
      <c r="DO25" s="65" t="str">
        <f t="shared" ca="1" si="18"/>
        <v/>
      </c>
      <c r="DP25" s="65" t="str">
        <f t="shared" ca="1" si="19"/>
        <v/>
      </c>
      <c r="DQ25" s="65" t="str">
        <f t="shared" ca="1" si="20"/>
        <v/>
      </c>
      <c r="DR25" s="65" t="str">
        <f t="shared" ca="1" si="21"/>
        <v/>
      </c>
      <c r="DS25" s="65" t="str">
        <f t="shared" ca="1" si="22"/>
        <v/>
      </c>
      <c r="DT25" s="65" t="str">
        <f t="shared" ca="1" si="23"/>
        <v/>
      </c>
      <c r="DU25" s="65" t="str">
        <f t="shared" ca="1" si="24"/>
        <v/>
      </c>
      <c r="DV25" s="65" t="str">
        <f t="shared" ca="1" si="25"/>
        <v/>
      </c>
      <c r="DW25" s="141" t="str">
        <f t="shared" si="26"/>
        <v>Arg-TCG-2</v>
      </c>
      <c r="DX25" s="140" t="s">
        <v>394</v>
      </c>
      <c r="DY25" s="65" t="str">
        <f t="shared" ca="1" si="27"/>
        <v/>
      </c>
      <c r="DZ25" s="65" t="str">
        <f t="shared" ca="1" si="28"/>
        <v/>
      </c>
      <c r="EA25" s="65" t="str">
        <f t="shared" ca="1" si="29"/>
        <v/>
      </c>
      <c r="EB25" s="65" t="str">
        <f t="shared" ca="1" si="30"/>
        <v/>
      </c>
      <c r="EC25" s="65" t="str">
        <f t="shared" ca="1" si="31"/>
        <v/>
      </c>
      <c r="ED25" s="65" t="str">
        <f t="shared" ca="1" si="32"/>
        <v/>
      </c>
      <c r="EE25" s="65" t="str">
        <f t="shared" ca="1" si="33"/>
        <v/>
      </c>
      <c r="EF25" s="65" t="str">
        <f t="shared" ca="1" si="34"/>
        <v/>
      </c>
      <c r="EG25" s="65" t="str">
        <f t="shared" ca="1" si="35"/>
        <v/>
      </c>
      <c r="EH25" s="65" t="str">
        <f t="shared" ca="1" si="36"/>
        <v/>
      </c>
      <c r="EI25" s="65" t="str">
        <f t="shared" ca="1" si="37"/>
        <v/>
      </c>
      <c r="EJ25" s="65" t="str">
        <f t="shared" ca="1" si="38"/>
        <v/>
      </c>
      <c r="EK25" s="65" t="str">
        <f t="shared" ca="1" si="39"/>
        <v/>
      </c>
      <c r="EL25" s="65" t="str">
        <f t="shared" ca="1" si="40"/>
        <v/>
      </c>
      <c r="EM25" s="65" t="str">
        <f t="shared" ca="1" si="41"/>
        <v/>
      </c>
      <c r="EN25" s="65" t="str">
        <f t="shared" ca="1" si="42"/>
        <v/>
      </c>
      <c r="EO25" s="65" t="str">
        <f t="shared" ca="1" si="43"/>
        <v/>
      </c>
      <c r="EP25" s="65" t="str">
        <f t="shared" ca="1" si="44"/>
        <v/>
      </c>
      <c r="EQ25" s="65" t="str">
        <f t="shared" ca="1" si="45"/>
        <v/>
      </c>
      <c r="ER25" s="65" t="str">
        <f t="shared" ca="1" si="46"/>
        <v/>
      </c>
    </row>
    <row r="26" spans="1:148" ht="12.75" customHeight="1">
      <c r="A26" s="134" t="str">
        <f>'Test Sample Data'!A26</f>
        <v>Arg-TCT-1</v>
      </c>
      <c r="B26" s="136" t="s">
        <v>392</v>
      </c>
      <c r="C26" s="22" t="str">
        <f>IF(SUM('Test Sample Data'!C$3:C$194)&gt;10,IF(AND(ISNUMBER('Test Sample Data'!C26),'Test Sample Data'!C26&lt;35,'Test Sample Data'!C26&gt;0),'Test Sample Data'!C26-'Choose Housekeeping Genes'!D$20,35-'Choose Housekeeping Genes'!D$20),"")</f>
        <v/>
      </c>
      <c r="D26" s="22" t="str">
        <f>IF(SUM('Test Sample Data'!D$3:D$194)&gt;10,IF(AND(ISNUMBER('Test Sample Data'!D26),'Test Sample Data'!D26&lt;35,'Test Sample Data'!D26&gt;0),'Test Sample Data'!D26-'Choose Housekeeping Genes'!E$20,35-'Choose Housekeeping Genes'!E$20),"")</f>
        <v/>
      </c>
      <c r="E26" s="22" t="str">
        <f>IF(SUM('Test Sample Data'!E$3:E$194)&gt;10,IF(AND(ISNUMBER('Test Sample Data'!E26),'Test Sample Data'!E26&lt;35,'Test Sample Data'!E26&gt;0),'Test Sample Data'!E26-'Choose Housekeeping Genes'!F$20,35-'Choose Housekeeping Genes'!F$20),"")</f>
        <v/>
      </c>
      <c r="F26" s="22" t="str">
        <f>IF(SUM('Test Sample Data'!F$3:F$194)&gt;10,IF(AND(ISNUMBER('Test Sample Data'!F26),'Test Sample Data'!F26&lt;35,'Test Sample Data'!F26&gt;0),'Test Sample Data'!F26-'Choose Housekeeping Genes'!G$20,35-'Choose Housekeeping Genes'!G$20),"")</f>
        <v/>
      </c>
      <c r="G26" s="22" t="str">
        <f>IF(SUM('Test Sample Data'!G$3:G$194)&gt;10,IF(AND(ISNUMBER('Test Sample Data'!G26),'Test Sample Data'!G26&lt;35,'Test Sample Data'!G26&gt;0),'Test Sample Data'!G26-'Choose Housekeeping Genes'!H$20,35-'Choose Housekeeping Genes'!H$20),"")</f>
        <v/>
      </c>
      <c r="H26" s="22" t="str">
        <f>IF(SUM('Test Sample Data'!H$3:H$194)&gt;10,IF(AND(ISNUMBER('Test Sample Data'!H26),'Test Sample Data'!H26&lt;35,'Test Sample Data'!H26&gt;0),'Test Sample Data'!H26-'Choose Housekeeping Genes'!I$20,35-'Choose Housekeeping Genes'!I$20),"")</f>
        <v/>
      </c>
      <c r="I26" s="22" t="str">
        <f>IF(SUM('Test Sample Data'!I$3:I$194)&gt;10,IF(AND(ISNUMBER('Test Sample Data'!I26),'Test Sample Data'!I26&lt;35,'Test Sample Data'!I26&gt;0),'Test Sample Data'!I26-'Choose Housekeeping Genes'!J$20,35-'Choose Housekeeping Genes'!J$20),"")</f>
        <v/>
      </c>
      <c r="J26" s="22" t="str">
        <f>IF(SUM('Test Sample Data'!J$3:J$194)&gt;10,IF(AND(ISNUMBER('Test Sample Data'!J26),'Test Sample Data'!J26&lt;35,'Test Sample Data'!J26&gt;0),'Test Sample Data'!J26-'Choose Housekeeping Genes'!K$20,35-'Choose Housekeeping Genes'!K$20),"")</f>
        <v/>
      </c>
      <c r="K26" s="22" t="str">
        <f>IF(SUM('Test Sample Data'!K$3:K$194)&gt;10,IF(AND(ISNUMBER('Test Sample Data'!K26),'Test Sample Data'!K26&lt;35,'Test Sample Data'!K26&gt;0),'Test Sample Data'!K26-'Choose Housekeeping Genes'!L$20,35-'Choose Housekeeping Genes'!L$20),"")</f>
        <v/>
      </c>
      <c r="L26" s="22" t="str">
        <f>IF(SUM('Test Sample Data'!L$3:L$194)&gt;10,IF(AND(ISNUMBER('Test Sample Data'!L26),'Test Sample Data'!L26&lt;35,'Test Sample Data'!L26&gt;0),'Test Sample Data'!L26-'Choose Housekeeping Genes'!M$20,35-'Choose Housekeeping Genes'!M$20),"")</f>
        <v/>
      </c>
      <c r="M26" s="22" t="str">
        <f>IF(SUM('Test Sample Data'!M$3:M$194)&gt;10,IF(AND(ISNUMBER('Test Sample Data'!M26),'Test Sample Data'!M26&lt;35,'Test Sample Data'!M26&gt;0),'Test Sample Data'!M26-'Choose Housekeeping Genes'!N$20,35-'Choose Housekeeping Genes'!N$20),"")</f>
        <v/>
      </c>
      <c r="N26" s="22" t="str">
        <f>IF(SUM('Test Sample Data'!N$3:N$194)&gt;10,IF(AND(ISNUMBER('Test Sample Data'!N26),'Test Sample Data'!N26&lt;35,'Test Sample Data'!N26&gt;0),'Test Sample Data'!N26-'Choose Housekeeping Genes'!O$20,35-'Choose Housekeeping Genes'!O$20),"")</f>
        <v/>
      </c>
      <c r="O26" s="22" t="str">
        <f>IF(SUM('Test Sample Data'!O$3:O$194)&gt;10,IF(AND(ISNUMBER('Test Sample Data'!O26),'Test Sample Data'!O26&lt;35,'Test Sample Data'!O26&gt;0),'Test Sample Data'!O26-'Choose Housekeeping Genes'!P$20,35-'Choose Housekeeping Genes'!P$20),"")</f>
        <v/>
      </c>
      <c r="P26" s="22" t="str">
        <f>IF(SUM('Test Sample Data'!P$3:P$194)&gt;10,IF(AND(ISNUMBER('Test Sample Data'!P26),'Test Sample Data'!P26&lt;35,'Test Sample Data'!P26&gt;0),'Test Sample Data'!P26-'Choose Housekeeping Genes'!Q$20,35-'Choose Housekeeping Genes'!Q$20),"")</f>
        <v/>
      </c>
      <c r="Q26" s="22" t="str">
        <f>IF(SUM('Test Sample Data'!Q$3:Q$194)&gt;10,IF(AND(ISNUMBER('Test Sample Data'!Q26),'Test Sample Data'!Q26&lt;35,'Test Sample Data'!Q26&gt;0),'Test Sample Data'!Q26-'Choose Housekeeping Genes'!R$20,35-'Choose Housekeeping Genes'!R$20),"")</f>
        <v/>
      </c>
      <c r="R26" s="22" t="str">
        <f>IF(SUM('Test Sample Data'!R$3:R$194)&gt;10,IF(AND(ISNUMBER('Test Sample Data'!R26),'Test Sample Data'!R26&lt;35,'Test Sample Data'!R26&gt;0),'Test Sample Data'!R26-'Choose Housekeeping Genes'!S$20,35-'Choose Housekeeping Genes'!S$20),"")</f>
        <v/>
      </c>
      <c r="S26" s="22" t="str">
        <f>IF(SUM('Test Sample Data'!S$3:S$194)&gt;10,IF(AND(ISNUMBER('Test Sample Data'!S26),'Test Sample Data'!S26&lt;35,'Test Sample Data'!S26&gt;0),'Test Sample Data'!S26-'Choose Housekeeping Genes'!T$20,35-'Choose Housekeeping Genes'!T$20),"")</f>
        <v/>
      </c>
      <c r="T26" s="22" t="str">
        <f>IF(SUM('Test Sample Data'!T$3:T$194)&gt;10,IF(AND(ISNUMBER('Test Sample Data'!T26),'Test Sample Data'!T26&lt;35,'Test Sample Data'!T26&gt;0),'Test Sample Data'!T26-'Choose Housekeeping Genes'!U$20,35-'Choose Housekeeping Genes'!U$20),"")</f>
        <v/>
      </c>
      <c r="U26" s="22" t="str">
        <f>IF(SUM('Test Sample Data'!U$3:U$194)&gt;10,IF(AND(ISNUMBER('Test Sample Data'!U26),'Test Sample Data'!U26&lt;35,'Test Sample Data'!U26&gt;0),'Test Sample Data'!U26-'Choose Housekeeping Genes'!V$20,35-'Choose Housekeeping Genes'!V$20),"")</f>
        <v/>
      </c>
      <c r="V26" s="22" t="str">
        <f>IF(SUM('Test Sample Data'!V$3:V$194)&gt;10,IF(AND(ISNUMBER('Test Sample Data'!V26),'Test Sample Data'!V26&lt;35,'Test Sample Data'!V26&gt;0),'Test Sample Data'!V26-'Choose Housekeeping Genes'!W$20,35-'Choose Housekeeping Genes'!W$20),"")</f>
        <v/>
      </c>
      <c r="W26" s="139" t="str">
        <f>'Control Sample Data'!A26</f>
        <v>Arg-TCT-1</v>
      </c>
      <c r="X26" s="140" t="s">
        <v>392</v>
      </c>
      <c r="Y26" s="22" t="str">
        <f>IF(SUM('Control Sample Data'!C$3:C$194)&gt;10,IF(AND(ISNUMBER('Control Sample Data'!C26),'Control Sample Data'!C26&lt;35,'Control Sample Data'!C26&gt;0),'Control Sample Data'!C26-'Choose Housekeeping Genes'!AA$20,35-'Choose Housekeeping Genes'!AA$20),"")</f>
        <v/>
      </c>
      <c r="Z26" s="22" t="str">
        <f>IF(SUM('Control Sample Data'!D$3:D$194)&gt;10,IF(AND(ISNUMBER('Control Sample Data'!D26),'Control Sample Data'!D26&lt;35,'Control Sample Data'!D26&gt;0),'Control Sample Data'!D26-'Choose Housekeeping Genes'!AB$20,35-'Choose Housekeeping Genes'!AB$20),"")</f>
        <v/>
      </c>
      <c r="AA26" s="22" t="str">
        <f>IF(SUM('Control Sample Data'!E$3:E$194)&gt;10,IF(AND(ISNUMBER('Control Sample Data'!E26),'Control Sample Data'!E26&lt;35,'Control Sample Data'!E26&gt;0),'Control Sample Data'!E26-'Choose Housekeeping Genes'!AC$20,35-'Choose Housekeeping Genes'!AC$20),"")</f>
        <v/>
      </c>
      <c r="AB26" s="22" t="str">
        <f>IF(SUM('Control Sample Data'!F$3:F$194)&gt;10,IF(AND(ISNUMBER('Control Sample Data'!F26),'Control Sample Data'!F26&lt;35,'Control Sample Data'!F26&gt;0),'Control Sample Data'!F26-'Choose Housekeeping Genes'!AD$20,35-'Choose Housekeeping Genes'!AD$20),"")</f>
        <v/>
      </c>
      <c r="AC26" s="22" t="str">
        <f>IF(SUM('Control Sample Data'!G$3:G$194)&gt;10,IF(AND(ISNUMBER('Control Sample Data'!G26),'Control Sample Data'!G26&lt;35,'Control Sample Data'!G26&gt;0),'Control Sample Data'!G26-'Choose Housekeeping Genes'!AE$20,35-'Choose Housekeeping Genes'!AE$20),"")</f>
        <v/>
      </c>
      <c r="AD26" s="22" t="str">
        <f>IF(SUM('Control Sample Data'!H$3:H$194)&gt;10,IF(AND(ISNUMBER('Control Sample Data'!H26),'Control Sample Data'!H26&lt;35,'Control Sample Data'!H26&gt;0),'Control Sample Data'!H26-'Choose Housekeeping Genes'!AF$20,35-'Choose Housekeeping Genes'!AF$20),"")</f>
        <v/>
      </c>
      <c r="AE26" s="22" t="str">
        <f>IF(SUM('Control Sample Data'!I$3:I$194)&gt;10,IF(AND(ISNUMBER('Control Sample Data'!I26),'Control Sample Data'!I26&lt;35,'Control Sample Data'!I26&gt;0),'Control Sample Data'!I26-'Choose Housekeeping Genes'!AG$20,35-'Choose Housekeeping Genes'!AG$20),"")</f>
        <v/>
      </c>
      <c r="AF26" s="22" t="str">
        <f>IF(SUM('Control Sample Data'!J$3:J$194)&gt;10,IF(AND(ISNUMBER('Control Sample Data'!J26),'Control Sample Data'!J26&lt;35,'Control Sample Data'!J26&gt;0),'Control Sample Data'!J26-'Choose Housekeeping Genes'!AH$20,35-'Choose Housekeeping Genes'!AH$20),"")</f>
        <v/>
      </c>
      <c r="AG26" s="22" t="str">
        <f>IF(SUM('Control Sample Data'!K$3:K$194)&gt;10,IF(AND(ISNUMBER('Control Sample Data'!K26),'Control Sample Data'!K26&lt;35,'Control Sample Data'!K26&gt;0),'Control Sample Data'!K26-'Choose Housekeeping Genes'!AI$20,35-'Choose Housekeeping Genes'!AI$20),"")</f>
        <v/>
      </c>
      <c r="AH26" s="22" t="str">
        <f>IF(SUM('Control Sample Data'!L$3:L$194)&gt;10,IF(AND(ISNUMBER('Control Sample Data'!L26),'Control Sample Data'!L26&lt;35,'Control Sample Data'!L26&gt;0),'Control Sample Data'!L26-'Choose Housekeeping Genes'!AJ$20,35-'Choose Housekeeping Genes'!AJ$20),"")</f>
        <v/>
      </c>
      <c r="AI26" s="22" t="str">
        <f>IF(SUM('Control Sample Data'!M$3:M$194)&gt;10,IF(AND(ISNUMBER('Control Sample Data'!M26),'Control Sample Data'!M26&lt;35,'Control Sample Data'!M26&gt;0),'Control Sample Data'!M26-'Choose Housekeeping Genes'!AK$20,35-'Choose Housekeeping Genes'!AK$20),"")</f>
        <v/>
      </c>
      <c r="AJ26" s="22" t="str">
        <f>IF(SUM('Control Sample Data'!N$3:N$194)&gt;10,IF(AND(ISNUMBER('Control Sample Data'!N26),'Control Sample Data'!N26&lt;35,'Control Sample Data'!N26&gt;0),'Control Sample Data'!N26-'Choose Housekeeping Genes'!AL$20,35-'Choose Housekeeping Genes'!AL$20),"")</f>
        <v/>
      </c>
      <c r="AK26" s="22" t="str">
        <f>IF(SUM('Control Sample Data'!O$3:O$194)&gt;10,IF(AND(ISNUMBER('Control Sample Data'!O26),'Control Sample Data'!O26&lt;35,'Control Sample Data'!O26&gt;0),'Control Sample Data'!O26-'Choose Housekeeping Genes'!AM$20,35-'Choose Housekeeping Genes'!AM$20),"")</f>
        <v/>
      </c>
      <c r="AL26" s="22" t="str">
        <f>IF(SUM('Control Sample Data'!P$3:P$194)&gt;10,IF(AND(ISNUMBER('Control Sample Data'!P26),'Control Sample Data'!P26&lt;35,'Control Sample Data'!P26&gt;0),'Control Sample Data'!P26-'Choose Housekeeping Genes'!AN$20,35-'Choose Housekeeping Genes'!AN$20),"")</f>
        <v/>
      </c>
      <c r="AM26" s="22" t="str">
        <f>IF(SUM('Control Sample Data'!Q$3:Q$194)&gt;10,IF(AND(ISNUMBER('Control Sample Data'!Q26),'Control Sample Data'!Q26&lt;35,'Control Sample Data'!Q26&gt;0),'Control Sample Data'!Q26-'Choose Housekeeping Genes'!AO$20,35-'Choose Housekeeping Genes'!AO$20),"")</f>
        <v/>
      </c>
      <c r="AN26" s="22" t="str">
        <f>IF(SUM('Control Sample Data'!R$3:R$194)&gt;10,IF(AND(ISNUMBER('Control Sample Data'!R26),'Control Sample Data'!R26&lt;35,'Control Sample Data'!R26&gt;0),'Control Sample Data'!R26-'Choose Housekeeping Genes'!AP$20,35-'Choose Housekeeping Genes'!AP$20),"")</f>
        <v/>
      </c>
      <c r="AO26" s="22" t="str">
        <f>IF(SUM('Control Sample Data'!S$3:S$194)&gt;10,IF(AND(ISNUMBER('Control Sample Data'!S26),'Control Sample Data'!S26&lt;35,'Control Sample Data'!S26&gt;0),'Control Sample Data'!S26-'Choose Housekeeping Genes'!AQ$20,35-'Choose Housekeeping Genes'!AQ$20),"")</f>
        <v/>
      </c>
      <c r="AP26" s="22" t="str">
        <f>IF(SUM('Control Sample Data'!T$3:T$194)&gt;10,IF(AND(ISNUMBER('Control Sample Data'!T26),'Control Sample Data'!T26&lt;35,'Control Sample Data'!T26&gt;0),'Control Sample Data'!T26-'Choose Housekeeping Genes'!AR$20,35-'Choose Housekeeping Genes'!AR$20),"")</f>
        <v/>
      </c>
      <c r="AQ26" s="22" t="str">
        <f>IF(SUM('Control Sample Data'!U$3:U$194)&gt;10,IF(AND(ISNUMBER('Control Sample Data'!U26),'Control Sample Data'!U26&lt;35,'Control Sample Data'!U26&gt;0),'Control Sample Data'!U26-'Choose Housekeeping Genes'!AS$20,35-'Choose Housekeeping Genes'!AS$20),"")</f>
        <v/>
      </c>
      <c r="AR26" s="22" t="str">
        <f>IF(SUM('Control Sample Data'!V$3:V$194)&gt;10,IF(AND(ISNUMBER('Control Sample Data'!V26),'Control Sample Data'!V26&lt;35,'Control Sample Data'!V26&gt;0),'Control Sample Data'!V26-'Choose Housekeeping Genes'!AT$20,35-'Choose Housekeeping Genes'!AT$20),"")</f>
        <v/>
      </c>
      <c r="AS26" s="69" t="str">
        <f>'Control Sample Data'!A26</f>
        <v>Arg-TCT-1</v>
      </c>
      <c r="AT26" s="21" t="s">
        <v>392</v>
      </c>
      <c r="AU26" s="22" t="str">
        <f ca="1">IF(ISNUMBER(C26-'Choose Housekeeping Genes'!D$12),C26-'Choose Housekeeping Genes'!D$12,"")</f>
        <v/>
      </c>
      <c r="AV26" s="22" t="str">
        <f ca="1">IF(ISNUMBER(D26-'Choose Housekeeping Genes'!E$12),D26-'Choose Housekeeping Genes'!E$12,"")</f>
        <v/>
      </c>
      <c r="AW26" s="22" t="str">
        <f ca="1">IF(ISNUMBER(E26-'Choose Housekeeping Genes'!F$12),E26-'Choose Housekeeping Genes'!F$12,"")</f>
        <v/>
      </c>
      <c r="AX26" s="22" t="str">
        <f ca="1">IF(ISNUMBER(F26-'Choose Housekeeping Genes'!G$12),F26-'Choose Housekeeping Genes'!G$12,"")</f>
        <v/>
      </c>
      <c r="AY26" s="22" t="str">
        <f ca="1">IF(ISNUMBER(G26-'Choose Housekeeping Genes'!H$12),G26-'Choose Housekeeping Genes'!H$12,"")</f>
        <v/>
      </c>
      <c r="AZ26" s="22" t="str">
        <f ca="1">IF(ISNUMBER(H26-'Choose Housekeeping Genes'!I$12),H26-'Choose Housekeeping Genes'!I$12,"")</f>
        <v/>
      </c>
      <c r="BA26" s="22" t="str">
        <f ca="1">IF(ISNUMBER(I26-'Choose Housekeeping Genes'!J$12),I26-'Choose Housekeeping Genes'!J$12,"")</f>
        <v/>
      </c>
      <c r="BB26" s="22" t="str">
        <f ca="1">IF(ISNUMBER(J26-'Choose Housekeeping Genes'!K$12),J26-'Choose Housekeeping Genes'!K$12,"")</f>
        <v/>
      </c>
      <c r="BC26" s="22" t="str">
        <f ca="1">IF(ISNUMBER(K26-'Choose Housekeeping Genes'!L$12),K26-'Choose Housekeeping Genes'!L$12,"")</f>
        <v/>
      </c>
      <c r="BD26" s="22" t="str">
        <f ca="1">IF(ISNUMBER(L26-'Choose Housekeeping Genes'!M$12),L26-'Choose Housekeeping Genes'!M$12,"")</f>
        <v/>
      </c>
      <c r="BE26" s="22" t="str">
        <f ca="1">IF(ISNUMBER(M26-'Choose Housekeeping Genes'!N$12),M26-'Choose Housekeeping Genes'!N$12,"")</f>
        <v/>
      </c>
      <c r="BF26" s="22" t="str">
        <f ca="1">IF(ISNUMBER(N26-'Choose Housekeeping Genes'!O$12),N26-'Choose Housekeeping Genes'!O$12,"")</f>
        <v/>
      </c>
      <c r="BG26" s="22" t="str">
        <f ca="1">IF(ISNUMBER(O26-'Choose Housekeeping Genes'!P$12),O26-'Choose Housekeeping Genes'!P$12,"")</f>
        <v/>
      </c>
      <c r="BH26" s="22" t="str">
        <f ca="1">IF(ISNUMBER(P26-'Choose Housekeeping Genes'!Q$12),P26-'Choose Housekeeping Genes'!Q$12,"")</f>
        <v/>
      </c>
      <c r="BI26" s="22" t="str">
        <f ca="1">IF(ISNUMBER(Q26-'Choose Housekeeping Genes'!R$12),Q26-'Choose Housekeeping Genes'!R$12,"")</f>
        <v/>
      </c>
      <c r="BJ26" s="22" t="str">
        <f ca="1">IF(ISNUMBER(R26-'Choose Housekeeping Genes'!S$12),R26-'Choose Housekeeping Genes'!S$12,"")</f>
        <v/>
      </c>
      <c r="BK26" s="22" t="str">
        <f ca="1">IF(ISNUMBER(S26-'Choose Housekeeping Genes'!T$12),S26-'Choose Housekeeping Genes'!T$12,"")</f>
        <v/>
      </c>
      <c r="BL26" s="22" t="str">
        <f ca="1">IF(ISNUMBER(T26-'Choose Housekeeping Genes'!U$12),T26-'Choose Housekeeping Genes'!U$12,"")</f>
        <v/>
      </c>
      <c r="BM26" s="22" t="str">
        <f ca="1">IF(ISNUMBER(U26-'Choose Housekeeping Genes'!V$12),U26-'Choose Housekeeping Genes'!V$12,"")</f>
        <v/>
      </c>
      <c r="BN26" s="22" t="str">
        <f ca="1">IF(ISNUMBER(V26-'Choose Housekeeping Genes'!W$12),V26-'Choose Housekeeping Genes'!W$12,"")</f>
        <v/>
      </c>
      <c r="BO26" s="142" t="str">
        <f t="shared" si="0"/>
        <v>Arg-TCT-1</v>
      </c>
      <c r="BP26" s="140" t="s">
        <v>392</v>
      </c>
      <c r="BQ26" s="22" t="str">
        <f ca="1">IF(ISNUMBER(Y26-'Choose Housekeeping Genes'!AA$12),Y26-'Choose Housekeeping Genes'!AA$12,"")</f>
        <v/>
      </c>
      <c r="BR26" s="22" t="str">
        <f ca="1">IF(ISNUMBER(Z26-'Choose Housekeeping Genes'!AB$12),Z26-'Choose Housekeeping Genes'!AB$12,"")</f>
        <v/>
      </c>
      <c r="BS26" s="22" t="str">
        <f ca="1">IF(ISNUMBER(AA26-'Choose Housekeeping Genes'!AC$12),AA26-'Choose Housekeeping Genes'!AC$12,"")</f>
        <v/>
      </c>
      <c r="BT26" s="22" t="str">
        <f ca="1">IF(ISNUMBER(AB26-'Choose Housekeeping Genes'!AD$12),AB26-'Choose Housekeeping Genes'!AD$12,"")</f>
        <v/>
      </c>
      <c r="BU26" s="22" t="str">
        <f ca="1">IF(ISNUMBER(AC26-'Choose Housekeeping Genes'!AE$12),AC26-'Choose Housekeeping Genes'!AE$12,"")</f>
        <v/>
      </c>
      <c r="BV26" s="22" t="str">
        <f ca="1">IF(ISNUMBER(AD26-'Choose Housekeeping Genes'!AF$12),AD26-'Choose Housekeeping Genes'!AF$12,"")</f>
        <v/>
      </c>
      <c r="BW26" s="22" t="str">
        <f ca="1">IF(ISNUMBER(AE26-'Choose Housekeeping Genes'!AG$12),AE26-'Choose Housekeeping Genes'!AG$12,"")</f>
        <v/>
      </c>
      <c r="BX26" s="22" t="str">
        <f ca="1">IF(ISNUMBER(AF26-'Choose Housekeeping Genes'!AH$12),AF26-'Choose Housekeeping Genes'!AH$12,"")</f>
        <v/>
      </c>
      <c r="BY26" s="22" t="str">
        <f ca="1">IF(ISNUMBER(AG26-'Choose Housekeeping Genes'!AI$12),AG26-'Choose Housekeeping Genes'!AI$12,"")</f>
        <v/>
      </c>
      <c r="BZ26" s="22" t="str">
        <f ca="1">IF(ISNUMBER(AH26-'Choose Housekeeping Genes'!AJ$12),AH26-'Choose Housekeeping Genes'!AJ$12,"")</f>
        <v/>
      </c>
      <c r="CA26" s="22" t="str">
        <f ca="1">IF(ISNUMBER(AI26-'Choose Housekeeping Genes'!AK$12),AI26-'Choose Housekeeping Genes'!AK$12,"")</f>
        <v/>
      </c>
      <c r="CB26" s="22" t="str">
        <f ca="1">IF(ISNUMBER(AJ26-'Choose Housekeeping Genes'!AL$12),AJ26-'Choose Housekeeping Genes'!AL$12,"")</f>
        <v/>
      </c>
      <c r="CC26" s="22" t="str">
        <f ca="1">IF(ISNUMBER(AK26-'Choose Housekeeping Genes'!AM$12),AK26-'Choose Housekeeping Genes'!AM$12,"")</f>
        <v/>
      </c>
      <c r="CD26" s="22" t="str">
        <f ca="1">IF(ISNUMBER(AL26-'Choose Housekeeping Genes'!AN$12),AL26-'Choose Housekeeping Genes'!AN$12,"")</f>
        <v/>
      </c>
      <c r="CE26" s="22" t="str">
        <f ca="1">IF(ISNUMBER(AM26-'Choose Housekeeping Genes'!AO$12),AM26-'Choose Housekeeping Genes'!AO$12,"")</f>
        <v/>
      </c>
      <c r="CF26" s="22" t="str">
        <f ca="1">IF(ISNUMBER(AN26-'Choose Housekeeping Genes'!AP$12),AN26-'Choose Housekeeping Genes'!AP$12,"")</f>
        <v/>
      </c>
      <c r="CG26" s="22" t="str">
        <f ca="1">IF(ISNUMBER(AO26-'Choose Housekeeping Genes'!AQ$12),AO26-'Choose Housekeeping Genes'!AQ$12,"")</f>
        <v/>
      </c>
      <c r="CH26" s="22" t="str">
        <f ca="1">IF(ISNUMBER(AP26-'Choose Housekeeping Genes'!AR$12),AP26-'Choose Housekeeping Genes'!AR$12,"")</f>
        <v/>
      </c>
      <c r="CI26" s="22" t="str">
        <f ca="1">IF(ISNUMBER(AQ26-'Choose Housekeeping Genes'!AS$12),AQ26-'Choose Housekeeping Genes'!AS$12,"")</f>
        <v/>
      </c>
      <c r="CJ26" s="22" t="str">
        <f ca="1">IF(ISNUMBER(AR26-'Choose Housekeeping Genes'!AT$12),AR26-'Choose Housekeeping Genes'!AT$12,"")</f>
        <v/>
      </c>
      <c r="CK26" s="66" t="e">
        <f t="shared" ca="1" si="4"/>
        <v>#DIV/0!</v>
      </c>
      <c r="CL26" s="143" t="e">
        <f t="shared" ca="1" si="5"/>
        <v>#DIV/0!</v>
      </c>
      <c r="DA26" s="69" t="str">
        <f>'Transcript table'!D34</f>
        <v>Arg-TCT-1</v>
      </c>
      <c r="DB26" s="21" t="s">
        <v>392</v>
      </c>
      <c r="DC26" s="65" t="str">
        <f t="shared" ca="1" si="6"/>
        <v/>
      </c>
      <c r="DD26" s="65" t="str">
        <f t="shared" ca="1" si="7"/>
        <v/>
      </c>
      <c r="DE26" s="65" t="str">
        <f t="shared" ca="1" si="8"/>
        <v/>
      </c>
      <c r="DF26" s="65" t="str">
        <f t="shared" ca="1" si="9"/>
        <v/>
      </c>
      <c r="DG26" s="65" t="str">
        <f t="shared" ca="1" si="10"/>
        <v/>
      </c>
      <c r="DH26" s="65" t="str">
        <f t="shared" ca="1" si="11"/>
        <v/>
      </c>
      <c r="DI26" s="65" t="str">
        <f t="shared" ca="1" si="12"/>
        <v/>
      </c>
      <c r="DJ26" s="65" t="str">
        <f t="shared" ca="1" si="13"/>
        <v/>
      </c>
      <c r="DK26" s="65" t="str">
        <f t="shared" ca="1" si="14"/>
        <v/>
      </c>
      <c r="DL26" s="65" t="str">
        <f t="shared" ca="1" si="15"/>
        <v/>
      </c>
      <c r="DM26" s="65" t="str">
        <f t="shared" ca="1" si="16"/>
        <v/>
      </c>
      <c r="DN26" s="65" t="str">
        <f t="shared" ca="1" si="17"/>
        <v/>
      </c>
      <c r="DO26" s="65" t="str">
        <f t="shared" ca="1" si="18"/>
        <v/>
      </c>
      <c r="DP26" s="65" t="str">
        <f t="shared" ca="1" si="19"/>
        <v/>
      </c>
      <c r="DQ26" s="65" t="str">
        <f t="shared" ca="1" si="20"/>
        <v/>
      </c>
      <c r="DR26" s="65" t="str">
        <f t="shared" ca="1" si="21"/>
        <v/>
      </c>
      <c r="DS26" s="65" t="str">
        <f t="shared" ca="1" si="22"/>
        <v/>
      </c>
      <c r="DT26" s="65" t="str">
        <f t="shared" ca="1" si="23"/>
        <v/>
      </c>
      <c r="DU26" s="65" t="str">
        <f t="shared" ca="1" si="24"/>
        <v/>
      </c>
      <c r="DV26" s="65" t="str">
        <f t="shared" ca="1" si="25"/>
        <v/>
      </c>
      <c r="DW26" s="141" t="str">
        <f t="shared" si="26"/>
        <v>Arg-TCT-1</v>
      </c>
      <c r="DX26" s="140" t="s">
        <v>392</v>
      </c>
      <c r="DY26" s="65" t="str">
        <f t="shared" ca="1" si="27"/>
        <v/>
      </c>
      <c r="DZ26" s="65" t="str">
        <f t="shared" ca="1" si="28"/>
        <v/>
      </c>
      <c r="EA26" s="65" t="str">
        <f t="shared" ca="1" si="29"/>
        <v/>
      </c>
      <c r="EB26" s="65" t="str">
        <f t="shared" ca="1" si="30"/>
        <v/>
      </c>
      <c r="EC26" s="65" t="str">
        <f t="shared" ca="1" si="31"/>
        <v/>
      </c>
      <c r="ED26" s="65" t="str">
        <f t="shared" ca="1" si="32"/>
        <v/>
      </c>
      <c r="EE26" s="65" t="str">
        <f t="shared" ca="1" si="33"/>
        <v/>
      </c>
      <c r="EF26" s="65" t="str">
        <f t="shared" ca="1" si="34"/>
        <v/>
      </c>
      <c r="EG26" s="65" t="str">
        <f t="shared" ca="1" si="35"/>
        <v/>
      </c>
      <c r="EH26" s="65" t="str">
        <f t="shared" ca="1" si="36"/>
        <v/>
      </c>
      <c r="EI26" s="65" t="str">
        <f t="shared" ca="1" si="37"/>
        <v/>
      </c>
      <c r="EJ26" s="65" t="str">
        <f t="shared" ca="1" si="38"/>
        <v/>
      </c>
      <c r="EK26" s="65" t="str">
        <f t="shared" ca="1" si="39"/>
        <v/>
      </c>
      <c r="EL26" s="65" t="str">
        <f t="shared" ca="1" si="40"/>
        <v/>
      </c>
      <c r="EM26" s="65" t="str">
        <f t="shared" ca="1" si="41"/>
        <v/>
      </c>
      <c r="EN26" s="65" t="str">
        <f t="shared" ca="1" si="42"/>
        <v/>
      </c>
      <c r="EO26" s="65" t="str">
        <f t="shared" ca="1" si="43"/>
        <v/>
      </c>
      <c r="EP26" s="65" t="str">
        <f t="shared" ca="1" si="44"/>
        <v/>
      </c>
      <c r="EQ26" s="65" t="str">
        <f t="shared" ca="1" si="45"/>
        <v/>
      </c>
      <c r="ER26" s="65" t="str">
        <f t="shared" ca="1" si="46"/>
        <v/>
      </c>
    </row>
    <row r="27" spans="1:148" ht="12.75" customHeight="1">
      <c r="A27" s="134" t="str">
        <f>'Test Sample Data'!A27</f>
        <v>Arg-TCT-2</v>
      </c>
      <c r="B27" s="136" t="s">
        <v>390</v>
      </c>
      <c r="C27" s="22" t="str">
        <f>IF(SUM('Test Sample Data'!C$3:C$194)&gt;10,IF(AND(ISNUMBER('Test Sample Data'!C27),'Test Sample Data'!C27&lt;35,'Test Sample Data'!C27&gt;0),'Test Sample Data'!C27-'Choose Housekeeping Genes'!D$20,35-'Choose Housekeeping Genes'!D$20),"")</f>
        <v/>
      </c>
      <c r="D27" s="22" t="str">
        <f>IF(SUM('Test Sample Data'!D$3:D$194)&gt;10,IF(AND(ISNUMBER('Test Sample Data'!D27),'Test Sample Data'!D27&lt;35,'Test Sample Data'!D27&gt;0),'Test Sample Data'!D27-'Choose Housekeeping Genes'!E$20,35-'Choose Housekeeping Genes'!E$20),"")</f>
        <v/>
      </c>
      <c r="E27" s="22" t="str">
        <f>IF(SUM('Test Sample Data'!E$3:E$194)&gt;10,IF(AND(ISNUMBER('Test Sample Data'!E27),'Test Sample Data'!E27&lt;35,'Test Sample Data'!E27&gt;0),'Test Sample Data'!E27-'Choose Housekeeping Genes'!F$20,35-'Choose Housekeeping Genes'!F$20),"")</f>
        <v/>
      </c>
      <c r="F27" s="22" t="str">
        <f>IF(SUM('Test Sample Data'!F$3:F$194)&gt;10,IF(AND(ISNUMBER('Test Sample Data'!F27),'Test Sample Data'!F27&lt;35,'Test Sample Data'!F27&gt;0),'Test Sample Data'!F27-'Choose Housekeeping Genes'!G$20,35-'Choose Housekeeping Genes'!G$20),"")</f>
        <v/>
      </c>
      <c r="G27" s="22" t="str">
        <f>IF(SUM('Test Sample Data'!G$3:G$194)&gt;10,IF(AND(ISNUMBER('Test Sample Data'!G27),'Test Sample Data'!G27&lt;35,'Test Sample Data'!G27&gt;0),'Test Sample Data'!G27-'Choose Housekeeping Genes'!H$20,35-'Choose Housekeeping Genes'!H$20),"")</f>
        <v/>
      </c>
      <c r="H27" s="22" t="str">
        <f>IF(SUM('Test Sample Data'!H$3:H$194)&gt;10,IF(AND(ISNUMBER('Test Sample Data'!H27),'Test Sample Data'!H27&lt;35,'Test Sample Data'!H27&gt;0),'Test Sample Data'!H27-'Choose Housekeeping Genes'!I$20,35-'Choose Housekeeping Genes'!I$20),"")</f>
        <v/>
      </c>
      <c r="I27" s="22" t="str">
        <f>IF(SUM('Test Sample Data'!I$3:I$194)&gt;10,IF(AND(ISNUMBER('Test Sample Data'!I27),'Test Sample Data'!I27&lt;35,'Test Sample Data'!I27&gt;0),'Test Sample Data'!I27-'Choose Housekeeping Genes'!J$20,35-'Choose Housekeeping Genes'!J$20),"")</f>
        <v/>
      </c>
      <c r="J27" s="22" t="str">
        <f>IF(SUM('Test Sample Data'!J$3:J$194)&gt;10,IF(AND(ISNUMBER('Test Sample Data'!J27),'Test Sample Data'!J27&lt;35,'Test Sample Data'!J27&gt;0),'Test Sample Data'!J27-'Choose Housekeeping Genes'!K$20,35-'Choose Housekeeping Genes'!K$20),"")</f>
        <v/>
      </c>
      <c r="K27" s="22" t="str">
        <f>IF(SUM('Test Sample Data'!K$3:K$194)&gt;10,IF(AND(ISNUMBER('Test Sample Data'!K27),'Test Sample Data'!K27&lt;35,'Test Sample Data'!K27&gt;0),'Test Sample Data'!K27-'Choose Housekeeping Genes'!L$20,35-'Choose Housekeeping Genes'!L$20),"")</f>
        <v/>
      </c>
      <c r="L27" s="22" t="str">
        <f>IF(SUM('Test Sample Data'!L$3:L$194)&gt;10,IF(AND(ISNUMBER('Test Sample Data'!L27),'Test Sample Data'!L27&lt;35,'Test Sample Data'!L27&gt;0),'Test Sample Data'!L27-'Choose Housekeeping Genes'!M$20,35-'Choose Housekeeping Genes'!M$20),"")</f>
        <v/>
      </c>
      <c r="M27" s="22" t="str">
        <f>IF(SUM('Test Sample Data'!M$3:M$194)&gt;10,IF(AND(ISNUMBER('Test Sample Data'!M27),'Test Sample Data'!M27&lt;35,'Test Sample Data'!M27&gt;0),'Test Sample Data'!M27-'Choose Housekeeping Genes'!N$20,35-'Choose Housekeeping Genes'!N$20),"")</f>
        <v/>
      </c>
      <c r="N27" s="22" t="str">
        <f>IF(SUM('Test Sample Data'!N$3:N$194)&gt;10,IF(AND(ISNUMBER('Test Sample Data'!N27),'Test Sample Data'!N27&lt;35,'Test Sample Data'!N27&gt;0),'Test Sample Data'!N27-'Choose Housekeeping Genes'!O$20,35-'Choose Housekeeping Genes'!O$20),"")</f>
        <v/>
      </c>
      <c r="O27" s="22" t="str">
        <f>IF(SUM('Test Sample Data'!O$3:O$194)&gt;10,IF(AND(ISNUMBER('Test Sample Data'!O27),'Test Sample Data'!O27&lt;35,'Test Sample Data'!O27&gt;0),'Test Sample Data'!O27-'Choose Housekeeping Genes'!P$20,35-'Choose Housekeeping Genes'!P$20),"")</f>
        <v/>
      </c>
      <c r="P27" s="22" t="str">
        <f>IF(SUM('Test Sample Data'!P$3:P$194)&gt;10,IF(AND(ISNUMBER('Test Sample Data'!P27),'Test Sample Data'!P27&lt;35,'Test Sample Data'!P27&gt;0),'Test Sample Data'!P27-'Choose Housekeeping Genes'!Q$20,35-'Choose Housekeeping Genes'!Q$20),"")</f>
        <v/>
      </c>
      <c r="Q27" s="22" t="str">
        <f>IF(SUM('Test Sample Data'!Q$3:Q$194)&gt;10,IF(AND(ISNUMBER('Test Sample Data'!Q27),'Test Sample Data'!Q27&lt;35,'Test Sample Data'!Q27&gt;0),'Test Sample Data'!Q27-'Choose Housekeeping Genes'!R$20,35-'Choose Housekeeping Genes'!R$20),"")</f>
        <v/>
      </c>
      <c r="R27" s="22" t="str">
        <f>IF(SUM('Test Sample Data'!R$3:R$194)&gt;10,IF(AND(ISNUMBER('Test Sample Data'!R27),'Test Sample Data'!R27&lt;35,'Test Sample Data'!R27&gt;0),'Test Sample Data'!R27-'Choose Housekeeping Genes'!S$20,35-'Choose Housekeeping Genes'!S$20),"")</f>
        <v/>
      </c>
      <c r="S27" s="22" t="str">
        <f>IF(SUM('Test Sample Data'!S$3:S$194)&gt;10,IF(AND(ISNUMBER('Test Sample Data'!S27),'Test Sample Data'!S27&lt;35,'Test Sample Data'!S27&gt;0),'Test Sample Data'!S27-'Choose Housekeeping Genes'!T$20,35-'Choose Housekeeping Genes'!T$20),"")</f>
        <v/>
      </c>
      <c r="T27" s="22" t="str">
        <f>IF(SUM('Test Sample Data'!T$3:T$194)&gt;10,IF(AND(ISNUMBER('Test Sample Data'!T27),'Test Sample Data'!T27&lt;35,'Test Sample Data'!T27&gt;0),'Test Sample Data'!T27-'Choose Housekeeping Genes'!U$20,35-'Choose Housekeeping Genes'!U$20),"")</f>
        <v/>
      </c>
      <c r="U27" s="22" t="str">
        <f>IF(SUM('Test Sample Data'!U$3:U$194)&gt;10,IF(AND(ISNUMBER('Test Sample Data'!U27),'Test Sample Data'!U27&lt;35,'Test Sample Data'!U27&gt;0),'Test Sample Data'!U27-'Choose Housekeeping Genes'!V$20,35-'Choose Housekeeping Genes'!V$20),"")</f>
        <v/>
      </c>
      <c r="V27" s="22" t="str">
        <f>IF(SUM('Test Sample Data'!V$3:V$194)&gt;10,IF(AND(ISNUMBER('Test Sample Data'!V27),'Test Sample Data'!V27&lt;35,'Test Sample Data'!V27&gt;0),'Test Sample Data'!V27-'Choose Housekeeping Genes'!W$20,35-'Choose Housekeeping Genes'!W$20),"")</f>
        <v/>
      </c>
      <c r="W27" s="139" t="str">
        <f>'Control Sample Data'!A27</f>
        <v>Arg-TCT-2</v>
      </c>
      <c r="X27" s="140" t="s">
        <v>390</v>
      </c>
      <c r="Y27" s="22" t="str">
        <f>IF(SUM('Control Sample Data'!C$3:C$194)&gt;10,IF(AND(ISNUMBER('Control Sample Data'!C27),'Control Sample Data'!C27&lt;35,'Control Sample Data'!C27&gt;0),'Control Sample Data'!C27-'Choose Housekeeping Genes'!AA$20,35-'Choose Housekeeping Genes'!AA$20),"")</f>
        <v/>
      </c>
      <c r="Z27" s="22" t="str">
        <f>IF(SUM('Control Sample Data'!D$3:D$194)&gt;10,IF(AND(ISNUMBER('Control Sample Data'!D27),'Control Sample Data'!D27&lt;35,'Control Sample Data'!D27&gt;0),'Control Sample Data'!D27-'Choose Housekeeping Genes'!AB$20,35-'Choose Housekeeping Genes'!AB$20),"")</f>
        <v/>
      </c>
      <c r="AA27" s="22" t="str">
        <f>IF(SUM('Control Sample Data'!E$3:E$194)&gt;10,IF(AND(ISNUMBER('Control Sample Data'!E27),'Control Sample Data'!E27&lt;35,'Control Sample Data'!E27&gt;0),'Control Sample Data'!E27-'Choose Housekeeping Genes'!AC$20,35-'Choose Housekeeping Genes'!AC$20),"")</f>
        <v/>
      </c>
      <c r="AB27" s="22" t="str">
        <f>IF(SUM('Control Sample Data'!F$3:F$194)&gt;10,IF(AND(ISNUMBER('Control Sample Data'!F27),'Control Sample Data'!F27&lt;35,'Control Sample Data'!F27&gt;0),'Control Sample Data'!F27-'Choose Housekeeping Genes'!AD$20,35-'Choose Housekeeping Genes'!AD$20),"")</f>
        <v/>
      </c>
      <c r="AC27" s="22" t="str">
        <f>IF(SUM('Control Sample Data'!G$3:G$194)&gt;10,IF(AND(ISNUMBER('Control Sample Data'!G27),'Control Sample Data'!G27&lt;35,'Control Sample Data'!G27&gt;0),'Control Sample Data'!G27-'Choose Housekeeping Genes'!AE$20,35-'Choose Housekeeping Genes'!AE$20),"")</f>
        <v/>
      </c>
      <c r="AD27" s="22" t="str">
        <f>IF(SUM('Control Sample Data'!H$3:H$194)&gt;10,IF(AND(ISNUMBER('Control Sample Data'!H27),'Control Sample Data'!H27&lt;35,'Control Sample Data'!H27&gt;0),'Control Sample Data'!H27-'Choose Housekeeping Genes'!AF$20,35-'Choose Housekeeping Genes'!AF$20),"")</f>
        <v/>
      </c>
      <c r="AE27" s="22" t="str">
        <f>IF(SUM('Control Sample Data'!I$3:I$194)&gt;10,IF(AND(ISNUMBER('Control Sample Data'!I27),'Control Sample Data'!I27&lt;35,'Control Sample Data'!I27&gt;0),'Control Sample Data'!I27-'Choose Housekeeping Genes'!AG$20,35-'Choose Housekeeping Genes'!AG$20),"")</f>
        <v/>
      </c>
      <c r="AF27" s="22" t="str">
        <f>IF(SUM('Control Sample Data'!J$3:J$194)&gt;10,IF(AND(ISNUMBER('Control Sample Data'!J27),'Control Sample Data'!J27&lt;35,'Control Sample Data'!J27&gt;0),'Control Sample Data'!J27-'Choose Housekeeping Genes'!AH$20,35-'Choose Housekeeping Genes'!AH$20),"")</f>
        <v/>
      </c>
      <c r="AG27" s="22" t="str">
        <f>IF(SUM('Control Sample Data'!K$3:K$194)&gt;10,IF(AND(ISNUMBER('Control Sample Data'!K27),'Control Sample Data'!K27&lt;35,'Control Sample Data'!K27&gt;0),'Control Sample Data'!K27-'Choose Housekeeping Genes'!AI$20,35-'Choose Housekeeping Genes'!AI$20),"")</f>
        <v/>
      </c>
      <c r="AH27" s="22" t="str">
        <f>IF(SUM('Control Sample Data'!L$3:L$194)&gt;10,IF(AND(ISNUMBER('Control Sample Data'!L27),'Control Sample Data'!L27&lt;35,'Control Sample Data'!L27&gt;0),'Control Sample Data'!L27-'Choose Housekeeping Genes'!AJ$20,35-'Choose Housekeeping Genes'!AJ$20),"")</f>
        <v/>
      </c>
      <c r="AI27" s="22" t="str">
        <f>IF(SUM('Control Sample Data'!M$3:M$194)&gt;10,IF(AND(ISNUMBER('Control Sample Data'!M27),'Control Sample Data'!M27&lt;35,'Control Sample Data'!M27&gt;0),'Control Sample Data'!M27-'Choose Housekeeping Genes'!AK$20,35-'Choose Housekeeping Genes'!AK$20),"")</f>
        <v/>
      </c>
      <c r="AJ27" s="22" t="str">
        <f>IF(SUM('Control Sample Data'!N$3:N$194)&gt;10,IF(AND(ISNUMBER('Control Sample Data'!N27),'Control Sample Data'!N27&lt;35,'Control Sample Data'!N27&gt;0),'Control Sample Data'!N27-'Choose Housekeeping Genes'!AL$20,35-'Choose Housekeeping Genes'!AL$20),"")</f>
        <v/>
      </c>
      <c r="AK27" s="22" t="str">
        <f>IF(SUM('Control Sample Data'!O$3:O$194)&gt;10,IF(AND(ISNUMBER('Control Sample Data'!O27),'Control Sample Data'!O27&lt;35,'Control Sample Data'!O27&gt;0),'Control Sample Data'!O27-'Choose Housekeeping Genes'!AM$20,35-'Choose Housekeeping Genes'!AM$20),"")</f>
        <v/>
      </c>
      <c r="AL27" s="22" t="str">
        <f>IF(SUM('Control Sample Data'!P$3:P$194)&gt;10,IF(AND(ISNUMBER('Control Sample Data'!P27),'Control Sample Data'!P27&lt;35,'Control Sample Data'!P27&gt;0),'Control Sample Data'!P27-'Choose Housekeeping Genes'!AN$20,35-'Choose Housekeeping Genes'!AN$20),"")</f>
        <v/>
      </c>
      <c r="AM27" s="22" t="str">
        <f>IF(SUM('Control Sample Data'!Q$3:Q$194)&gt;10,IF(AND(ISNUMBER('Control Sample Data'!Q27),'Control Sample Data'!Q27&lt;35,'Control Sample Data'!Q27&gt;0),'Control Sample Data'!Q27-'Choose Housekeeping Genes'!AO$20,35-'Choose Housekeeping Genes'!AO$20),"")</f>
        <v/>
      </c>
      <c r="AN27" s="22" t="str">
        <f>IF(SUM('Control Sample Data'!R$3:R$194)&gt;10,IF(AND(ISNUMBER('Control Sample Data'!R27),'Control Sample Data'!R27&lt;35,'Control Sample Data'!R27&gt;0),'Control Sample Data'!R27-'Choose Housekeeping Genes'!AP$20,35-'Choose Housekeeping Genes'!AP$20),"")</f>
        <v/>
      </c>
      <c r="AO27" s="22" t="str">
        <f>IF(SUM('Control Sample Data'!S$3:S$194)&gt;10,IF(AND(ISNUMBER('Control Sample Data'!S27),'Control Sample Data'!S27&lt;35,'Control Sample Data'!S27&gt;0),'Control Sample Data'!S27-'Choose Housekeeping Genes'!AQ$20,35-'Choose Housekeeping Genes'!AQ$20),"")</f>
        <v/>
      </c>
      <c r="AP27" s="22" t="str">
        <f>IF(SUM('Control Sample Data'!T$3:T$194)&gt;10,IF(AND(ISNUMBER('Control Sample Data'!T27),'Control Sample Data'!T27&lt;35,'Control Sample Data'!T27&gt;0),'Control Sample Data'!T27-'Choose Housekeeping Genes'!AR$20,35-'Choose Housekeeping Genes'!AR$20),"")</f>
        <v/>
      </c>
      <c r="AQ27" s="22" t="str">
        <f>IF(SUM('Control Sample Data'!U$3:U$194)&gt;10,IF(AND(ISNUMBER('Control Sample Data'!U27),'Control Sample Data'!U27&lt;35,'Control Sample Data'!U27&gt;0),'Control Sample Data'!U27-'Choose Housekeeping Genes'!AS$20,35-'Choose Housekeeping Genes'!AS$20),"")</f>
        <v/>
      </c>
      <c r="AR27" s="22" t="str">
        <f>IF(SUM('Control Sample Data'!V$3:V$194)&gt;10,IF(AND(ISNUMBER('Control Sample Data'!V27),'Control Sample Data'!V27&lt;35,'Control Sample Data'!V27&gt;0),'Control Sample Data'!V27-'Choose Housekeeping Genes'!AT$20,35-'Choose Housekeeping Genes'!AT$20),"")</f>
        <v/>
      </c>
      <c r="AS27" s="69" t="str">
        <f>'Control Sample Data'!A27</f>
        <v>Arg-TCT-2</v>
      </c>
      <c r="AT27" s="21" t="s">
        <v>390</v>
      </c>
      <c r="AU27" s="22" t="str">
        <f ca="1">IF(ISNUMBER(C27-'Choose Housekeeping Genes'!D$12),C27-'Choose Housekeeping Genes'!D$12,"")</f>
        <v/>
      </c>
      <c r="AV27" s="22" t="str">
        <f ca="1">IF(ISNUMBER(D27-'Choose Housekeeping Genes'!E$12),D27-'Choose Housekeeping Genes'!E$12,"")</f>
        <v/>
      </c>
      <c r="AW27" s="22" t="str">
        <f ca="1">IF(ISNUMBER(E27-'Choose Housekeeping Genes'!F$12),E27-'Choose Housekeeping Genes'!F$12,"")</f>
        <v/>
      </c>
      <c r="AX27" s="22" t="str">
        <f ca="1">IF(ISNUMBER(F27-'Choose Housekeeping Genes'!G$12),F27-'Choose Housekeeping Genes'!G$12,"")</f>
        <v/>
      </c>
      <c r="AY27" s="22" t="str">
        <f ca="1">IF(ISNUMBER(G27-'Choose Housekeeping Genes'!H$12),G27-'Choose Housekeeping Genes'!H$12,"")</f>
        <v/>
      </c>
      <c r="AZ27" s="22" t="str">
        <f ca="1">IF(ISNUMBER(H27-'Choose Housekeeping Genes'!I$12),H27-'Choose Housekeeping Genes'!I$12,"")</f>
        <v/>
      </c>
      <c r="BA27" s="22" t="str">
        <f ca="1">IF(ISNUMBER(I27-'Choose Housekeeping Genes'!J$12),I27-'Choose Housekeeping Genes'!J$12,"")</f>
        <v/>
      </c>
      <c r="BB27" s="22" t="str">
        <f ca="1">IF(ISNUMBER(J27-'Choose Housekeeping Genes'!K$12),J27-'Choose Housekeeping Genes'!K$12,"")</f>
        <v/>
      </c>
      <c r="BC27" s="22" t="str">
        <f ca="1">IF(ISNUMBER(K27-'Choose Housekeeping Genes'!L$12),K27-'Choose Housekeeping Genes'!L$12,"")</f>
        <v/>
      </c>
      <c r="BD27" s="22" t="str">
        <f ca="1">IF(ISNUMBER(L27-'Choose Housekeeping Genes'!M$12),L27-'Choose Housekeeping Genes'!M$12,"")</f>
        <v/>
      </c>
      <c r="BE27" s="22" t="str">
        <f ca="1">IF(ISNUMBER(M27-'Choose Housekeeping Genes'!N$12),M27-'Choose Housekeeping Genes'!N$12,"")</f>
        <v/>
      </c>
      <c r="BF27" s="22" t="str">
        <f ca="1">IF(ISNUMBER(N27-'Choose Housekeeping Genes'!O$12),N27-'Choose Housekeeping Genes'!O$12,"")</f>
        <v/>
      </c>
      <c r="BG27" s="22" t="str">
        <f ca="1">IF(ISNUMBER(O27-'Choose Housekeeping Genes'!P$12),O27-'Choose Housekeeping Genes'!P$12,"")</f>
        <v/>
      </c>
      <c r="BH27" s="22" t="str">
        <f ca="1">IF(ISNUMBER(P27-'Choose Housekeeping Genes'!Q$12),P27-'Choose Housekeeping Genes'!Q$12,"")</f>
        <v/>
      </c>
      <c r="BI27" s="22" t="str">
        <f ca="1">IF(ISNUMBER(Q27-'Choose Housekeeping Genes'!R$12),Q27-'Choose Housekeeping Genes'!R$12,"")</f>
        <v/>
      </c>
      <c r="BJ27" s="22" t="str">
        <f ca="1">IF(ISNUMBER(R27-'Choose Housekeeping Genes'!S$12),R27-'Choose Housekeeping Genes'!S$12,"")</f>
        <v/>
      </c>
      <c r="BK27" s="22" t="str">
        <f ca="1">IF(ISNUMBER(S27-'Choose Housekeeping Genes'!T$12),S27-'Choose Housekeeping Genes'!T$12,"")</f>
        <v/>
      </c>
      <c r="BL27" s="22" t="str">
        <f ca="1">IF(ISNUMBER(T27-'Choose Housekeeping Genes'!U$12),T27-'Choose Housekeeping Genes'!U$12,"")</f>
        <v/>
      </c>
      <c r="BM27" s="22" t="str">
        <f ca="1">IF(ISNUMBER(U27-'Choose Housekeeping Genes'!V$12),U27-'Choose Housekeeping Genes'!V$12,"")</f>
        <v/>
      </c>
      <c r="BN27" s="22" t="str">
        <f ca="1">IF(ISNUMBER(V27-'Choose Housekeeping Genes'!W$12),V27-'Choose Housekeeping Genes'!W$12,"")</f>
        <v/>
      </c>
      <c r="BO27" s="142" t="str">
        <f t="shared" si="0"/>
        <v>Arg-TCT-2</v>
      </c>
      <c r="BP27" s="140" t="s">
        <v>390</v>
      </c>
      <c r="BQ27" s="22" t="str">
        <f ca="1">IF(ISNUMBER(Y27-'Choose Housekeeping Genes'!AA$12),Y27-'Choose Housekeeping Genes'!AA$12,"")</f>
        <v/>
      </c>
      <c r="BR27" s="22" t="str">
        <f ca="1">IF(ISNUMBER(Z27-'Choose Housekeeping Genes'!AB$12),Z27-'Choose Housekeeping Genes'!AB$12,"")</f>
        <v/>
      </c>
      <c r="BS27" s="22" t="str">
        <f ca="1">IF(ISNUMBER(AA27-'Choose Housekeeping Genes'!AC$12),AA27-'Choose Housekeeping Genes'!AC$12,"")</f>
        <v/>
      </c>
      <c r="BT27" s="22" t="str">
        <f ca="1">IF(ISNUMBER(AB27-'Choose Housekeeping Genes'!AD$12),AB27-'Choose Housekeeping Genes'!AD$12,"")</f>
        <v/>
      </c>
      <c r="BU27" s="22" t="str">
        <f ca="1">IF(ISNUMBER(AC27-'Choose Housekeeping Genes'!AE$12),AC27-'Choose Housekeeping Genes'!AE$12,"")</f>
        <v/>
      </c>
      <c r="BV27" s="22" t="str">
        <f ca="1">IF(ISNUMBER(AD27-'Choose Housekeeping Genes'!AF$12),AD27-'Choose Housekeeping Genes'!AF$12,"")</f>
        <v/>
      </c>
      <c r="BW27" s="22" t="str">
        <f ca="1">IF(ISNUMBER(AE27-'Choose Housekeeping Genes'!AG$12),AE27-'Choose Housekeeping Genes'!AG$12,"")</f>
        <v/>
      </c>
      <c r="BX27" s="22" t="str">
        <f ca="1">IF(ISNUMBER(AF27-'Choose Housekeeping Genes'!AH$12),AF27-'Choose Housekeeping Genes'!AH$12,"")</f>
        <v/>
      </c>
      <c r="BY27" s="22" t="str">
        <f ca="1">IF(ISNUMBER(AG27-'Choose Housekeeping Genes'!AI$12),AG27-'Choose Housekeeping Genes'!AI$12,"")</f>
        <v/>
      </c>
      <c r="BZ27" s="22" t="str">
        <f ca="1">IF(ISNUMBER(AH27-'Choose Housekeeping Genes'!AJ$12),AH27-'Choose Housekeeping Genes'!AJ$12,"")</f>
        <v/>
      </c>
      <c r="CA27" s="22" t="str">
        <f ca="1">IF(ISNUMBER(AI27-'Choose Housekeeping Genes'!AK$12),AI27-'Choose Housekeeping Genes'!AK$12,"")</f>
        <v/>
      </c>
      <c r="CB27" s="22" t="str">
        <f ca="1">IF(ISNUMBER(AJ27-'Choose Housekeeping Genes'!AL$12),AJ27-'Choose Housekeeping Genes'!AL$12,"")</f>
        <v/>
      </c>
      <c r="CC27" s="22" t="str">
        <f ca="1">IF(ISNUMBER(AK27-'Choose Housekeeping Genes'!AM$12),AK27-'Choose Housekeeping Genes'!AM$12,"")</f>
        <v/>
      </c>
      <c r="CD27" s="22" t="str">
        <f ca="1">IF(ISNUMBER(AL27-'Choose Housekeeping Genes'!AN$12),AL27-'Choose Housekeeping Genes'!AN$12,"")</f>
        <v/>
      </c>
      <c r="CE27" s="22" t="str">
        <f ca="1">IF(ISNUMBER(AM27-'Choose Housekeeping Genes'!AO$12),AM27-'Choose Housekeeping Genes'!AO$12,"")</f>
        <v/>
      </c>
      <c r="CF27" s="22" t="str">
        <f ca="1">IF(ISNUMBER(AN27-'Choose Housekeeping Genes'!AP$12),AN27-'Choose Housekeeping Genes'!AP$12,"")</f>
        <v/>
      </c>
      <c r="CG27" s="22" t="str">
        <f ca="1">IF(ISNUMBER(AO27-'Choose Housekeeping Genes'!AQ$12),AO27-'Choose Housekeeping Genes'!AQ$12,"")</f>
        <v/>
      </c>
      <c r="CH27" s="22" t="str">
        <f ca="1">IF(ISNUMBER(AP27-'Choose Housekeeping Genes'!AR$12),AP27-'Choose Housekeeping Genes'!AR$12,"")</f>
        <v/>
      </c>
      <c r="CI27" s="22" t="str">
        <f ca="1">IF(ISNUMBER(AQ27-'Choose Housekeeping Genes'!AS$12),AQ27-'Choose Housekeeping Genes'!AS$12,"")</f>
        <v/>
      </c>
      <c r="CJ27" s="22" t="str">
        <f ca="1">IF(ISNUMBER(AR27-'Choose Housekeeping Genes'!AT$12),AR27-'Choose Housekeeping Genes'!AT$12,"")</f>
        <v/>
      </c>
      <c r="CK27" s="66" t="e">
        <f t="shared" ca="1" si="4"/>
        <v>#DIV/0!</v>
      </c>
      <c r="CL27" s="143" t="e">
        <f t="shared" ca="1" si="5"/>
        <v>#DIV/0!</v>
      </c>
      <c r="DA27" s="69" t="str">
        <f>'Transcript table'!D35</f>
        <v>Arg-TCT-2</v>
      </c>
      <c r="DB27" s="21" t="s">
        <v>390</v>
      </c>
      <c r="DC27" s="65" t="str">
        <f t="shared" ca="1" si="6"/>
        <v/>
      </c>
      <c r="DD27" s="65" t="str">
        <f t="shared" ca="1" si="7"/>
        <v/>
      </c>
      <c r="DE27" s="65" t="str">
        <f t="shared" ca="1" si="8"/>
        <v/>
      </c>
      <c r="DF27" s="65" t="str">
        <f t="shared" ca="1" si="9"/>
        <v/>
      </c>
      <c r="DG27" s="65" t="str">
        <f t="shared" ca="1" si="10"/>
        <v/>
      </c>
      <c r="DH27" s="65" t="str">
        <f t="shared" ca="1" si="11"/>
        <v/>
      </c>
      <c r="DI27" s="65" t="str">
        <f t="shared" ca="1" si="12"/>
        <v/>
      </c>
      <c r="DJ27" s="65" t="str">
        <f t="shared" ca="1" si="13"/>
        <v/>
      </c>
      <c r="DK27" s="65" t="str">
        <f t="shared" ca="1" si="14"/>
        <v/>
      </c>
      <c r="DL27" s="65" t="str">
        <f t="shared" ca="1" si="15"/>
        <v/>
      </c>
      <c r="DM27" s="65" t="str">
        <f t="shared" ca="1" si="16"/>
        <v/>
      </c>
      <c r="DN27" s="65" t="str">
        <f t="shared" ca="1" si="17"/>
        <v/>
      </c>
      <c r="DO27" s="65" t="str">
        <f t="shared" ca="1" si="18"/>
        <v/>
      </c>
      <c r="DP27" s="65" t="str">
        <f t="shared" ca="1" si="19"/>
        <v/>
      </c>
      <c r="DQ27" s="65" t="str">
        <f t="shared" ca="1" si="20"/>
        <v/>
      </c>
      <c r="DR27" s="65" t="str">
        <f t="shared" ca="1" si="21"/>
        <v/>
      </c>
      <c r="DS27" s="65" t="str">
        <f t="shared" ca="1" si="22"/>
        <v/>
      </c>
      <c r="DT27" s="65" t="str">
        <f t="shared" ca="1" si="23"/>
        <v/>
      </c>
      <c r="DU27" s="65" t="str">
        <f t="shared" ca="1" si="24"/>
        <v/>
      </c>
      <c r="DV27" s="65" t="str">
        <f t="shared" ca="1" si="25"/>
        <v/>
      </c>
      <c r="DW27" s="141" t="str">
        <f t="shared" si="26"/>
        <v>Arg-TCT-2</v>
      </c>
      <c r="DX27" s="140" t="s">
        <v>390</v>
      </c>
      <c r="DY27" s="65" t="str">
        <f t="shared" ca="1" si="27"/>
        <v/>
      </c>
      <c r="DZ27" s="65" t="str">
        <f t="shared" ca="1" si="28"/>
        <v/>
      </c>
      <c r="EA27" s="65" t="str">
        <f t="shared" ca="1" si="29"/>
        <v/>
      </c>
      <c r="EB27" s="65" t="str">
        <f t="shared" ca="1" si="30"/>
        <v/>
      </c>
      <c r="EC27" s="65" t="str">
        <f t="shared" ca="1" si="31"/>
        <v/>
      </c>
      <c r="ED27" s="65" t="str">
        <f t="shared" ca="1" si="32"/>
        <v/>
      </c>
      <c r="EE27" s="65" t="str">
        <f t="shared" ca="1" si="33"/>
        <v/>
      </c>
      <c r="EF27" s="65" t="str">
        <f t="shared" ca="1" si="34"/>
        <v/>
      </c>
      <c r="EG27" s="65" t="str">
        <f t="shared" ca="1" si="35"/>
        <v/>
      </c>
      <c r="EH27" s="65" t="str">
        <f t="shared" ca="1" si="36"/>
        <v/>
      </c>
      <c r="EI27" s="65" t="str">
        <f t="shared" ca="1" si="37"/>
        <v/>
      </c>
      <c r="EJ27" s="65" t="str">
        <f t="shared" ca="1" si="38"/>
        <v/>
      </c>
      <c r="EK27" s="65" t="str">
        <f t="shared" ca="1" si="39"/>
        <v/>
      </c>
      <c r="EL27" s="65" t="str">
        <f t="shared" ca="1" si="40"/>
        <v/>
      </c>
      <c r="EM27" s="65" t="str">
        <f t="shared" ca="1" si="41"/>
        <v/>
      </c>
      <c r="EN27" s="65" t="str">
        <f t="shared" ca="1" si="42"/>
        <v/>
      </c>
      <c r="EO27" s="65" t="str">
        <f t="shared" ca="1" si="43"/>
        <v/>
      </c>
      <c r="EP27" s="65" t="str">
        <f t="shared" ca="1" si="44"/>
        <v/>
      </c>
      <c r="EQ27" s="65" t="str">
        <f t="shared" ca="1" si="45"/>
        <v/>
      </c>
      <c r="ER27" s="65" t="str">
        <f t="shared" ca="1" si="46"/>
        <v/>
      </c>
    </row>
    <row r="28" spans="1:148" ht="12.75" customHeight="1">
      <c r="A28" s="134" t="str">
        <f>'Test Sample Data'!A28</f>
        <v>Arg-TCT-3</v>
      </c>
      <c r="B28" s="136" t="s">
        <v>388</v>
      </c>
      <c r="C28" s="22" t="str">
        <f>IF(SUM('Test Sample Data'!C$3:C$194)&gt;10,IF(AND(ISNUMBER('Test Sample Data'!C28),'Test Sample Data'!C28&lt;35,'Test Sample Data'!C28&gt;0),'Test Sample Data'!C28-'Choose Housekeeping Genes'!D$20,35-'Choose Housekeeping Genes'!D$20),"")</f>
        <v/>
      </c>
      <c r="D28" s="22" t="str">
        <f>IF(SUM('Test Sample Data'!D$3:D$194)&gt;10,IF(AND(ISNUMBER('Test Sample Data'!D28),'Test Sample Data'!D28&lt;35,'Test Sample Data'!D28&gt;0),'Test Sample Data'!D28-'Choose Housekeeping Genes'!E$20,35-'Choose Housekeeping Genes'!E$20),"")</f>
        <v/>
      </c>
      <c r="E28" s="22" t="str">
        <f>IF(SUM('Test Sample Data'!E$3:E$194)&gt;10,IF(AND(ISNUMBER('Test Sample Data'!E28),'Test Sample Data'!E28&lt;35,'Test Sample Data'!E28&gt;0),'Test Sample Data'!E28-'Choose Housekeeping Genes'!F$20,35-'Choose Housekeeping Genes'!F$20),"")</f>
        <v/>
      </c>
      <c r="F28" s="22" t="str">
        <f>IF(SUM('Test Sample Data'!F$3:F$194)&gt;10,IF(AND(ISNUMBER('Test Sample Data'!F28),'Test Sample Data'!F28&lt;35,'Test Sample Data'!F28&gt;0),'Test Sample Data'!F28-'Choose Housekeeping Genes'!G$20,35-'Choose Housekeeping Genes'!G$20),"")</f>
        <v/>
      </c>
      <c r="G28" s="22" t="str">
        <f>IF(SUM('Test Sample Data'!G$3:G$194)&gt;10,IF(AND(ISNUMBER('Test Sample Data'!G28),'Test Sample Data'!G28&lt;35,'Test Sample Data'!G28&gt;0),'Test Sample Data'!G28-'Choose Housekeeping Genes'!H$20,35-'Choose Housekeeping Genes'!H$20),"")</f>
        <v/>
      </c>
      <c r="H28" s="22" t="str">
        <f>IF(SUM('Test Sample Data'!H$3:H$194)&gt;10,IF(AND(ISNUMBER('Test Sample Data'!H28),'Test Sample Data'!H28&lt;35,'Test Sample Data'!H28&gt;0),'Test Sample Data'!H28-'Choose Housekeeping Genes'!I$20,35-'Choose Housekeeping Genes'!I$20),"")</f>
        <v/>
      </c>
      <c r="I28" s="22" t="str">
        <f>IF(SUM('Test Sample Data'!I$3:I$194)&gt;10,IF(AND(ISNUMBER('Test Sample Data'!I28),'Test Sample Data'!I28&lt;35,'Test Sample Data'!I28&gt;0),'Test Sample Data'!I28-'Choose Housekeeping Genes'!J$20,35-'Choose Housekeeping Genes'!J$20),"")</f>
        <v/>
      </c>
      <c r="J28" s="22" t="str">
        <f>IF(SUM('Test Sample Data'!J$3:J$194)&gt;10,IF(AND(ISNUMBER('Test Sample Data'!J28),'Test Sample Data'!J28&lt;35,'Test Sample Data'!J28&gt;0),'Test Sample Data'!J28-'Choose Housekeeping Genes'!K$20,35-'Choose Housekeeping Genes'!K$20),"")</f>
        <v/>
      </c>
      <c r="K28" s="22" t="str">
        <f>IF(SUM('Test Sample Data'!K$3:K$194)&gt;10,IF(AND(ISNUMBER('Test Sample Data'!K28),'Test Sample Data'!K28&lt;35,'Test Sample Data'!K28&gt;0),'Test Sample Data'!K28-'Choose Housekeeping Genes'!L$20,35-'Choose Housekeeping Genes'!L$20),"")</f>
        <v/>
      </c>
      <c r="L28" s="22" t="str">
        <f>IF(SUM('Test Sample Data'!L$3:L$194)&gt;10,IF(AND(ISNUMBER('Test Sample Data'!L28),'Test Sample Data'!L28&lt;35,'Test Sample Data'!L28&gt;0),'Test Sample Data'!L28-'Choose Housekeeping Genes'!M$20,35-'Choose Housekeeping Genes'!M$20),"")</f>
        <v/>
      </c>
      <c r="M28" s="22" t="str">
        <f>IF(SUM('Test Sample Data'!M$3:M$194)&gt;10,IF(AND(ISNUMBER('Test Sample Data'!M28),'Test Sample Data'!M28&lt;35,'Test Sample Data'!M28&gt;0),'Test Sample Data'!M28-'Choose Housekeeping Genes'!N$20,35-'Choose Housekeeping Genes'!N$20),"")</f>
        <v/>
      </c>
      <c r="N28" s="22" t="str">
        <f>IF(SUM('Test Sample Data'!N$3:N$194)&gt;10,IF(AND(ISNUMBER('Test Sample Data'!N28),'Test Sample Data'!N28&lt;35,'Test Sample Data'!N28&gt;0),'Test Sample Data'!N28-'Choose Housekeeping Genes'!O$20,35-'Choose Housekeeping Genes'!O$20),"")</f>
        <v/>
      </c>
      <c r="O28" s="22" t="str">
        <f>IF(SUM('Test Sample Data'!O$3:O$194)&gt;10,IF(AND(ISNUMBER('Test Sample Data'!O28),'Test Sample Data'!O28&lt;35,'Test Sample Data'!O28&gt;0),'Test Sample Data'!O28-'Choose Housekeeping Genes'!P$20,35-'Choose Housekeeping Genes'!P$20),"")</f>
        <v/>
      </c>
      <c r="P28" s="22" t="str">
        <f>IF(SUM('Test Sample Data'!P$3:P$194)&gt;10,IF(AND(ISNUMBER('Test Sample Data'!P28),'Test Sample Data'!P28&lt;35,'Test Sample Data'!P28&gt;0),'Test Sample Data'!P28-'Choose Housekeeping Genes'!Q$20,35-'Choose Housekeeping Genes'!Q$20),"")</f>
        <v/>
      </c>
      <c r="Q28" s="22" t="str">
        <f>IF(SUM('Test Sample Data'!Q$3:Q$194)&gt;10,IF(AND(ISNUMBER('Test Sample Data'!Q28),'Test Sample Data'!Q28&lt;35,'Test Sample Data'!Q28&gt;0),'Test Sample Data'!Q28-'Choose Housekeeping Genes'!R$20,35-'Choose Housekeeping Genes'!R$20),"")</f>
        <v/>
      </c>
      <c r="R28" s="22" t="str">
        <f>IF(SUM('Test Sample Data'!R$3:R$194)&gt;10,IF(AND(ISNUMBER('Test Sample Data'!R28),'Test Sample Data'!R28&lt;35,'Test Sample Data'!R28&gt;0),'Test Sample Data'!R28-'Choose Housekeeping Genes'!S$20,35-'Choose Housekeeping Genes'!S$20),"")</f>
        <v/>
      </c>
      <c r="S28" s="22" t="str">
        <f>IF(SUM('Test Sample Data'!S$3:S$194)&gt;10,IF(AND(ISNUMBER('Test Sample Data'!S28),'Test Sample Data'!S28&lt;35,'Test Sample Data'!S28&gt;0),'Test Sample Data'!S28-'Choose Housekeeping Genes'!T$20,35-'Choose Housekeeping Genes'!T$20),"")</f>
        <v/>
      </c>
      <c r="T28" s="22" t="str">
        <f>IF(SUM('Test Sample Data'!T$3:T$194)&gt;10,IF(AND(ISNUMBER('Test Sample Data'!T28),'Test Sample Data'!T28&lt;35,'Test Sample Data'!T28&gt;0),'Test Sample Data'!T28-'Choose Housekeeping Genes'!U$20,35-'Choose Housekeeping Genes'!U$20),"")</f>
        <v/>
      </c>
      <c r="U28" s="22" t="str">
        <f>IF(SUM('Test Sample Data'!U$3:U$194)&gt;10,IF(AND(ISNUMBER('Test Sample Data'!U28),'Test Sample Data'!U28&lt;35,'Test Sample Data'!U28&gt;0),'Test Sample Data'!U28-'Choose Housekeeping Genes'!V$20,35-'Choose Housekeeping Genes'!V$20),"")</f>
        <v/>
      </c>
      <c r="V28" s="22" t="str">
        <f>IF(SUM('Test Sample Data'!V$3:V$194)&gt;10,IF(AND(ISNUMBER('Test Sample Data'!V28),'Test Sample Data'!V28&lt;35,'Test Sample Data'!V28&gt;0),'Test Sample Data'!V28-'Choose Housekeeping Genes'!W$20,35-'Choose Housekeeping Genes'!W$20),"")</f>
        <v/>
      </c>
      <c r="W28" s="139" t="str">
        <f>'Control Sample Data'!A28</f>
        <v>Arg-TCT-3</v>
      </c>
      <c r="X28" s="140" t="s">
        <v>388</v>
      </c>
      <c r="Y28" s="22" t="str">
        <f>IF(SUM('Control Sample Data'!C$3:C$194)&gt;10,IF(AND(ISNUMBER('Control Sample Data'!C28),'Control Sample Data'!C28&lt;35,'Control Sample Data'!C28&gt;0),'Control Sample Data'!C28-'Choose Housekeeping Genes'!AA$20,35-'Choose Housekeeping Genes'!AA$20),"")</f>
        <v/>
      </c>
      <c r="Z28" s="22" t="str">
        <f>IF(SUM('Control Sample Data'!D$3:D$194)&gt;10,IF(AND(ISNUMBER('Control Sample Data'!D28),'Control Sample Data'!D28&lt;35,'Control Sample Data'!D28&gt;0),'Control Sample Data'!D28-'Choose Housekeeping Genes'!AB$20,35-'Choose Housekeeping Genes'!AB$20),"")</f>
        <v/>
      </c>
      <c r="AA28" s="22" t="str">
        <f>IF(SUM('Control Sample Data'!E$3:E$194)&gt;10,IF(AND(ISNUMBER('Control Sample Data'!E28),'Control Sample Data'!E28&lt;35,'Control Sample Data'!E28&gt;0),'Control Sample Data'!E28-'Choose Housekeeping Genes'!AC$20,35-'Choose Housekeeping Genes'!AC$20),"")</f>
        <v/>
      </c>
      <c r="AB28" s="22" t="str">
        <f>IF(SUM('Control Sample Data'!F$3:F$194)&gt;10,IF(AND(ISNUMBER('Control Sample Data'!F28),'Control Sample Data'!F28&lt;35,'Control Sample Data'!F28&gt;0),'Control Sample Data'!F28-'Choose Housekeeping Genes'!AD$20,35-'Choose Housekeeping Genes'!AD$20),"")</f>
        <v/>
      </c>
      <c r="AC28" s="22" t="str">
        <f>IF(SUM('Control Sample Data'!G$3:G$194)&gt;10,IF(AND(ISNUMBER('Control Sample Data'!G28),'Control Sample Data'!G28&lt;35,'Control Sample Data'!G28&gt;0),'Control Sample Data'!G28-'Choose Housekeeping Genes'!AE$20,35-'Choose Housekeeping Genes'!AE$20),"")</f>
        <v/>
      </c>
      <c r="AD28" s="22" t="str">
        <f>IF(SUM('Control Sample Data'!H$3:H$194)&gt;10,IF(AND(ISNUMBER('Control Sample Data'!H28),'Control Sample Data'!H28&lt;35,'Control Sample Data'!H28&gt;0),'Control Sample Data'!H28-'Choose Housekeeping Genes'!AF$20,35-'Choose Housekeeping Genes'!AF$20),"")</f>
        <v/>
      </c>
      <c r="AE28" s="22" t="str">
        <f>IF(SUM('Control Sample Data'!I$3:I$194)&gt;10,IF(AND(ISNUMBER('Control Sample Data'!I28),'Control Sample Data'!I28&lt;35,'Control Sample Data'!I28&gt;0),'Control Sample Data'!I28-'Choose Housekeeping Genes'!AG$20,35-'Choose Housekeeping Genes'!AG$20),"")</f>
        <v/>
      </c>
      <c r="AF28" s="22" t="str">
        <f>IF(SUM('Control Sample Data'!J$3:J$194)&gt;10,IF(AND(ISNUMBER('Control Sample Data'!J28),'Control Sample Data'!J28&lt;35,'Control Sample Data'!J28&gt;0),'Control Sample Data'!J28-'Choose Housekeeping Genes'!AH$20,35-'Choose Housekeeping Genes'!AH$20),"")</f>
        <v/>
      </c>
      <c r="AG28" s="22" t="str">
        <f>IF(SUM('Control Sample Data'!K$3:K$194)&gt;10,IF(AND(ISNUMBER('Control Sample Data'!K28),'Control Sample Data'!K28&lt;35,'Control Sample Data'!K28&gt;0),'Control Sample Data'!K28-'Choose Housekeeping Genes'!AI$20,35-'Choose Housekeeping Genes'!AI$20),"")</f>
        <v/>
      </c>
      <c r="AH28" s="22" t="str">
        <f>IF(SUM('Control Sample Data'!L$3:L$194)&gt;10,IF(AND(ISNUMBER('Control Sample Data'!L28),'Control Sample Data'!L28&lt;35,'Control Sample Data'!L28&gt;0),'Control Sample Data'!L28-'Choose Housekeeping Genes'!AJ$20,35-'Choose Housekeeping Genes'!AJ$20),"")</f>
        <v/>
      </c>
      <c r="AI28" s="22" t="str">
        <f>IF(SUM('Control Sample Data'!M$3:M$194)&gt;10,IF(AND(ISNUMBER('Control Sample Data'!M28),'Control Sample Data'!M28&lt;35,'Control Sample Data'!M28&gt;0),'Control Sample Data'!M28-'Choose Housekeeping Genes'!AK$20,35-'Choose Housekeeping Genes'!AK$20),"")</f>
        <v/>
      </c>
      <c r="AJ28" s="22" t="str">
        <f>IF(SUM('Control Sample Data'!N$3:N$194)&gt;10,IF(AND(ISNUMBER('Control Sample Data'!N28),'Control Sample Data'!N28&lt;35,'Control Sample Data'!N28&gt;0),'Control Sample Data'!N28-'Choose Housekeeping Genes'!AL$20,35-'Choose Housekeeping Genes'!AL$20),"")</f>
        <v/>
      </c>
      <c r="AK28" s="22" t="str">
        <f>IF(SUM('Control Sample Data'!O$3:O$194)&gt;10,IF(AND(ISNUMBER('Control Sample Data'!O28),'Control Sample Data'!O28&lt;35,'Control Sample Data'!O28&gt;0),'Control Sample Data'!O28-'Choose Housekeeping Genes'!AM$20,35-'Choose Housekeeping Genes'!AM$20),"")</f>
        <v/>
      </c>
      <c r="AL28" s="22" t="str">
        <f>IF(SUM('Control Sample Data'!P$3:P$194)&gt;10,IF(AND(ISNUMBER('Control Sample Data'!P28),'Control Sample Data'!P28&lt;35,'Control Sample Data'!P28&gt;0),'Control Sample Data'!P28-'Choose Housekeeping Genes'!AN$20,35-'Choose Housekeeping Genes'!AN$20),"")</f>
        <v/>
      </c>
      <c r="AM28" s="22" t="str">
        <f>IF(SUM('Control Sample Data'!Q$3:Q$194)&gt;10,IF(AND(ISNUMBER('Control Sample Data'!Q28),'Control Sample Data'!Q28&lt;35,'Control Sample Data'!Q28&gt;0),'Control Sample Data'!Q28-'Choose Housekeeping Genes'!AO$20,35-'Choose Housekeeping Genes'!AO$20),"")</f>
        <v/>
      </c>
      <c r="AN28" s="22" t="str">
        <f>IF(SUM('Control Sample Data'!R$3:R$194)&gt;10,IF(AND(ISNUMBER('Control Sample Data'!R28),'Control Sample Data'!R28&lt;35,'Control Sample Data'!R28&gt;0),'Control Sample Data'!R28-'Choose Housekeeping Genes'!AP$20,35-'Choose Housekeeping Genes'!AP$20),"")</f>
        <v/>
      </c>
      <c r="AO28" s="22" t="str">
        <f>IF(SUM('Control Sample Data'!S$3:S$194)&gt;10,IF(AND(ISNUMBER('Control Sample Data'!S28),'Control Sample Data'!S28&lt;35,'Control Sample Data'!S28&gt;0),'Control Sample Data'!S28-'Choose Housekeeping Genes'!AQ$20,35-'Choose Housekeeping Genes'!AQ$20),"")</f>
        <v/>
      </c>
      <c r="AP28" s="22" t="str">
        <f>IF(SUM('Control Sample Data'!T$3:T$194)&gt;10,IF(AND(ISNUMBER('Control Sample Data'!T28),'Control Sample Data'!T28&lt;35,'Control Sample Data'!T28&gt;0),'Control Sample Data'!T28-'Choose Housekeeping Genes'!AR$20,35-'Choose Housekeeping Genes'!AR$20),"")</f>
        <v/>
      </c>
      <c r="AQ28" s="22" t="str">
        <f>IF(SUM('Control Sample Data'!U$3:U$194)&gt;10,IF(AND(ISNUMBER('Control Sample Data'!U28),'Control Sample Data'!U28&lt;35,'Control Sample Data'!U28&gt;0),'Control Sample Data'!U28-'Choose Housekeeping Genes'!AS$20,35-'Choose Housekeeping Genes'!AS$20),"")</f>
        <v/>
      </c>
      <c r="AR28" s="22" t="str">
        <f>IF(SUM('Control Sample Data'!V$3:V$194)&gt;10,IF(AND(ISNUMBER('Control Sample Data'!V28),'Control Sample Data'!V28&lt;35,'Control Sample Data'!V28&gt;0),'Control Sample Data'!V28-'Choose Housekeeping Genes'!AT$20,35-'Choose Housekeeping Genes'!AT$20),"")</f>
        <v/>
      </c>
      <c r="AS28" s="69" t="str">
        <f>'Control Sample Data'!A28</f>
        <v>Arg-TCT-3</v>
      </c>
      <c r="AT28" s="21" t="s">
        <v>388</v>
      </c>
      <c r="AU28" s="22" t="str">
        <f ca="1">IF(ISNUMBER(C28-'Choose Housekeeping Genes'!D$12),C28-'Choose Housekeeping Genes'!D$12,"")</f>
        <v/>
      </c>
      <c r="AV28" s="22" t="str">
        <f ca="1">IF(ISNUMBER(D28-'Choose Housekeeping Genes'!E$12),D28-'Choose Housekeeping Genes'!E$12,"")</f>
        <v/>
      </c>
      <c r="AW28" s="22" t="str">
        <f ca="1">IF(ISNUMBER(E28-'Choose Housekeeping Genes'!F$12),E28-'Choose Housekeeping Genes'!F$12,"")</f>
        <v/>
      </c>
      <c r="AX28" s="22" t="str">
        <f ca="1">IF(ISNUMBER(F28-'Choose Housekeeping Genes'!G$12),F28-'Choose Housekeeping Genes'!G$12,"")</f>
        <v/>
      </c>
      <c r="AY28" s="22" t="str">
        <f ca="1">IF(ISNUMBER(G28-'Choose Housekeeping Genes'!H$12),G28-'Choose Housekeeping Genes'!H$12,"")</f>
        <v/>
      </c>
      <c r="AZ28" s="22" t="str">
        <f ca="1">IF(ISNUMBER(H28-'Choose Housekeeping Genes'!I$12),H28-'Choose Housekeeping Genes'!I$12,"")</f>
        <v/>
      </c>
      <c r="BA28" s="22" t="str">
        <f ca="1">IF(ISNUMBER(I28-'Choose Housekeeping Genes'!J$12),I28-'Choose Housekeeping Genes'!J$12,"")</f>
        <v/>
      </c>
      <c r="BB28" s="22" t="str">
        <f ca="1">IF(ISNUMBER(J28-'Choose Housekeeping Genes'!K$12),J28-'Choose Housekeeping Genes'!K$12,"")</f>
        <v/>
      </c>
      <c r="BC28" s="22" t="str">
        <f ca="1">IF(ISNUMBER(K28-'Choose Housekeeping Genes'!L$12),K28-'Choose Housekeeping Genes'!L$12,"")</f>
        <v/>
      </c>
      <c r="BD28" s="22" t="str">
        <f ca="1">IF(ISNUMBER(L28-'Choose Housekeeping Genes'!M$12),L28-'Choose Housekeeping Genes'!M$12,"")</f>
        <v/>
      </c>
      <c r="BE28" s="22" t="str">
        <f ca="1">IF(ISNUMBER(M28-'Choose Housekeeping Genes'!N$12),M28-'Choose Housekeeping Genes'!N$12,"")</f>
        <v/>
      </c>
      <c r="BF28" s="22" t="str">
        <f ca="1">IF(ISNUMBER(N28-'Choose Housekeeping Genes'!O$12),N28-'Choose Housekeeping Genes'!O$12,"")</f>
        <v/>
      </c>
      <c r="BG28" s="22" t="str">
        <f ca="1">IF(ISNUMBER(O28-'Choose Housekeeping Genes'!P$12),O28-'Choose Housekeeping Genes'!P$12,"")</f>
        <v/>
      </c>
      <c r="BH28" s="22" t="str">
        <f ca="1">IF(ISNUMBER(P28-'Choose Housekeeping Genes'!Q$12),P28-'Choose Housekeeping Genes'!Q$12,"")</f>
        <v/>
      </c>
      <c r="BI28" s="22" t="str">
        <f ca="1">IF(ISNUMBER(Q28-'Choose Housekeeping Genes'!R$12),Q28-'Choose Housekeeping Genes'!R$12,"")</f>
        <v/>
      </c>
      <c r="BJ28" s="22" t="str">
        <f ca="1">IF(ISNUMBER(R28-'Choose Housekeeping Genes'!S$12),R28-'Choose Housekeeping Genes'!S$12,"")</f>
        <v/>
      </c>
      <c r="BK28" s="22" t="str">
        <f ca="1">IF(ISNUMBER(S28-'Choose Housekeeping Genes'!T$12),S28-'Choose Housekeeping Genes'!T$12,"")</f>
        <v/>
      </c>
      <c r="BL28" s="22" t="str">
        <f ca="1">IF(ISNUMBER(T28-'Choose Housekeeping Genes'!U$12),T28-'Choose Housekeeping Genes'!U$12,"")</f>
        <v/>
      </c>
      <c r="BM28" s="22" t="str">
        <f ca="1">IF(ISNUMBER(U28-'Choose Housekeeping Genes'!V$12),U28-'Choose Housekeeping Genes'!V$12,"")</f>
        <v/>
      </c>
      <c r="BN28" s="22" t="str">
        <f ca="1">IF(ISNUMBER(V28-'Choose Housekeeping Genes'!W$12),V28-'Choose Housekeeping Genes'!W$12,"")</f>
        <v/>
      </c>
      <c r="BO28" s="142" t="str">
        <f t="shared" si="0"/>
        <v>Arg-TCT-3</v>
      </c>
      <c r="BP28" s="140" t="s">
        <v>388</v>
      </c>
      <c r="BQ28" s="22" t="str">
        <f ca="1">IF(ISNUMBER(Y28-'Choose Housekeeping Genes'!AA$12),Y28-'Choose Housekeeping Genes'!AA$12,"")</f>
        <v/>
      </c>
      <c r="BR28" s="22" t="str">
        <f ca="1">IF(ISNUMBER(Z28-'Choose Housekeeping Genes'!AB$12),Z28-'Choose Housekeeping Genes'!AB$12,"")</f>
        <v/>
      </c>
      <c r="BS28" s="22" t="str">
        <f ca="1">IF(ISNUMBER(AA28-'Choose Housekeeping Genes'!AC$12),AA28-'Choose Housekeeping Genes'!AC$12,"")</f>
        <v/>
      </c>
      <c r="BT28" s="22" t="str">
        <f ca="1">IF(ISNUMBER(AB28-'Choose Housekeeping Genes'!AD$12),AB28-'Choose Housekeeping Genes'!AD$12,"")</f>
        <v/>
      </c>
      <c r="BU28" s="22" t="str">
        <f ca="1">IF(ISNUMBER(AC28-'Choose Housekeeping Genes'!AE$12),AC28-'Choose Housekeeping Genes'!AE$12,"")</f>
        <v/>
      </c>
      <c r="BV28" s="22" t="str">
        <f ca="1">IF(ISNUMBER(AD28-'Choose Housekeeping Genes'!AF$12),AD28-'Choose Housekeeping Genes'!AF$12,"")</f>
        <v/>
      </c>
      <c r="BW28" s="22" t="str">
        <f ca="1">IF(ISNUMBER(AE28-'Choose Housekeeping Genes'!AG$12),AE28-'Choose Housekeeping Genes'!AG$12,"")</f>
        <v/>
      </c>
      <c r="BX28" s="22" t="str">
        <f ca="1">IF(ISNUMBER(AF28-'Choose Housekeeping Genes'!AH$12),AF28-'Choose Housekeeping Genes'!AH$12,"")</f>
        <v/>
      </c>
      <c r="BY28" s="22" t="str">
        <f ca="1">IF(ISNUMBER(AG28-'Choose Housekeeping Genes'!AI$12),AG28-'Choose Housekeeping Genes'!AI$12,"")</f>
        <v/>
      </c>
      <c r="BZ28" s="22" t="str">
        <f ca="1">IF(ISNUMBER(AH28-'Choose Housekeeping Genes'!AJ$12),AH28-'Choose Housekeeping Genes'!AJ$12,"")</f>
        <v/>
      </c>
      <c r="CA28" s="22" t="str">
        <f ca="1">IF(ISNUMBER(AI28-'Choose Housekeeping Genes'!AK$12),AI28-'Choose Housekeeping Genes'!AK$12,"")</f>
        <v/>
      </c>
      <c r="CB28" s="22" t="str">
        <f ca="1">IF(ISNUMBER(AJ28-'Choose Housekeeping Genes'!AL$12),AJ28-'Choose Housekeeping Genes'!AL$12,"")</f>
        <v/>
      </c>
      <c r="CC28" s="22" t="str">
        <f ca="1">IF(ISNUMBER(AK28-'Choose Housekeeping Genes'!AM$12),AK28-'Choose Housekeeping Genes'!AM$12,"")</f>
        <v/>
      </c>
      <c r="CD28" s="22" t="str">
        <f ca="1">IF(ISNUMBER(AL28-'Choose Housekeeping Genes'!AN$12),AL28-'Choose Housekeeping Genes'!AN$12,"")</f>
        <v/>
      </c>
      <c r="CE28" s="22" t="str">
        <f ca="1">IF(ISNUMBER(AM28-'Choose Housekeeping Genes'!AO$12),AM28-'Choose Housekeeping Genes'!AO$12,"")</f>
        <v/>
      </c>
      <c r="CF28" s="22" t="str">
        <f ca="1">IF(ISNUMBER(AN28-'Choose Housekeeping Genes'!AP$12),AN28-'Choose Housekeeping Genes'!AP$12,"")</f>
        <v/>
      </c>
      <c r="CG28" s="22" t="str">
        <f ca="1">IF(ISNUMBER(AO28-'Choose Housekeeping Genes'!AQ$12),AO28-'Choose Housekeeping Genes'!AQ$12,"")</f>
        <v/>
      </c>
      <c r="CH28" s="22" t="str">
        <f ca="1">IF(ISNUMBER(AP28-'Choose Housekeeping Genes'!AR$12),AP28-'Choose Housekeeping Genes'!AR$12,"")</f>
        <v/>
      </c>
      <c r="CI28" s="22" t="str">
        <f ca="1">IF(ISNUMBER(AQ28-'Choose Housekeeping Genes'!AS$12),AQ28-'Choose Housekeeping Genes'!AS$12,"")</f>
        <v/>
      </c>
      <c r="CJ28" s="22" t="str">
        <f ca="1">IF(ISNUMBER(AR28-'Choose Housekeeping Genes'!AT$12),AR28-'Choose Housekeeping Genes'!AT$12,"")</f>
        <v/>
      </c>
      <c r="CK28" s="66" t="e">
        <f t="shared" ca="1" si="4"/>
        <v>#DIV/0!</v>
      </c>
      <c r="CL28" s="143" t="e">
        <f t="shared" ca="1" si="5"/>
        <v>#DIV/0!</v>
      </c>
      <c r="DA28" s="69" t="str">
        <f>'Transcript table'!D36</f>
        <v>Arg-TCT-3</v>
      </c>
      <c r="DB28" s="21" t="s">
        <v>388</v>
      </c>
      <c r="DC28" s="65" t="str">
        <f t="shared" ca="1" si="6"/>
        <v/>
      </c>
      <c r="DD28" s="65" t="str">
        <f t="shared" ca="1" si="7"/>
        <v/>
      </c>
      <c r="DE28" s="65" t="str">
        <f t="shared" ca="1" si="8"/>
        <v/>
      </c>
      <c r="DF28" s="65" t="str">
        <f t="shared" ca="1" si="9"/>
        <v/>
      </c>
      <c r="DG28" s="65" t="str">
        <f t="shared" ca="1" si="10"/>
        <v/>
      </c>
      <c r="DH28" s="65" t="str">
        <f t="shared" ca="1" si="11"/>
        <v/>
      </c>
      <c r="DI28" s="65" t="str">
        <f t="shared" ca="1" si="12"/>
        <v/>
      </c>
      <c r="DJ28" s="65" t="str">
        <f t="shared" ca="1" si="13"/>
        <v/>
      </c>
      <c r="DK28" s="65" t="str">
        <f t="shared" ca="1" si="14"/>
        <v/>
      </c>
      <c r="DL28" s="65" t="str">
        <f t="shared" ca="1" si="15"/>
        <v/>
      </c>
      <c r="DM28" s="65" t="str">
        <f t="shared" ca="1" si="16"/>
        <v/>
      </c>
      <c r="DN28" s="65" t="str">
        <f t="shared" ca="1" si="17"/>
        <v/>
      </c>
      <c r="DO28" s="65" t="str">
        <f t="shared" ca="1" si="18"/>
        <v/>
      </c>
      <c r="DP28" s="65" t="str">
        <f t="shared" ca="1" si="19"/>
        <v/>
      </c>
      <c r="DQ28" s="65" t="str">
        <f t="shared" ca="1" si="20"/>
        <v/>
      </c>
      <c r="DR28" s="65" t="str">
        <f t="shared" ca="1" si="21"/>
        <v/>
      </c>
      <c r="DS28" s="65" t="str">
        <f t="shared" ca="1" si="22"/>
        <v/>
      </c>
      <c r="DT28" s="65" t="str">
        <f t="shared" ca="1" si="23"/>
        <v/>
      </c>
      <c r="DU28" s="65" t="str">
        <f t="shared" ca="1" si="24"/>
        <v/>
      </c>
      <c r="DV28" s="65" t="str">
        <f t="shared" ca="1" si="25"/>
        <v/>
      </c>
      <c r="DW28" s="141" t="str">
        <f t="shared" si="26"/>
        <v>Arg-TCT-3</v>
      </c>
      <c r="DX28" s="140" t="s">
        <v>388</v>
      </c>
      <c r="DY28" s="65" t="str">
        <f t="shared" ca="1" si="27"/>
        <v/>
      </c>
      <c r="DZ28" s="65" t="str">
        <f t="shared" ca="1" si="28"/>
        <v/>
      </c>
      <c r="EA28" s="65" t="str">
        <f t="shared" ca="1" si="29"/>
        <v/>
      </c>
      <c r="EB28" s="65" t="str">
        <f t="shared" ca="1" si="30"/>
        <v/>
      </c>
      <c r="EC28" s="65" t="str">
        <f t="shared" ca="1" si="31"/>
        <v/>
      </c>
      <c r="ED28" s="65" t="str">
        <f t="shared" ca="1" si="32"/>
        <v/>
      </c>
      <c r="EE28" s="65" t="str">
        <f t="shared" ca="1" si="33"/>
        <v/>
      </c>
      <c r="EF28" s="65" t="str">
        <f t="shared" ca="1" si="34"/>
        <v/>
      </c>
      <c r="EG28" s="65" t="str">
        <f t="shared" ca="1" si="35"/>
        <v/>
      </c>
      <c r="EH28" s="65" t="str">
        <f t="shared" ca="1" si="36"/>
        <v/>
      </c>
      <c r="EI28" s="65" t="str">
        <f t="shared" ca="1" si="37"/>
        <v/>
      </c>
      <c r="EJ28" s="65" t="str">
        <f t="shared" ca="1" si="38"/>
        <v/>
      </c>
      <c r="EK28" s="65" t="str">
        <f t="shared" ca="1" si="39"/>
        <v/>
      </c>
      <c r="EL28" s="65" t="str">
        <f t="shared" ca="1" si="40"/>
        <v/>
      </c>
      <c r="EM28" s="65" t="str">
        <f t="shared" ca="1" si="41"/>
        <v/>
      </c>
      <c r="EN28" s="65" t="str">
        <f t="shared" ca="1" si="42"/>
        <v/>
      </c>
      <c r="EO28" s="65" t="str">
        <f t="shared" ca="1" si="43"/>
        <v/>
      </c>
      <c r="EP28" s="65" t="str">
        <f t="shared" ca="1" si="44"/>
        <v/>
      </c>
      <c r="EQ28" s="65" t="str">
        <f t="shared" ca="1" si="45"/>
        <v/>
      </c>
      <c r="ER28" s="65" t="str">
        <f t="shared" ca="1" si="46"/>
        <v/>
      </c>
    </row>
    <row r="29" spans="1:148" ht="12.75" customHeight="1">
      <c r="A29" s="134" t="str">
        <f>'Test Sample Data'!A29</f>
        <v>Asn-GTT-1</v>
      </c>
      <c r="B29" s="136" t="s">
        <v>386</v>
      </c>
      <c r="C29" s="22" t="str">
        <f>IF(SUM('Test Sample Data'!C$3:C$194)&gt;10,IF(AND(ISNUMBER('Test Sample Data'!C29),'Test Sample Data'!C29&lt;35,'Test Sample Data'!C29&gt;0),'Test Sample Data'!C29-'Choose Housekeeping Genes'!D$20,35-'Choose Housekeeping Genes'!D$20),"")</f>
        <v/>
      </c>
      <c r="D29" s="22" t="str">
        <f>IF(SUM('Test Sample Data'!D$3:D$194)&gt;10,IF(AND(ISNUMBER('Test Sample Data'!D29),'Test Sample Data'!D29&lt;35,'Test Sample Data'!D29&gt;0),'Test Sample Data'!D29-'Choose Housekeeping Genes'!E$20,35-'Choose Housekeeping Genes'!E$20),"")</f>
        <v/>
      </c>
      <c r="E29" s="22" t="str">
        <f>IF(SUM('Test Sample Data'!E$3:E$194)&gt;10,IF(AND(ISNUMBER('Test Sample Data'!E29),'Test Sample Data'!E29&lt;35,'Test Sample Data'!E29&gt;0),'Test Sample Data'!E29-'Choose Housekeeping Genes'!F$20,35-'Choose Housekeeping Genes'!F$20),"")</f>
        <v/>
      </c>
      <c r="F29" s="22" t="str">
        <f>IF(SUM('Test Sample Data'!F$3:F$194)&gt;10,IF(AND(ISNUMBER('Test Sample Data'!F29),'Test Sample Data'!F29&lt;35,'Test Sample Data'!F29&gt;0),'Test Sample Data'!F29-'Choose Housekeeping Genes'!G$20,35-'Choose Housekeeping Genes'!G$20),"")</f>
        <v/>
      </c>
      <c r="G29" s="22" t="str">
        <f>IF(SUM('Test Sample Data'!G$3:G$194)&gt;10,IF(AND(ISNUMBER('Test Sample Data'!G29),'Test Sample Data'!G29&lt;35,'Test Sample Data'!G29&gt;0),'Test Sample Data'!G29-'Choose Housekeeping Genes'!H$20,35-'Choose Housekeeping Genes'!H$20),"")</f>
        <v/>
      </c>
      <c r="H29" s="22" t="str">
        <f>IF(SUM('Test Sample Data'!H$3:H$194)&gt;10,IF(AND(ISNUMBER('Test Sample Data'!H29),'Test Sample Data'!H29&lt;35,'Test Sample Data'!H29&gt;0),'Test Sample Data'!H29-'Choose Housekeeping Genes'!I$20,35-'Choose Housekeeping Genes'!I$20),"")</f>
        <v/>
      </c>
      <c r="I29" s="22" t="str">
        <f>IF(SUM('Test Sample Data'!I$3:I$194)&gt;10,IF(AND(ISNUMBER('Test Sample Data'!I29),'Test Sample Data'!I29&lt;35,'Test Sample Data'!I29&gt;0),'Test Sample Data'!I29-'Choose Housekeeping Genes'!J$20,35-'Choose Housekeeping Genes'!J$20),"")</f>
        <v/>
      </c>
      <c r="J29" s="22" t="str">
        <f>IF(SUM('Test Sample Data'!J$3:J$194)&gt;10,IF(AND(ISNUMBER('Test Sample Data'!J29),'Test Sample Data'!J29&lt;35,'Test Sample Data'!J29&gt;0),'Test Sample Data'!J29-'Choose Housekeeping Genes'!K$20,35-'Choose Housekeeping Genes'!K$20),"")</f>
        <v/>
      </c>
      <c r="K29" s="22" t="str">
        <f>IF(SUM('Test Sample Data'!K$3:K$194)&gt;10,IF(AND(ISNUMBER('Test Sample Data'!K29),'Test Sample Data'!K29&lt;35,'Test Sample Data'!K29&gt;0),'Test Sample Data'!K29-'Choose Housekeeping Genes'!L$20,35-'Choose Housekeeping Genes'!L$20),"")</f>
        <v/>
      </c>
      <c r="L29" s="22" t="str">
        <f>IF(SUM('Test Sample Data'!L$3:L$194)&gt;10,IF(AND(ISNUMBER('Test Sample Data'!L29),'Test Sample Data'!L29&lt;35,'Test Sample Data'!L29&gt;0),'Test Sample Data'!L29-'Choose Housekeeping Genes'!M$20,35-'Choose Housekeeping Genes'!M$20),"")</f>
        <v/>
      </c>
      <c r="M29" s="22" t="str">
        <f>IF(SUM('Test Sample Data'!M$3:M$194)&gt;10,IF(AND(ISNUMBER('Test Sample Data'!M29),'Test Sample Data'!M29&lt;35,'Test Sample Data'!M29&gt;0),'Test Sample Data'!M29-'Choose Housekeeping Genes'!N$20,35-'Choose Housekeeping Genes'!N$20),"")</f>
        <v/>
      </c>
      <c r="N29" s="22" t="str">
        <f>IF(SUM('Test Sample Data'!N$3:N$194)&gt;10,IF(AND(ISNUMBER('Test Sample Data'!N29),'Test Sample Data'!N29&lt;35,'Test Sample Data'!N29&gt;0),'Test Sample Data'!N29-'Choose Housekeeping Genes'!O$20,35-'Choose Housekeeping Genes'!O$20),"")</f>
        <v/>
      </c>
      <c r="O29" s="22" t="str">
        <f>IF(SUM('Test Sample Data'!O$3:O$194)&gt;10,IF(AND(ISNUMBER('Test Sample Data'!O29),'Test Sample Data'!O29&lt;35,'Test Sample Data'!O29&gt;0),'Test Sample Data'!O29-'Choose Housekeeping Genes'!P$20,35-'Choose Housekeeping Genes'!P$20),"")</f>
        <v/>
      </c>
      <c r="P29" s="22" t="str">
        <f>IF(SUM('Test Sample Data'!P$3:P$194)&gt;10,IF(AND(ISNUMBER('Test Sample Data'!P29),'Test Sample Data'!P29&lt;35,'Test Sample Data'!P29&gt;0),'Test Sample Data'!P29-'Choose Housekeeping Genes'!Q$20,35-'Choose Housekeeping Genes'!Q$20),"")</f>
        <v/>
      </c>
      <c r="Q29" s="22" t="str">
        <f>IF(SUM('Test Sample Data'!Q$3:Q$194)&gt;10,IF(AND(ISNUMBER('Test Sample Data'!Q29),'Test Sample Data'!Q29&lt;35,'Test Sample Data'!Q29&gt;0),'Test Sample Data'!Q29-'Choose Housekeeping Genes'!R$20,35-'Choose Housekeeping Genes'!R$20),"")</f>
        <v/>
      </c>
      <c r="R29" s="22" t="str">
        <f>IF(SUM('Test Sample Data'!R$3:R$194)&gt;10,IF(AND(ISNUMBER('Test Sample Data'!R29),'Test Sample Data'!R29&lt;35,'Test Sample Data'!R29&gt;0),'Test Sample Data'!R29-'Choose Housekeeping Genes'!S$20,35-'Choose Housekeeping Genes'!S$20),"")</f>
        <v/>
      </c>
      <c r="S29" s="22" t="str">
        <f>IF(SUM('Test Sample Data'!S$3:S$194)&gt;10,IF(AND(ISNUMBER('Test Sample Data'!S29),'Test Sample Data'!S29&lt;35,'Test Sample Data'!S29&gt;0),'Test Sample Data'!S29-'Choose Housekeeping Genes'!T$20,35-'Choose Housekeeping Genes'!T$20),"")</f>
        <v/>
      </c>
      <c r="T29" s="22" t="str">
        <f>IF(SUM('Test Sample Data'!T$3:T$194)&gt;10,IF(AND(ISNUMBER('Test Sample Data'!T29),'Test Sample Data'!T29&lt;35,'Test Sample Data'!T29&gt;0),'Test Sample Data'!T29-'Choose Housekeeping Genes'!U$20,35-'Choose Housekeeping Genes'!U$20),"")</f>
        <v/>
      </c>
      <c r="U29" s="22" t="str">
        <f>IF(SUM('Test Sample Data'!U$3:U$194)&gt;10,IF(AND(ISNUMBER('Test Sample Data'!U29),'Test Sample Data'!U29&lt;35,'Test Sample Data'!U29&gt;0),'Test Sample Data'!U29-'Choose Housekeeping Genes'!V$20,35-'Choose Housekeeping Genes'!V$20),"")</f>
        <v/>
      </c>
      <c r="V29" s="22" t="str">
        <f>IF(SUM('Test Sample Data'!V$3:V$194)&gt;10,IF(AND(ISNUMBER('Test Sample Data'!V29),'Test Sample Data'!V29&lt;35,'Test Sample Data'!V29&gt;0),'Test Sample Data'!V29-'Choose Housekeeping Genes'!W$20,35-'Choose Housekeeping Genes'!W$20),"")</f>
        <v/>
      </c>
      <c r="W29" s="139" t="str">
        <f>'Control Sample Data'!A29</f>
        <v>Asn-GTT-1</v>
      </c>
      <c r="X29" s="140" t="s">
        <v>386</v>
      </c>
      <c r="Y29" s="22" t="str">
        <f>IF(SUM('Control Sample Data'!C$3:C$194)&gt;10,IF(AND(ISNUMBER('Control Sample Data'!C29),'Control Sample Data'!C29&lt;35,'Control Sample Data'!C29&gt;0),'Control Sample Data'!C29-'Choose Housekeeping Genes'!AA$20,35-'Choose Housekeeping Genes'!AA$20),"")</f>
        <v/>
      </c>
      <c r="Z29" s="22" t="str">
        <f>IF(SUM('Control Sample Data'!D$3:D$194)&gt;10,IF(AND(ISNUMBER('Control Sample Data'!D29),'Control Sample Data'!D29&lt;35,'Control Sample Data'!D29&gt;0),'Control Sample Data'!D29-'Choose Housekeeping Genes'!AB$20,35-'Choose Housekeeping Genes'!AB$20),"")</f>
        <v/>
      </c>
      <c r="AA29" s="22" t="str">
        <f>IF(SUM('Control Sample Data'!E$3:E$194)&gt;10,IF(AND(ISNUMBER('Control Sample Data'!E29),'Control Sample Data'!E29&lt;35,'Control Sample Data'!E29&gt;0),'Control Sample Data'!E29-'Choose Housekeeping Genes'!AC$20,35-'Choose Housekeeping Genes'!AC$20),"")</f>
        <v/>
      </c>
      <c r="AB29" s="22" t="str">
        <f>IF(SUM('Control Sample Data'!F$3:F$194)&gt;10,IF(AND(ISNUMBER('Control Sample Data'!F29),'Control Sample Data'!F29&lt;35,'Control Sample Data'!F29&gt;0),'Control Sample Data'!F29-'Choose Housekeeping Genes'!AD$20,35-'Choose Housekeeping Genes'!AD$20),"")</f>
        <v/>
      </c>
      <c r="AC29" s="22" t="str">
        <f>IF(SUM('Control Sample Data'!G$3:G$194)&gt;10,IF(AND(ISNUMBER('Control Sample Data'!G29),'Control Sample Data'!G29&lt;35,'Control Sample Data'!G29&gt;0),'Control Sample Data'!G29-'Choose Housekeeping Genes'!AE$20,35-'Choose Housekeeping Genes'!AE$20),"")</f>
        <v/>
      </c>
      <c r="AD29" s="22" t="str">
        <f>IF(SUM('Control Sample Data'!H$3:H$194)&gt;10,IF(AND(ISNUMBER('Control Sample Data'!H29),'Control Sample Data'!H29&lt;35,'Control Sample Data'!H29&gt;0),'Control Sample Data'!H29-'Choose Housekeeping Genes'!AF$20,35-'Choose Housekeeping Genes'!AF$20),"")</f>
        <v/>
      </c>
      <c r="AE29" s="22" t="str">
        <f>IF(SUM('Control Sample Data'!I$3:I$194)&gt;10,IF(AND(ISNUMBER('Control Sample Data'!I29),'Control Sample Data'!I29&lt;35,'Control Sample Data'!I29&gt;0),'Control Sample Data'!I29-'Choose Housekeeping Genes'!AG$20,35-'Choose Housekeeping Genes'!AG$20),"")</f>
        <v/>
      </c>
      <c r="AF29" s="22" t="str">
        <f>IF(SUM('Control Sample Data'!J$3:J$194)&gt;10,IF(AND(ISNUMBER('Control Sample Data'!J29),'Control Sample Data'!J29&lt;35,'Control Sample Data'!J29&gt;0),'Control Sample Data'!J29-'Choose Housekeeping Genes'!AH$20,35-'Choose Housekeeping Genes'!AH$20),"")</f>
        <v/>
      </c>
      <c r="AG29" s="22" t="str">
        <f>IF(SUM('Control Sample Data'!K$3:K$194)&gt;10,IF(AND(ISNUMBER('Control Sample Data'!K29),'Control Sample Data'!K29&lt;35,'Control Sample Data'!K29&gt;0),'Control Sample Data'!K29-'Choose Housekeeping Genes'!AI$20,35-'Choose Housekeeping Genes'!AI$20),"")</f>
        <v/>
      </c>
      <c r="AH29" s="22" t="str">
        <f>IF(SUM('Control Sample Data'!L$3:L$194)&gt;10,IF(AND(ISNUMBER('Control Sample Data'!L29),'Control Sample Data'!L29&lt;35,'Control Sample Data'!L29&gt;0),'Control Sample Data'!L29-'Choose Housekeeping Genes'!AJ$20,35-'Choose Housekeeping Genes'!AJ$20),"")</f>
        <v/>
      </c>
      <c r="AI29" s="22" t="str">
        <f>IF(SUM('Control Sample Data'!M$3:M$194)&gt;10,IF(AND(ISNUMBER('Control Sample Data'!M29),'Control Sample Data'!M29&lt;35,'Control Sample Data'!M29&gt;0),'Control Sample Data'!M29-'Choose Housekeeping Genes'!AK$20,35-'Choose Housekeeping Genes'!AK$20),"")</f>
        <v/>
      </c>
      <c r="AJ29" s="22" t="str">
        <f>IF(SUM('Control Sample Data'!N$3:N$194)&gt;10,IF(AND(ISNUMBER('Control Sample Data'!N29),'Control Sample Data'!N29&lt;35,'Control Sample Data'!N29&gt;0),'Control Sample Data'!N29-'Choose Housekeeping Genes'!AL$20,35-'Choose Housekeeping Genes'!AL$20),"")</f>
        <v/>
      </c>
      <c r="AK29" s="22" t="str">
        <f>IF(SUM('Control Sample Data'!O$3:O$194)&gt;10,IF(AND(ISNUMBER('Control Sample Data'!O29),'Control Sample Data'!O29&lt;35,'Control Sample Data'!O29&gt;0),'Control Sample Data'!O29-'Choose Housekeeping Genes'!AM$20,35-'Choose Housekeeping Genes'!AM$20),"")</f>
        <v/>
      </c>
      <c r="AL29" s="22" t="str">
        <f>IF(SUM('Control Sample Data'!P$3:P$194)&gt;10,IF(AND(ISNUMBER('Control Sample Data'!P29),'Control Sample Data'!P29&lt;35,'Control Sample Data'!P29&gt;0),'Control Sample Data'!P29-'Choose Housekeeping Genes'!AN$20,35-'Choose Housekeeping Genes'!AN$20),"")</f>
        <v/>
      </c>
      <c r="AM29" s="22" t="str">
        <f>IF(SUM('Control Sample Data'!Q$3:Q$194)&gt;10,IF(AND(ISNUMBER('Control Sample Data'!Q29),'Control Sample Data'!Q29&lt;35,'Control Sample Data'!Q29&gt;0),'Control Sample Data'!Q29-'Choose Housekeeping Genes'!AO$20,35-'Choose Housekeeping Genes'!AO$20),"")</f>
        <v/>
      </c>
      <c r="AN29" s="22" t="str">
        <f>IF(SUM('Control Sample Data'!R$3:R$194)&gt;10,IF(AND(ISNUMBER('Control Sample Data'!R29),'Control Sample Data'!R29&lt;35,'Control Sample Data'!R29&gt;0),'Control Sample Data'!R29-'Choose Housekeeping Genes'!AP$20,35-'Choose Housekeeping Genes'!AP$20),"")</f>
        <v/>
      </c>
      <c r="AO29" s="22" t="str">
        <f>IF(SUM('Control Sample Data'!S$3:S$194)&gt;10,IF(AND(ISNUMBER('Control Sample Data'!S29),'Control Sample Data'!S29&lt;35,'Control Sample Data'!S29&gt;0),'Control Sample Data'!S29-'Choose Housekeeping Genes'!AQ$20,35-'Choose Housekeeping Genes'!AQ$20),"")</f>
        <v/>
      </c>
      <c r="AP29" s="22" t="str">
        <f>IF(SUM('Control Sample Data'!T$3:T$194)&gt;10,IF(AND(ISNUMBER('Control Sample Data'!T29),'Control Sample Data'!T29&lt;35,'Control Sample Data'!T29&gt;0),'Control Sample Data'!T29-'Choose Housekeeping Genes'!AR$20,35-'Choose Housekeeping Genes'!AR$20),"")</f>
        <v/>
      </c>
      <c r="AQ29" s="22" t="str">
        <f>IF(SUM('Control Sample Data'!U$3:U$194)&gt;10,IF(AND(ISNUMBER('Control Sample Data'!U29),'Control Sample Data'!U29&lt;35,'Control Sample Data'!U29&gt;0),'Control Sample Data'!U29-'Choose Housekeeping Genes'!AS$20,35-'Choose Housekeeping Genes'!AS$20),"")</f>
        <v/>
      </c>
      <c r="AR29" s="22" t="str">
        <f>IF(SUM('Control Sample Data'!V$3:V$194)&gt;10,IF(AND(ISNUMBER('Control Sample Data'!V29),'Control Sample Data'!V29&lt;35,'Control Sample Data'!V29&gt;0),'Control Sample Data'!V29-'Choose Housekeeping Genes'!AT$20,35-'Choose Housekeeping Genes'!AT$20),"")</f>
        <v/>
      </c>
      <c r="AS29" s="69" t="str">
        <f>'Control Sample Data'!A29</f>
        <v>Asn-GTT-1</v>
      </c>
      <c r="AT29" s="21" t="s">
        <v>386</v>
      </c>
      <c r="AU29" s="22" t="str">
        <f ca="1">IF(ISNUMBER(C29-'Choose Housekeeping Genes'!D$12),C29-'Choose Housekeeping Genes'!D$12,"")</f>
        <v/>
      </c>
      <c r="AV29" s="22" t="str">
        <f ca="1">IF(ISNUMBER(D29-'Choose Housekeeping Genes'!E$12),D29-'Choose Housekeeping Genes'!E$12,"")</f>
        <v/>
      </c>
      <c r="AW29" s="22" t="str">
        <f ca="1">IF(ISNUMBER(E29-'Choose Housekeeping Genes'!F$12),E29-'Choose Housekeeping Genes'!F$12,"")</f>
        <v/>
      </c>
      <c r="AX29" s="22" t="str">
        <f ca="1">IF(ISNUMBER(F29-'Choose Housekeeping Genes'!G$12),F29-'Choose Housekeeping Genes'!G$12,"")</f>
        <v/>
      </c>
      <c r="AY29" s="22" t="str">
        <f ca="1">IF(ISNUMBER(G29-'Choose Housekeeping Genes'!H$12),G29-'Choose Housekeeping Genes'!H$12,"")</f>
        <v/>
      </c>
      <c r="AZ29" s="22" t="str">
        <f ca="1">IF(ISNUMBER(H29-'Choose Housekeeping Genes'!I$12),H29-'Choose Housekeeping Genes'!I$12,"")</f>
        <v/>
      </c>
      <c r="BA29" s="22" t="str">
        <f ca="1">IF(ISNUMBER(I29-'Choose Housekeeping Genes'!J$12),I29-'Choose Housekeeping Genes'!J$12,"")</f>
        <v/>
      </c>
      <c r="BB29" s="22" t="str">
        <f ca="1">IF(ISNUMBER(J29-'Choose Housekeeping Genes'!K$12),J29-'Choose Housekeeping Genes'!K$12,"")</f>
        <v/>
      </c>
      <c r="BC29" s="22" t="str">
        <f ca="1">IF(ISNUMBER(K29-'Choose Housekeeping Genes'!L$12),K29-'Choose Housekeeping Genes'!L$12,"")</f>
        <v/>
      </c>
      <c r="BD29" s="22" t="str">
        <f ca="1">IF(ISNUMBER(L29-'Choose Housekeeping Genes'!M$12),L29-'Choose Housekeeping Genes'!M$12,"")</f>
        <v/>
      </c>
      <c r="BE29" s="22" t="str">
        <f ca="1">IF(ISNUMBER(M29-'Choose Housekeeping Genes'!N$12),M29-'Choose Housekeeping Genes'!N$12,"")</f>
        <v/>
      </c>
      <c r="BF29" s="22" t="str">
        <f ca="1">IF(ISNUMBER(N29-'Choose Housekeeping Genes'!O$12),N29-'Choose Housekeeping Genes'!O$12,"")</f>
        <v/>
      </c>
      <c r="BG29" s="22" t="str">
        <f ca="1">IF(ISNUMBER(O29-'Choose Housekeeping Genes'!P$12),O29-'Choose Housekeeping Genes'!P$12,"")</f>
        <v/>
      </c>
      <c r="BH29" s="22" t="str">
        <f ca="1">IF(ISNUMBER(P29-'Choose Housekeeping Genes'!Q$12),P29-'Choose Housekeeping Genes'!Q$12,"")</f>
        <v/>
      </c>
      <c r="BI29" s="22" t="str">
        <f ca="1">IF(ISNUMBER(Q29-'Choose Housekeeping Genes'!R$12),Q29-'Choose Housekeeping Genes'!R$12,"")</f>
        <v/>
      </c>
      <c r="BJ29" s="22" t="str">
        <f ca="1">IF(ISNUMBER(R29-'Choose Housekeeping Genes'!S$12),R29-'Choose Housekeeping Genes'!S$12,"")</f>
        <v/>
      </c>
      <c r="BK29" s="22" t="str">
        <f ca="1">IF(ISNUMBER(S29-'Choose Housekeeping Genes'!T$12),S29-'Choose Housekeeping Genes'!T$12,"")</f>
        <v/>
      </c>
      <c r="BL29" s="22" t="str">
        <f ca="1">IF(ISNUMBER(T29-'Choose Housekeeping Genes'!U$12),T29-'Choose Housekeeping Genes'!U$12,"")</f>
        <v/>
      </c>
      <c r="BM29" s="22" t="str">
        <f ca="1">IF(ISNUMBER(U29-'Choose Housekeeping Genes'!V$12),U29-'Choose Housekeeping Genes'!V$12,"")</f>
        <v/>
      </c>
      <c r="BN29" s="22" t="str">
        <f ca="1">IF(ISNUMBER(V29-'Choose Housekeeping Genes'!W$12),V29-'Choose Housekeeping Genes'!W$12,"")</f>
        <v/>
      </c>
      <c r="BO29" s="142" t="str">
        <f t="shared" si="0"/>
        <v>Asn-GTT-1</v>
      </c>
      <c r="BP29" s="140" t="s">
        <v>386</v>
      </c>
      <c r="BQ29" s="22" t="str">
        <f ca="1">IF(ISNUMBER(Y29-'Choose Housekeeping Genes'!AA$12),Y29-'Choose Housekeeping Genes'!AA$12,"")</f>
        <v/>
      </c>
      <c r="BR29" s="22" t="str">
        <f ca="1">IF(ISNUMBER(Z29-'Choose Housekeeping Genes'!AB$12),Z29-'Choose Housekeeping Genes'!AB$12,"")</f>
        <v/>
      </c>
      <c r="BS29" s="22" t="str">
        <f ca="1">IF(ISNUMBER(AA29-'Choose Housekeeping Genes'!AC$12),AA29-'Choose Housekeeping Genes'!AC$12,"")</f>
        <v/>
      </c>
      <c r="BT29" s="22" t="str">
        <f ca="1">IF(ISNUMBER(AB29-'Choose Housekeeping Genes'!AD$12),AB29-'Choose Housekeeping Genes'!AD$12,"")</f>
        <v/>
      </c>
      <c r="BU29" s="22" t="str">
        <f ca="1">IF(ISNUMBER(AC29-'Choose Housekeeping Genes'!AE$12),AC29-'Choose Housekeeping Genes'!AE$12,"")</f>
        <v/>
      </c>
      <c r="BV29" s="22" t="str">
        <f ca="1">IF(ISNUMBER(AD29-'Choose Housekeeping Genes'!AF$12),AD29-'Choose Housekeeping Genes'!AF$12,"")</f>
        <v/>
      </c>
      <c r="BW29" s="22" t="str">
        <f ca="1">IF(ISNUMBER(AE29-'Choose Housekeeping Genes'!AG$12),AE29-'Choose Housekeeping Genes'!AG$12,"")</f>
        <v/>
      </c>
      <c r="BX29" s="22" t="str">
        <f ca="1">IF(ISNUMBER(AF29-'Choose Housekeeping Genes'!AH$12),AF29-'Choose Housekeeping Genes'!AH$12,"")</f>
        <v/>
      </c>
      <c r="BY29" s="22" t="str">
        <f ca="1">IF(ISNUMBER(AG29-'Choose Housekeeping Genes'!AI$12),AG29-'Choose Housekeeping Genes'!AI$12,"")</f>
        <v/>
      </c>
      <c r="BZ29" s="22" t="str">
        <f ca="1">IF(ISNUMBER(AH29-'Choose Housekeeping Genes'!AJ$12),AH29-'Choose Housekeeping Genes'!AJ$12,"")</f>
        <v/>
      </c>
      <c r="CA29" s="22" t="str">
        <f ca="1">IF(ISNUMBER(AI29-'Choose Housekeeping Genes'!AK$12),AI29-'Choose Housekeeping Genes'!AK$12,"")</f>
        <v/>
      </c>
      <c r="CB29" s="22" t="str">
        <f ca="1">IF(ISNUMBER(AJ29-'Choose Housekeeping Genes'!AL$12),AJ29-'Choose Housekeeping Genes'!AL$12,"")</f>
        <v/>
      </c>
      <c r="CC29" s="22" t="str">
        <f ca="1">IF(ISNUMBER(AK29-'Choose Housekeeping Genes'!AM$12),AK29-'Choose Housekeeping Genes'!AM$12,"")</f>
        <v/>
      </c>
      <c r="CD29" s="22" t="str">
        <f ca="1">IF(ISNUMBER(AL29-'Choose Housekeeping Genes'!AN$12),AL29-'Choose Housekeeping Genes'!AN$12,"")</f>
        <v/>
      </c>
      <c r="CE29" s="22" t="str">
        <f ca="1">IF(ISNUMBER(AM29-'Choose Housekeeping Genes'!AO$12),AM29-'Choose Housekeeping Genes'!AO$12,"")</f>
        <v/>
      </c>
      <c r="CF29" s="22" t="str">
        <f ca="1">IF(ISNUMBER(AN29-'Choose Housekeeping Genes'!AP$12),AN29-'Choose Housekeeping Genes'!AP$12,"")</f>
        <v/>
      </c>
      <c r="CG29" s="22" t="str">
        <f ca="1">IF(ISNUMBER(AO29-'Choose Housekeeping Genes'!AQ$12),AO29-'Choose Housekeeping Genes'!AQ$12,"")</f>
        <v/>
      </c>
      <c r="CH29" s="22" t="str">
        <f ca="1">IF(ISNUMBER(AP29-'Choose Housekeeping Genes'!AR$12),AP29-'Choose Housekeeping Genes'!AR$12,"")</f>
        <v/>
      </c>
      <c r="CI29" s="22" t="str">
        <f ca="1">IF(ISNUMBER(AQ29-'Choose Housekeeping Genes'!AS$12),AQ29-'Choose Housekeeping Genes'!AS$12,"")</f>
        <v/>
      </c>
      <c r="CJ29" s="22" t="str">
        <f ca="1">IF(ISNUMBER(AR29-'Choose Housekeeping Genes'!AT$12),AR29-'Choose Housekeeping Genes'!AT$12,"")</f>
        <v/>
      </c>
      <c r="CK29" s="66" t="e">
        <f t="shared" ca="1" si="4"/>
        <v>#DIV/0!</v>
      </c>
      <c r="CL29" s="143" t="e">
        <f t="shared" ca="1" si="5"/>
        <v>#DIV/0!</v>
      </c>
      <c r="DA29" s="69" t="str">
        <f>'Transcript table'!D37</f>
        <v>Asn-GTT-1</v>
      </c>
      <c r="DB29" s="21" t="s">
        <v>386</v>
      </c>
      <c r="DC29" s="65" t="str">
        <f t="shared" ca="1" si="6"/>
        <v/>
      </c>
      <c r="DD29" s="65" t="str">
        <f t="shared" ca="1" si="7"/>
        <v/>
      </c>
      <c r="DE29" s="65" t="str">
        <f t="shared" ca="1" si="8"/>
        <v/>
      </c>
      <c r="DF29" s="65" t="str">
        <f t="shared" ca="1" si="9"/>
        <v/>
      </c>
      <c r="DG29" s="65" t="str">
        <f t="shared" ca="1" si="10"/>
        <v/>
      </c>
      <c r="DH29" s="65" t="str">
        <f t="shared" ca="1" si="11"/>
        <v/>
      </c>
      <c r="DI29" s="65" t="str">
        <f t="shared" ca="1" si="12"/>
        <v/>
      </c>
      <c r="DJ29" s="65" t="str">
        <f t="shared" ca="1" si="13"/>
        <v/>
      </c>
      <c r="DK29" s="65" t="str">
        <f t="shared" ca="1" si="14"/>
        <v/>
      </c>
      <c r="DL29" s="65" t="str">
        <f t="shared" ca="1" si="15"/>
        <v/>
      </c>
      <c r="DM29" s="65" t="str">
        <f t="shared" ca="1" si="16"/>
        <v/>
      </c>
      <c r="DN29" s="65" t="str">
        <f t="shared" ca="1" si="17"/>
        <v/>
      </c>
      <c r="DO29" s="65" t="str">
        <f t="shared" ca="1" si="18"/>
        <v/>
      </c>
      <c r="DP29" s="65" t="str">
        <f t="shared" ca="1" si="19"/>
        <v/>
      </c>
      <c r="DQ29" s="65" t="str">
        <f t="shared" ca="1" si="20"/>
        <v/>
      </c>
      <c r="DR29" s="65" t="str">
        <f t="shared" ca="1" si="21"/>
        <v/>
      </c>
      <c r="DS29" s="65" t="str">
        <f t="shared" ca="1" si="22"/>
        <v/>
      </c>
      <c r="DT29" s="65" t="str">
        <f t="shared" ca="1" si="23"/>
        <v/>
      </c>
      <c r="DU29" s="65" t="str">
        <f t="shared" ca="1" si="24"/>
        <v/>
      </c>
      <c r="DV29" s="65" t="str">
        <f t="shared" ca="1" si="25"/>
        <v/>
      </c>
      <c r="DW29" s="141" t="str">
        <f t="shared" si="26"/>
        <v>Asn-GTT-1</v>
      </c>
      <c r="DX29" s="140" t="s">
        <v>386</v>
      </c>
      <c r="DY29" s="65" t="str">
        <f t="shared" ca="1" si="27"/>
        <v/>
      </c>
      <c r="DZ29" s="65" t="str">
        <f t="shared" ca="1" si="28"/>
        <v/>
      </c>
      <c r="EA29" s="65" t="str">
        <f t="shared" ca="1" si="29"/>
        <v/>
      </c>
      <c r="EB29" s="65" t="str">
        <f t="shared" ca="1" si="30"/>
        <v/>
      </c>
      <c r="EC29" s="65" t="str">
        <f t="shared" ca="1" si="31"/>
        <v/>
      </c>
      <c r="ED29" s="65" t="str">
        <f t="shared" ca="1" si="32"/>
        <v/>
      </c>
      <c r="EE29" s="65" t="str">
        <f t="shared" ca="1" si="33"/>
        <v/>
      </c>
      <c r="EF29" s="65" t="str">
        <f t="shared" ca="1" si="34"/>
        <v/>
      </c>
      <c r="EG29" s="65" t="str">
        <f t="shared" ca="1" si="35"/>
        <v/>
      </c>
      <c r="EH29" s="65" t="str">
        <f t="shared" ca="1" si="36"/>
        <v/>
      </c>
      <c r="EI29" s="65" t="str">
        <f t="shared" ca="1" si="37"/>
        <v/>
      </c>
      <c r="EJ29" s="65" t="str">
        <f t="shared" ca="1" si="38"/>
        <v/>
      </c>
      <c r="EK29" s="65" t="str">
        <f t="shared" ca="1" si="39"/>
        <v/>
      </c>
      <c r="EL29" s="65" t="str">
        <f t="shared" ca="1" si="40"/>
        <v/>
      </c>
      <c r="EM29" s="65" t="str">
        <f t="shared" ca="1" si="41"/>
        <v/>
      </c>
      <c r="EN29" s="65" t="str">
        <f t="shared" ca="1" si="42"/>
        <v/>
      </c>
      <c r="EO29" s="65" t="str">
        <f t="shared" ca="1" si="43"/>
        <v/>
      </c>
      <c r="EP29" s="65" t="str">
        <f t="shared" ca="1" si="44"/>
        <v/>
      </c>
      <c r="EQ29" s="65" t="str">
        <f t="shared" ca="1" si="45"/>
        <v/>
      </c>
      <c r="ER29" s="65" t="str">
        <f t="shared" ca="1" si="46"/>
        <v/>
      </c>
    </row>
    <row r="30" spans="1:148" ht="12.75" customHeight="1">
      <c r="A30" s="134" t="str">
        <f>'Test Sample Data'!A30</f>
        <v>Asn-GTT-2</v>
      </c>
      <c r="B30" s="136" t="s">
        <v>384</v>
      </c>
      <c r="C30" s="22" t="str">
        <f>IF(SUM('Test Sample Data'!C$3:C$194)&gt;10,IF(AND(ISNUMBER('Test Sample Data'!C30),'Test Sample Data'!C30&lt;35,'Test Sample Data'!C30&gt;0),'Test Sample Data'!C30-'Choose Housekeeping Genes'!D$20,35-'Choose Housekeeping Genes'!D$20),"")</f>
        <v/>
      </c>
      <c r="D30" s="22" t="str">
        <f>IF(SUM('Test Sample Data'!D$3:D$194)&gt;10,IF(AND(ISNUMBER('Test Sample Data'!D30),'Test Sample Data'!D30&lt;35,'Test Sample Data'!D30&gt;0),'Test Sample Data'!D30-'Choose Housekeeping Genes'!E$20,35-'Choose Housekeeping Genes'!E$20),"")</f>
        <v/>
      </c>
      <c r="E30" s="22" t="str">
        <f>IF(SUM('Test Sample Data'!E$3:E$194)&gt;10,IF(AND(ISNUMBER('Test Sample Data'!E30),'Test Sample Data'!E30&lt;35,'Test Sample Data'!E30&gt;0),'Test Sample Data'!E30-'Choose Housekeeping Genes'!F$20,35-'Choose Housekeeping Genes'!F$20),"")</f>
        <v/>
      </c>
      <c r="F30" s="22" t="str">
        <f>IF(SUM('Test Sample Data'!F$3:F$194)&gt;10,IF(AND(ISNUMBER('Test Sample Data'!F30),'Test Sample Data'!F30&lt;35,'Test Sample Data'!F30&gt;0),'Test Sample Data'!F30-'Choose Housekeeping Genes'!G$20,35-'Choose Housekeeping Genes'!G$20),"")</f>
        <v/>
      </c>
      <c r="G30" s="22" t="str">
        <f>IF(SUM('Test Sample Data'!G$3:G$194)&gt;10,IF(AND(ISNUMBER('Test Sample Data'!G30),'Test Sample Data'!G30&lt;35,'Test Sample Data'!G30&gt;0),'Test Sample Data'!G30-'Choose Housekeeping Genes'!H$20,35-'Choose Housekeeping Genes'!H$20),"")</f>
        <v/>
      </c>
      <c r="H30" s="22" t="str">
        <f>IF(SUM('Test Sample Data'!H$3:H$194)&gt;10,IF(AND(ISNUMBER('Test Sample Data'!H30),'Test Sample Data'!H30&lt;35,'Test Sample Data'!H30&gt;0),'Test Sample Data'!H30-'Choose Housekeeping Genes'!I$20,35-'Choose Housekeeping Genes'!I$20),"")</f>
        <v/>
      </c>
      <c r="I30" s="22" t="str">
        <f>IF(SUM('Test Sample Data'!I$3:I$194)&gt;10,IF(AND(ISNUMBER('Test Sample Data'!I30),'Test Sample Data'!I30&lt;35,'Test Sample Data'!I30&gt;0),'Test Sample Data'!I30-'Choose Housekeeping Genes'!J$20,35-'Choose Housekeeping Genes'!J$20),"")</f>
        <v/>
      </c>
      <c r="J30" s="22" t="str">
        <f>IF(SUM('Test Sample Data'!J$3:J$194)&gt;10,IF(AND(ISNUMBER('Test Sample Data'!J30),'Test Sample Data'!J30&lt;35,'Test Sample Data'!J30&gt;0),'Test Sample Data'!J30-'Choose Housekeeping Genes'!K$20,35-'Choose Housekeeping Genes'!K$20),"")</f>
        <v/>
      </c>
      <c r="K30" s="22" t="str">
        <f>IF(SUM('Test Sample Data'!K$3:K$194)&gt;10,IF(AND(ISNUMBER('Test Sample Data'!K30),'Test Sample Data'!K30&lt;35,'Test Sample Data'!K30&gt;0),'Test Sample Data'!K30-'Choose Housekeeping Genes'!L$20,35-'Choose Housekeeping Genes'!L$20),"")</f>
        <v/>
      </c>
      <c r="L30" s="22" t="str">
        <f>IF(SUM('Test Sample Data'!L$3:L$194)&gt;10,IF(AND(ISNUMBER('Test Sample Data'!L30),'Test Sample Data'!L30&lt;35,'Test Sample Data'!L30&gt;0),'Test Sample Data'!L30-'Choose Housekeeping Genes'!M$20,35-'Choose Housekeeping Genes'!M$20),"")</f>
        <v/>
      </c>
      <c r="M30" s="22" t="str">
        <f>IF(SUM('Test Sample Data'!M$3:M$194)&gt;10,IF(AND(ISNUMBER('Test Sample Data'!M30),'Test Sample Data'!M30&lt;35,'Test Sample Data'!M30&gt;0),'Test Sample Data'!M30-'Choose Housekeeping Genes'!N$20,35-'Choose Housekeeping Genes'!N$20),"")</f>
        <v/>
      </c>
      <c r="N30" s="22" t="str">
        <f>IF(SUM('Test Sample Data'!N$3:N$194)&gt;10,IF(AND(ISNUMBER('Test Sample Data'!N30),'Test Sample Data'!N30&lt;35,'Test Sample Data'!N30&gt;0),'Test Sample Data'!N30-'Choose Housekeeping Genes'!O$20,35-'Choose Housekeeping Genes'!O$20),"")</f>
        <v/>
      </c>
      <c r="O30" s="22" t="str">
        <f>IF(SUM('Test Sample Data'!O$3:O$194)&gt;10,IF(AND(ISNUMBER('Test Sample Data'!O30),'Test Sample Data'!O30&lt;35,'Test Sample Data'!O30&gt;0),'Test Sample Data'!O30-'Choose Housekeeping Genes'!P$20,35-'Choose Housekeeping Genes'!P$20),"")</f>
        <v/>
      </c>
      <c r="P30" s="22" t="str">
        <f>IF(SUM('Test Sample Data'!P$3:P$194)&gt;10,IF(AND(ISNUMBER('Test Sample Data'!P30),'Test Sample Data'!P30&lt;35,'Test Sample Data'!P30&gt;0),'Test Sample Data'!P30-'Choose Housekeeping Genes'!Q$20,35-'Choose Housekeeping Genes'!Q$20),"")</f>
        <v/>
      </c>
      <c r="Q30" s="22" t="str">
        <f>IF(SUM('Test Sample Data'!Q$3:Q$194)&gt;10,IF(AND(ISNUMBER('Test Sample Data'!Q30),'Test Sample Data'!Q30&lt;35,'Test Sample Data'!Q30&gt;0),'Test Sample Data'!Q30-'Choose Housekeeping Genes'!R$20,35-'Choose Housekeeping Genes'!R$20),"")</f>
        <v/>
      </c>
      <c r="R30" s="22" t="str">
        <f>IF(SUM('Test Sample Data'!R$3:R$194)&gt;10,IF(AND(ISNUMBER('Test Sample Data'!R30),'Test Sample Data'!R30&lt;35,'Test Sample Data'!R30&gt;0),'Test Sample Data'!R30-'Choose Housekeeping Genes'!S$20,35-'Choose Housekeeping Genes'!S$20),"")</f>
        <v/>
      </c>
      <c r="S30" s="22" t="str">
        <f>IF(SUM('Test Sample Data'!S$3:S$194)&gt;10,IF(AND(ISNUMBER('Test Sample Data'!S30),'Test Sample Data'!S30&lt;35,'Test Sample Data'!S30&gt;0),'Test Sample Data'!S30-'Choose Housekeeping Genes'!T$20,35-'Choose Housekeeping Genes'!T$20),"")</f>
        <v/>
      </c>
      <c r="T30" s="22" t="str">
        <f>IF(SUM('Test Sample Data'!T$3:T$194)&gt;10,IF(AND(ISNUMBER('Test Sample Data'!T30),'Test Sample Data'!T30&lt;35,'Test Sample Data'!T30&gt;0),'Test Sample Data'!T30-'Choose Housekeeping Genes'!U$20,35-'Choose Housekeeping Genes'!U$20),"")</f>
        <v/>
      </c>
      <c r="U30" s="22" t="str">
        <f>IF(SUM('Test Sample Data'!U$3:U$194)&gt;10,IF(AND(ISNUMBER('Test Sample Data'!U30),'Test Sample Data'!U30&lt;35,'Test Sample Data'!U30&gt;0),'Test Sample Data'!U30-'Choose Housekeeping Genes'!V$20,35-'Choose Housekeeping Genes'!V$20),"")</f>
        <v/>
      </c>
      <c r="V30" s="22" t="str">
        <f>IF(SUM('Test Sample Data'!V$3:V$194)&gt;10,IF(AND(ISNUMBER('Test Sample Data'!V30),'Test Sample Data'!V30&lt;35,'Test Sample Data'!V30&gt;0),'Test Sample Data'!V30-'Choose Housekeeping Genes'!W$20,35-'Choose Housekeeping Genes'!W$20),"")</f>
        <v/>
      </c>
      <c r="W30" s="139" t="str">
        <f>'Control Sample Data'!A30</f>
        <v>Asn-GTT-2</v>
      </c>
      <c r="X30" s="140" t="s">
        <v>384</v>
      </c>
      <c r="Y30" s="22" t="str">
        <f>IF(SUM('Control Sample Data'!C$3:C$194)&gt;10,IF(AND(ISNUMBER('Control Sample Data'!C30),'Control Sample Data'!C30&lt;35,'Control Sample Data'!C30&gt;0),'Control Sample Data'!C30-'Choose Housekeeping Genes'!AA$20,35-'Choose Housekeeping Genes'!AA$20),"")</f>
        <v/>
      </c>
      <c r="Z30" s="22" t="str">
        <f>IF(SUM('Control Sample Data'!D$3:D$194)&gt;10,IF(AND(ISNUMBER('Control Sample Data'!D30),'Control Sample Data'!D30&lt;35,'Control Sample Data'!D30&gt;0),'Control Sample Data'!D30-'Choose Housekeeping Genes'!AB$20,35-'Choose Housekeeping Genes'!AB$20),"")</f>
        <v/>
      </c>
      <c r="AA30" s="22" t="str">
        <f>IF(SUM('Control Sample Data'!E$3:E$194)&gt;10,IF(AND(ISNUMBER('Control Sample Data'!E30),'Control Sample Data'!E30&lt;35,'Control Sample Data'!E30&gt;0),'Control Sample Data'!E30-'Choose Housekeeping Genes'!AC$20,35-'Choose Housekeeping Genes'!AC$20),"")</f>
        <v/>
      </c>
      <c r="AB30" s="22" t="str">
        <f>IF(SUM('Control Sample Data'!F$3:F$194)&gt;10,IF(AND(ISNUMBER('Control Sample Data'!F30),'Control Sample Data'!F30&lt;35,'Control Sample Data'!F30&gt;0),'Control Sample Data'!F30-'Choose Housekeeping Genes'!AD$20,35-'Choose Housekeeping Genes'!AD$20),"")</f>
        <v/>
      </c>
      <c r="AC30" s="22" t="str">
        <f>IF(SUM('Control Sample Data'!G$3:G$194)&gt;10,IF(AND(ISNUMBER('Control Sample Data'!G30),'Control Sample Data'!G30&lt;35,'Control Sample Data'!G30&gt;0),'Control Sample Data'!G30-'Choose Housekeeping Genes'!AE$20,35-'Choose Housekeeping Genes'!AE$20),"")</f>
        <v/>
      </c>
      <c r="AD30" s="22" t="str">
        <f>IF(SUM('Control Sample Data'!H$3:H$194)&gt;10,IF(AND(ISNUMBER('Control Sample Data'!H30),'Control Sample Data'!H30&lt;35,'Control Sample Data'!H30&gt;0),'Control Sample Data'!H30-'Choose Housekeeping Genes'!AF$20,35-'Choose Housekeeping Genes'!AF$20),"")</f>
        <v/>
      </c>
      <c r="AE30" s="22" t="str">
        <f>IF(SUM('Control Sample Data'!I$3:I$194)&gt;10,IF(AND(ISNUMBER('Control Sample Data'!I30),'Control Sample Data'!I30&lt;35,'Control Sample Data'!I30&gt;0),'Control Sample Data'!I30-'Choose Housekeeping Genes'!AG$20,35-'Choose Housekeeping Genes'!AG$20),"")</f>
        <v/>
      </c>
      <c r="AF30" s="22" t="str">
        <f>IF(SUM('Control Sample Data'!J$3:J$194)&gt;10,IF(AND(ISNUMBER('Control Sample Data'!J30),'Control Sample Data'!J30&lt;35,'Control Sample Data'!J30&gt;0),'Control Sample Data'!J30-'Choose Housekeeping Genes'!AH$20,35-'Choose Housekeeping Genes'!AH$20),"")</f>
        <v/>
      </c>
      <c r="AG30" s="22" t="str">
        <f>IF(SUM('Control Sample Data'!K$3:K$194)&gt;10,IF(AND(ISNUMBER('Control Sample Data'!K30),'Control Sample Data'!K30&lt;35,'Control Sample Data'!K30&gt;0),'Control Sample Data'!K30-'Choose Housekeeping Genes'!AI$20,35-'Choose Housekeeping Genes'!AI$20),"")</f>
        <v/>
      </c>
      <c r="AH30" s="22" t="str">
        <f>IF(SUM('Control Sample Data'!L$3:L$194)&gt;10,IF(AND(ISNUMBER('Control Sample Data'!L30),'Control Sample Data'!L30&lt;35,'Control Sample Data'!L30&gt;0),'Control Sample Data'!L30-'Choose Housekeeping Genes'!AJ$20,35-'Choose Housekeeping Genes'!AJ$20),"")</f>
        <v/>
      </c>
      <c r="AI30" s="22" t="str">
        <f>IF(SUM('Control Sample Data'!M$3:M$194)&gt;10,IF(AND(ISNUMBER('Control Sample Data'!M30),'Control Sample Data'!M30&lt;35,'Control Sample Data'!M30&gt;0),'Control Sample Data'!M30-'Choose Housekeeping Genes'!AK$20,35-'Choose Housekeeping Genes'!AK$20),"")</f>
        <v/>
      </c>
      <c r="AJ30" s="22" t="str">
        <f>IF(SUM('Control Sample Data'!N$3:N$194)&gt;10,IF(AND(ISNUMBER('Control Sample Data'!N30),'Control Sample Data'!N30&lt;35,'Control Sample Data'!N30&gt;0),'Control Sample Data'!N30-'Choose Housekeeping Genes'!AL$20,35-'Choose Housekeeping Genes'!AL$20),"")</f>
        <v/>
      </c>
      <c r="AK30" s="22" t="str">
        <f>IF(SUM('Control Sample Data'!O$3:O$194)&gt;10,IF(AND(ISNUMBER('Control Sample Data'!O30),'Control Sample Data'!O30&lt;35,'Control Sample Data'!O30&gt;0),'Control Sample Data'!O30-'Choose Housekeeping Genes'!AM$20,35-'Choose Housekeeping Genes'!AM$20),"")</f>
        <v/>
      </c>
      <c r="AL30" s="22" t="str">
        <f>IF(SUM('Control Sample Data'!P$3:P$194)&gt;10,IF(AND(ISNUMBER('Control Sample Data'!P30),'Control Sample Data'!P30&lt;35,'Control Sample Data'!P30&gt;0),'Control Sample Data'!P30-'Choose Housekeeping Genes'!AN$20,35-'Choose Housekeeping Genes'!AN$20),"")</f>
        <v/>
      </c>
      <c r="AM30" s="22" t="str">
        <f>IF(SUM('Control Sample Data'!Q$3:Q$194)&gt;10,IF(AND(ISNUMBER('Control Sample Data'!Q30),'Control Sample Data'!Q30&lt;35,'Control Sample Data'!Q30&gt;0),'Control Sample Data'!Q30-'Choose Housekeeping Genes'!AO$20,35-'Choose Housekeeping Genes'!AO$20),"")</f>
        <v/>
      </c>
      <c r="AN30" s="22" t="str">
        <f>IF(SUM('Control Sample Data'!R$3:R$194)&gt;10,IF(AND(ISNUMBER('Control Sample Data'!R30),'Control Sample Data'!R30&lt;35,'Control Sample Data'!R30&gt;0),'Control Sample Data'!R30-'Choose Housekeeping Genes'!AP$20,35-'Choose Housekeeping Genes'!AP$20),"")</f>
        <v/>
      </c>
      <c r="AO30" s="22" t="str">
        <f>IF(SUM('Control Sample Data'!S$3:S$194)&gt;10,IF(AND(ISNUMBER('Control Sample Data'!S30),'Control Sample Data'!S30&lt;35,'Control Sample Data'!S30&gt;0),'Control Sample Data'!S30-'Choose Housekeeping Genes'!AQ$20,35-'Choose Housekeeping Genes'!AQ$20),"")</f>
        <v/>
      </c>
      <c r="AP30" s="22" t="str">
        <f>IF(SUM('Control Sample Data'!T$3:T$194)&gt;10,IF(AND(ISNUMBER('Control Sample Data'!T30),'Control Sample Data'!T30&lt;35,'Control Sample Data'!T30&gt;0),'Control Sample Data'!T30-'Choose Housekeeping Genes'!AR$20,35-'Choose Housekeeping Genes'!AR$20),"")</f>
        <v/>
      </c>
      <c r="AQ30" s="22" t="str">
        <f>IF(SUM('Control Sample Data'!U$3:U$194)&gt;10,IF(AND(ISNUMBER('Control Sample Data'!U30),'Control Sample Data'!U30&lt;35,'Control Sample Data'!U30&gt;0),'Control Sample Data'!U30-'Choose Housekeeping Genes'!AS$20,35-'Choose Housekeeping Genes'!AS$20),"")</f>
        <v/>
      </c>
      <c r="AR30" s="22" t="str">
        <f>IF(SUM('Control Sample Data'!V$3:V$194)&gt;10,IF(AND(ISNUMBER('Control Sample Data'!V30),'Control Sample Data'!V30&lt;35,'Control Sample Data'!V30&gt;0),'Control Sample Data'!V30-'Choose Housekeeping Genes'!AT$20,35-'Choose Housekeeping Genes'!AT$20),"")</f>
        <v/>
      </c>
      <c r="AS30" s="69" t="str">
        <f>'Control Sample Data'!A30</f>
        <v>Asn-GTT-2</v>
      </c>
      <c r="AT30" s="21" t="s">
        <v>384</v>
      </c>
      <c r="AU30" s="22" t="str">
        <f ca="1">IF(ISNUMBER(C30-'Choose Housekeeping Genes'!D$12),C30-'Choose Housekeeping Genes'!D$12,"")</f>
        <v/>
      </c>
      <c r="AV30" s="22" t="str">
        <f ca="1">IF(ISNUMBER(D30-'Choose Housekeeping Genes'!E$12),D30-'Choose Housekeeping Genes'!E$12,"")</f>
        <v/>
      </c>
      <c r="AW30" s="22" t="str">
        <f ca="1">IF(ISNUMBER(E30-'Choose Housekeeping Genes'!F$12),E30-'Choose Housekeeping Genes'!F$12,"")</f>
        <v/>
      </c>
      <c r="AX30" s="22" t="str">
        <f ca="1">IF(ISNUMBER(F30-'Choose Housekeeping Genes'!G$12),F30-'Choose Housekeeping Genes'!G$12,"")</f>
        <v/>
      </c>
      <c r="AY30" s="22" t="str">
        <f ca="1">IF(ISNUMBER(G30-'Choose Housekeeping Genes'!H$12),G30-'Choose Housekeeping Genes'!H$12,"")</f>
        <v/>
      </c>
      <c r="AZ30" s="22" t="str">
        <f ca="1">IF(ISNUMBER(H30-'Choose Housekeeping Genes'!I$12),H30-'Choose Housekeeping Genes'!I$12,"")</f>
        <v/>
      </c>
      <c r="BA30" s="22" t="str">
        <f ca="1">IF(ISNUMBER(I30-'Choose Housekeeping Genes'!J$12),I30-'Choose Housekeeping Genes'!J$12,"")</f>
        <v/>
      </c>
      <c r="BB30" s="22" t="str">
        <f ca="1">IF(ISNUMBER(J30-'Choose Housekeeping Genes'!K$12),J30-'Choose Housekeeping Genes'!K$12,"")</f>
        <v/>
      </c>
      <c r="BC30" s="22" t="str">
        <f ca="1">IF(ISNUMBER(K30-'Choose Housekeeping Genes'!L$12),K30-'Choose Housekeeping Genes'!L$12,"")</f>
        <v/>
      </c>
      <c r="BD30" s="22" t="str">
        <f ca="1">IF(ISNUMBER(L30-'Choose Housekeeping Genes'!M$12),L30-'Choose Housekeeping Genes'!M$12,"")</f>
        <v/>
      </c>
      <c r="BE30" s="22" t="str">
        <f ca="1">IF(ISNUMBER(M30-'Choose Housekeeping Genes'!N$12),M30-'Choose Housekeeping Genes'!N$12,"")</f>
        <v/>
      </c>
      <c r="BF30" s="22" t="str">
        <f ca="1">IF(ISNUMBER(N30-'Choose Housekeeping Genes'!O$12),N30-'Choose Housekeeping Genes'!O$12,"")</f>
        <v/>
      </c>
      <c r="BG30" s="22" t="str">
        <f ca="1">IF(ISNUMBER(O30-'Choose Housekeeping Genes'!P$12),O30-'Choose Housekeeping Genes'!P$12,"")</f>
        <v/>
      </c>
      <c r="BH30" s="22" t="str">
        <f ca="1">IF(ISNUMBER(P30-'Choose Housekeeping Genes'!Q$12),P30-'Choose Housekeeping Genes'!Q$12,"")</f>
        <v/>
      </c>
      <c r="BI30" s="22" t="str">
        <f ca="1">IF(ISNUMBER(Q30-'Choose Housekeeping Genes'!R$12),Q30-'Choose Housekeeping Genes'!R$12,"")</f>
        <v/>
      </c>
      <c r="BJ30" s="22" t="str">
        <f ca="1">IF(ISNUMBER(R30-'Choose Housekeeping Genes'!S$12),R30-'Choose Housekeeping Genes'!S$12,"")</f>
        <v/>
      </c>
      <c r="BK30" s="22" t="str">
        <f ca="1">IF(ISNUMBER(S30-'Choose Housekeeping Genes'!T$12),S30-'Choose Housekeeping Genes'!T$12,"")</f>
        <v/>
      </c>
      <c r="BL30" s="22" t="str">
        <f ca="1">IF(ISNUMBER(T30-'Choose Housekeeping Genes'!U$12),T30-'Choose Housekeeping Genes'!U$12,"")</f>
        <v/>
      </c>
      <c r="BM30" s="22" t="str">
        <f ca="1">IF(ISNUMBER(U30-'Choose Housekeeping Genes'!V$12),U30-'Choose Housekeeping Genes'!V$12,"")</f>
        <v/>
      </c>
      <c r="BN30" s="22" t="str">
        <f ca="1">IF(ISNUMBER(V30-'Choose Housekeeping Genes'!W$12),V30-'Choose Housekeeping Genes'!W$12,"")</f>
        <v/>
      </c>
      <c r="BO30" s="142" t="str">
        <f t="shared" si="0"/>
        <v>Asn-GTT-2</v>
      </c>
      <c r="BP30" s="140" t="s">
        <v>384</v>
      </c>
      <c r="BQ30" s="22" t="str">
        <f ca="1">IF(ISNUMBER(Y30-'Choose Housekeeping Genes'!AA$12),Y30-'Choose Housekeeping Genes'!AA$12,"")</f>
        <v/>
      </c>
      <c r="BR30" s="22" t="str">
        <f ca="1">IF(ISNUMBER(Z30-'Choose Housekeeping Genes'!AB$12),Z30-'Choose Housekeeping Genes'!AB$12,"")</f>
        <v/>
      </c>
      <c r="BS30" s="22" t="str">
        <f ca="1">IF(ISNUMBER(AA30-'Choose Housekeeping Genes'!AC$12),AA30-'Choose Housekeeping Genes'!AC$12,"")</f>
        <v/>
      </c>
      <c r="BT30" s="22" t="str">
        <f ca="1">IF(ISNUMBER(AB30-'Choose Housekeeping Genes'!AD$12),AB30-'Choose Housekeeping Genes'!AD$12,"")</f>
        <v/>
      </c>
      <c r="BU30" s="22" t="str">
        <f ca="1">IF(ISNUMBER(AC30-'Choose Housekeeping Genes'!AE$12),AC30-'Choose Housekeeping Genes'!AE$12,"")</f>
        <v/>
      </c>
      <c r="BV30" s="22" t="str">
        <f ca="1">IF(ISNUMBER(AD30-'Choose Housekeeping Genes'!AF$12),AD30-'Choose Housekeeping Genes'!AF$12,"")</f>
        <v/>
      </c>
      <c r="BW30" s="22" t="str">
        <f ca="1">IF(ISNUMBER(AE30-'Choose Housekeeping Genes'!AG$12),AE30-'Choose Housekeeping Genes'!AG$12,"")</f>
        <v/>
      </c>
      <c r="BX30" s="22" t="str">
        <f ca="1">IF(ISNUMBER(AF30-'Choose Housekeeping Genes'!AH$12),AF30-'Choose Housekeeping Genes'!AH$12,"")</f>
        <v/>
      </c>
      <c r="BY30" s="22" t="str">
        <f ca="1">IF(ISNUMBER(AG30-'Choose Housekeeping Genes'!AI$12),AG30-'Choose Housekeeping Genes'!AI$12,"")</f>
        <v/>
      </c>
      <c r="BZ30" s="22" t="str">
        <f ca="1">IF(ISNUMBER(AH30-'Choose Housekeeping Genes'!AJ$12),AH30-'Choose Housekeeping Genes'!AJ$12,"")</f>
        <v/>
      </c>
      <c r="CA30" s="22" t="str">
        <f ca="1">IF(ISNUMBER(AI30-'Choose Housekeeping Genes'!AK$12),AI30-'Choose Housekeeping Genes'!AK$12,"")</f>
        <v/>
      </c>
      <c r="CB30" s="22" t="str">
        <f ca="1">IF(ISNUMBER(AJ30-'Choose Housekeeping Genes'!AL$12),AJ30-'Choose Housekeeping Genes'!AL$12,"")</f>
        <v/>
      </c>
      <c r="CC30" s="22" t="str">
        <f ca="1">IF(ISNUMBER(AK30-'Choose Housekeeping Genes'!AM$12),AK30-'Choose Housekeeping Genes'!AM$12,"")</f>
        <v/>
      </c>
      <c r="CD30" s="22" t="str">
        <f ca="1">IF(ISNUMBER(AL30-'Choose Housekeeping Genes'!AN$12),AL30-'Choose Housekeeping Genes'!AN$12,"")</f>
        <v/>
      </c>
      <c r="CE30" s="22" t="str">
        <f ca="1">IF(ISNUMBER(AM30-'Choose Housekeeping Genes'!AO$12),AM30-'Choose Housekeeping Genes'!AO$12,"")</f>
        <v/>
      </c>
      <c r="CF30" s="22" t="str">
        <f ca="1">IF(ISNUMBER(AN30-'Choose Housekeeping Genes'!AP$12),AN30-'Choose Housekeeping Genes'!AP$12,"")</f>
        <v/>
      </c>
      <c r="CG30" s="22" t="str">
        <f ca="1">IF(ISNUMBER(AO30-'Choose Housekeeping Genes'!AQ$12),AO30-'Choose Housekeeping Genes'!AQ$12,"")</f>
        <v/>
      </c>
      <c r="CH30" s="22" t="str">
        <f ca="1">IF(ISNUMBER(AP30-'Choose Housekeeping Genes'!AR$12),AP30-'Choose Housekeeping Genes'!AR$12,"")</f>
        <v/>
      </c>
      <c r="CI30" s="22" t="str">
        <f ca="1">IF(ISNUMBER(AQ30-'Choose Housekeeping Genes'!AS$12),AQ30-'Choose Housekeeping Genes'!AS$12,"")</f>
        <v/>
      </c>
      <c r="CJ30" s="22" t="str">
        <f ca="1">IF(ISNUMBER(AR30-'Choose Housekeeping Genes'!AT$12),AR30-'Choose Housekeeping Genes'!AT$12,"")</f>
        <v/>
      </c>
      <c r="CK30" s="66" t="e">
        <f t="shared" ca="1" si="4"/>
        <v>#DIV/0!</v>
      </c>
      <c r="CL30" s="143" t="e">
        <f t="shared" ca="1" si="5"/>
        <v>#DIV/0!</v>
      </c>
      <c r="DA30" s="69" t="str">
        <f>'Transcript table'!D38</f>
        <v>Asn-GTT-2</v>
      </c>
      <c r="DB30" s="21" t="s">
        <v>384</v>
      </c>
      <c r="DC30" s="65" t="str">
        <f t="shared" ca="1" si="6"/>
        <v/>
      </c>
      <c r="DD30" s="65" t="str">
        <f t="shared" ca="1" si="7"/>
        <v/>
      </c>
      <c r="DE30" s="65" t="str">
        <f t="shared" ca="1" si="8"/>
        <v/>
      </c>
      <c r="DF30" s="65" t="str">
        <f t="shared" ca="1" si="9"/>
        <v/>
      </c>
      <c r="DG30" s="65" t="str">
        <f t="shared" ca="1" si="10"/>
        <v/>
      </c>
      <c r="DH30" s="65" t="str">
        <f t="shared" ca="1" si="11"/>
        <v/>
      </c>
      <c r="DI30" s="65" t="str">
        <f t="shared" ca="1" si="12"/>
        <v/>
      </c>
      <c r="DJ30" s="65" t="str">
        <f t="shared" ca="1" si="13"/>
        <v/>
      </c>
      <c r="DK30" s="65" t="str">
        <f t="shared" ca="1" si="14"/>
        <v/>
      </c>
      <c r="DL30" s="65" t="str">
        <f t="shared" ca="1" si="15"/>
        <v/>
      </c>
      <c r="DM30" s="65" t="str">
        <f t="shared" ca="1" si="16"/>
        <v/>
      </c>
      <c r="DN30" s="65" t="str">
        <f t="shared" ca="1" si="17"/>
        <v/>
      </c>
      <c r="DO30" s="65" t="str">
        <f t="shared" ca="1" si="18"/>
        <v/>
      </c>
      <c r="DP30" s="65" t="str">
        <f t="shared" ca="1" si="19"/>
        <v/>
      </c>
      <c r="DQ30" s="65" t="str">
        <f t="shared" ca="1" si="20"/>
        <v/>
      </c>
      <c r="DR30" s="65" t="str">
        <f t="shared" ca="1" si="21"/>
        <v/>
      </c>
      <c r="DS30" s="65" t="str">
        <f t="shared" ca="1" si="22"/>
        <v/>
      </c>
      <c r="DT30" s="65" t="str">
        <f t="shared" ca="1" si="23"/>
        <v/>
      </c>
      <c r="DU30" s="65" t="str">
        <f t="shared" ca="1" si="24"/>
        <v/>
      </c>
      <c r="DV30" s="65" t="str">
        <f t="shared" ca="1" si="25"/>
        <v/>
      </c>
      <c r="DW30" s="141" t="str">
        <f t="shared" si="26"/>
        <v>Asn-GTT-2</v>
      </c>
      <c r="DX30" s="140" t="s">
        <v>384</v>
      </c>
      <c r="DY30" s="65" t="str">
        <f t="shared" ca="1" si="27"/>
        <v/>
      </c>
      <c r="DZ30" s="65" t="str">
        <f t="shared" ca="1" si="28"/>
        <v/>
      </c>
      <c r="EA30" s="65" t="str">
        <f t="shared" ca="1" si="29"/>
        <v/>
      </c>
      <c r="EB30" s="65" t="str">
        <f t="shared" ca="1" si="30"/>
        <v/>
      </c>
      <c r="EC30" s="65" t="str">
        <f t="shared" ca="1" si="31"/>
        <v/>
      </c>
      <c r="ED30" s="65" t="str">
        <f t="shared" ca="1" si="32"/>
        <v/>
      </c>
      <c r="EE30" s="65" t="str">
        <f t="shared" ca="1" si="33"/>
        <v/>
      </c>
      <c r="EF30" s="65" t="str">
        <f t="shared" ca="1" si="34"/>
        <v/>
      </c>
      <c r="EG30" s="65" t="str">
        <f t="shared" ca="1" si="35"/>
        <v/>
      </c>
      <c r="EH30" s="65" t="str">
        <f t="shared" ca="1" si="36"/>
        <v/>
      </c>
      <c r="EI30" s="65" t="str">
        <f t="shared" ca="1" si="37"/>
        <v/>
      </c>
      <c r="EJ30" s="65" t="str">
        <f t="shared" ca="1" si="38"/>
        <v/>
      </c>
      <c r="EK30" s="65" t="str">
        <f t="shared" ca="1" si="39"/>
        <v/>
      </c>
      <c r="EL30" s="65" t="str">
        <f t="shared" ca="1" si="40"/>
        <v/>
      </c>
      <c r="EM30" s="65" t="str">
        <f t="shared" ca="1" si="41"/>
        <v/>
      </c>
      <c r="EN30" s="65" t="str">
        <f t="shared" ca="1" si="42"/>
        <v/>
      </c>
      <c r="EO30" s="65" t="str">
        <f t="shared" ca="1" si="43"/>
        <v/>
      </c>
      <c r="EP30" s="65" t="str">
        <f t="shared" ca="1" si="44"/>
        <v/>
      </c>
      <c r="EQ30" s="65" t="str">
        <f t="shared" ca="1" si="45"/>
        <v/>
      </c>
      <c r="ER30" s="65" t="str">
        <f t="shared" ca="1" si="46"/>
        <v/>
      </c>
    </row>
    <row r="31" spans="1:148" ht="12.75" customHeight="1">
      <c r="A31" s="134" t="str">
        <f>'Test Sample Data'!A31</f>
        <v>Asn-GTT-3</v>
      </c>
      <c r="B31" s="136" t="s">
        <v>382</v>
      </c>
      <c r="C31" s="22" t="str">
        <f>IF(SUM('Test Sample Data'!C$3:C$194)&gt;10,IF(AND(ISNUMBER('Test Sample Data'!C31),'Test Sample Data'!C31&lt;35,'Test Sample Data'!C31&gt;0),'Test Sample Data'!C31-'Choose Housekeeping Genes'!D$20,35-'Choose Housekeeping Genes'!D$20),"")</f>
        <v/>
      </c>
      <c r="D31" s="22" t="str">
        <f>IF(SUM('Test Sample Data'!D$3:D$194)&gt;10,IF(AND(ISNUMBER('Test Sample Data'!D31),'Test Sample Data'!D31&lt;35,'Test Sample Data'!D31&gt;0),'Test Sample Data'!D31-'Choose Housekeeping Genes'!E$20,35-'Choose Housekeeping Genes'!E$20),"")</f>
        <v/>
      </c>
      <c r="E31" s="22" t="str">
        <f>IF(SUM('Test Sample Data'!E$3:E$194)&gt;10,IF(AND(ISNUMBER('Test Sample Data'!E31),'Test Sample Data'!E31&lt;35,'Test Sample Data'!E31&gt;0),'Test Sample Data'!E31-'Choose Housekeeping Genes'!F$20,35-'Choose Housekeeping Genes'!F$20),"")</f>
        <v/>
      </c>
      <c r="F31" s="22" t="str">
        <f>IF(SUM('Test Sample Data'!F$3:F$194)&gt;10,IF(AND(ISNUMBER('Test Sample Data'!F31),'Test Sample Data'!F31&lt;35,'Test Sample Data'!F31&gt;0),'Test Sample Data'!F31-'Choose Housekeeping Genes'!G$20,35-'Choose Housekeeping Genes'!G$20),"")</f>
        <v/>
      </c>
      <c r="G31" s="22" t="str">
        <f>IF(SUM('Test Sample Data'!G$3:G$194)&gt;10,IF(AND(ISNUMBER('Test Sample Data'!G31),'Test Sample Data'!G31&lt;35,'Test Sample Data'!G31&gt;0),'Test Sample Data'!G31-'Choose Housekeeping Genes'!H$20,35-'Choose Housekeeping Genes'!H$20),"")</f>
        <v/>
      </c>
      <c r="H31" s="22" t="str">
        <f>IF(SUM('Test Sample Data'!H$3:H$194)&gt;10,IF(AND(ISNUMBER('Test Sample Data'!H31),'Test Sample Data'!H31&lt;35,'Test Sample Data'!H31&gt;0),'Test Sample Data'!H31-'Choose Housekeeping Genes'!I$20,35-'Choose Housekeeping Genes'!I$20),"")</f>
        <v/>
      </c>
      <c r="I31" s="22" t="str">
        <f>IF(SUM('Test Sample Data'!I$3:I$194)&gt;10,IF(AND(ISNUMBER('Test Sample Data'!I31),'Test Sample Data'!I31&lt;35,'Test Sample Data'!I31&gt;0),'Test Sample Data'!I31-'Choose Housekeeping Genes'!J$20,35-'Choose Housekeeping Genes'!J$20),"")</f>
        <v/>
      </c>
      <c r="J31" s="22" t="str">
        <f>IF(SUM('Test Sample Data'!J$3:J$194)&gt;10,IF(AND(ISNUMBER('Test Sample Data'!J31),'Test Sample Data'!J31&lt;35,'Test Sample Data'!J31&gt;0),'Test Sample Data'!J31-'Choose Housekeeping Genes'!K$20,35-'Choose Housekeeping Genes'!K$20),"")</f>
        <v/>
      </c>
      <c r="K31" s="22" t="str">
        <f>IF(SUM('Test Sample Data'!K$3:K$194)&gt;10,IF(AND(ISNUMBER('Test Sample Data'!K31),'Test Sample Data'!K31&lt;35,'Test Sample Data'!K31&gt;0),'Test Sample Data'!K31-'Choose Housekeeping Genes'!L$20,35-'Choose Housekeeping Genes'!L$20),"")</f>
        <v/>
      </c>
      <c r="L31" s="22" t="str">
        <f>IF(SUM('Test Sample Data'!L$3:L$194)&gt;10,IF(AND(ISNUMBER('Test Sample Data'!L31),'Test Sample Data'!L31&lt;35,'Test Sample Data'!L31&gt;0),'Test Sample Data'!L31-'Choose Housekeeping Genes'!M$20,35-'Choose Housekeeping Genes'!M$20),"")</f>
        <v/>
      </c>
      <c r="M31" s="22" t="str">
        <f>IF(SUM('Test Sample Data'!M$3:M$194)&gt;10,IF(AND(ISNUMBER('Test Sample Data'!M31),'Test Sample Data'!M31&lt;35,'Test Sample Data'!M31&gt;0),'Test Sample Data'!M31-'Choose Housekeeping Genes'!N$20,35-'Choose Housekeeping Genes'!N$20),"")</f>
        <v/>
      </c>
      <c r="N31" s="22" t="str">
        <f>IF(SUM('Test Sample Data'!N$3:N$194)&gt;10,IF(AND(ISNUMBER('Test Sample Data'!N31),'Test Sample Data'!N31&lt;35,'Test Sample Data'!N31&gt;0),'Test Sample Data'!N31-'Choose Housekeeping Genes'!O$20,35-'Choose Housekeeping Genes'!O$20),"")</f>
        <v/>
      </c>
      <c r="O31" s="22" t="str">
        <f>IF(SUM('Test Sample Data'!O$3:O$194)&gt;10,IF(AND(ISNUMBER('Test Sample Data'!O31),'Test Sample Data'!O31&lt;35,'Test Sample Data'!O31&gt;0),'Test Sample Data'!O31-'Choose Housekeeping Genes'!P$20,35-'Choose Housekeeping Genes'!P$20),"")</f>
        <v/>
      </c>
      <c r="P31" s="22" t="str">
        <f>IF(SUM('Test Sample Data'!P$3:P$194)&gt;10,IF(AND(ISNUMBER('Test Sample Data'!P31),'Test Sample Data'!P31&lt;35,'Test Sample Data'!P31&gt;0),'Test Sample Data'!P31-'Choose Housekeeping Genes'!Q$20,35-'Choose Housekeeping Genes'!Q$20),"")</f>
        <v/>
      </c>
      <c r="Q31" s="22" t="str">
        <f>IF(SUM('Test Sample Data'!Q$3:Q$194)&gt;10,IF(AND(ISNUMBER('Test Sample Data'!Q31),'Test Sample Data'!Q31&lt;35,'Test Sample Data'!Q31&gt;0),'Test Sample Data'!Q31-'Choose Housekeeping Genes'!R$20,35-'Choose Housekeeping Genes'!R$20),"")</f>
        <v/>
      </c>
      <c r="R31" s="22" t="str">
        <f>IF(SUM('Test Sample Data'!R$3:R$194)&gt;10,IF(AND(ISNUMBER('Test Sample Data'!R31),'Test Sample Data'!R31&lt;35,'Test Sample Data'!R31&gt;0),'Test Sample Data'!R31-'Choose Housekeeping Genes'!S$20,35-'Choose Housekeeping Genes'!S$20),"")</f>
        <v/>
      </c>
      <c r="S31" s="22" t="str">
        <f>IF(SUM('Test Sample Data'!S$3:S$194)&gt;10,IF(AND(ISNUMBER('Test Sample Data'!S31),'Test Sample Data'!S31&lt;35,'Test Sample Data'!S31&gt;0),'Test Sample Data'!S31-'Choose Housekeeping Genes'!T$20,35-'Choose Housekeeping Genes'!T$20),"")</f>
        <v/>
      </c>
      <c r="T31" s="22" t="str">
        <f>IF(SUM('Test Sample Data'!T$3:T$194)&gt;10,IF(AND(ISNUMBER('Test Sample Data'!T31),'Test Sample Data'!T31&lt;35,'Test Sample Data'!T31&gt;0),'Test Sample Data'!T31-'Choose Housekeeping Genes'!U$20,35-'Choose Housekeeping Genes'!U$20),"")</f>
        <v/>
      </c>
      <c r="U31" s="22" t="str">
        <f>IF(SUM('Test Sample Data'!U$3:U$194)&gt;10,IF(AND(ISNUMBER('Test Sample Data'!U31),'Test Sample Data'!U31&lt;35,'Test Sample Data'!U31&gt;0),'Test Sample Data'!U31-'Choose Housekeeping Genes'!V$20,35-'Choose Housekeeping Genes'!V$20),"")</f>
        <v/>
      </c>
      <c r="V31" s="22" t="str">
        <f>IF(SUM('Test Sample Data'!V$3:V$194)&gt;10,IF(AND(ISNUMBER('Test Sample Data'!V31),'Test Sample Data'!V31&lt;35,'Test Sample Data'!V31&gt;0),'Test Sample Data'!V31-'Choose Housekeeping Genes'!W$20,35-'Choose Housekeeping Genes'!W$20),"")</f>
        <v/>
      </c>
      <c r="W31" s="139" t="str">
        <f>'Control Sample Data'!A31</f>
        <v>Asn-GTT-3</v>
      </c>
      <c r="X31" s="140" t="s">
        <v>382</v>
      </c>
      <c r="Y31" s="22" t="str">
        <f>IF(SUM('Control Sample Data'!C$3:C$194)&gt;10,IF(AND(ISNUMBER('Control Sample Data'!C31),'Control Sample Data'!C31&lt;35,'Control Sample Data'!C31&gt;0),'Control Sample Data'!C31-'Choose Housekeeping Genes'!AA$20,35-'Choose Housekeeping Genes'!AA$20),"")</f>
        <v/>
      </c>
      <c r="Z31" s="22" t="str">
        <f>IF(SUM('Control Sample Data'!D$3:D$194)&gt;10,IF(AND(ISNUMBER('Control Sample Data'!D31),'Control Sample Data'!D31&lt;35,'Control Sample Data'!D31&gt;0),'Control Sample Data'!D31-'Choose Housekeeping Genes'!AB$20,35-'Choose Housekeeping Genes'!AB$20),"")</f>
        <v/>
      </c>
      <c r="AA31" s="22" t="str">
        <f>IF(SUM('Control Sample Data'!E$3:E$194)&gt;10,IF(AND(ISNUMBER('Control Sample Data'!E31),'Control Sample Data'!E31&lt;35,'Control Sample Data'!E31&gt;0),'Control Sample Data'!E31-'Choose Housekeeping Genes'!AC$20,35-'Choose Housekeeping Genes'!AC$20),"")</f>
        <v/>
      </c>
      <c r="AB31" s="22" t="str">
        <f>IF(SUM('Control Sample Data'!F$3:F$194)&gt;10,IF(AND(ISNUMBER('Control Sample Data'!F31),'Control Sample Data'!F31&lt;35,'Control Sample Data'!F31&gt;0),'Control Sample Data'!F31-'Choose Housekeeping Genes'!AD$20,35-'Choose Housekeeping Genes'!AD$20),"")</f>
        <v/>
      </c>
      <c r="AC31" s="22" t="str">
        <f>IF(SUM('Control Sample Data'!G$3:G$194)&gt;10,IF(AND(ISNUMBER('Control Sample Data'!G31),'Control Sample Data'!G31&lt;35,'Control Sample Data'!G31&gt;0),'Control Sample Data'!G31-'Choose Housekeeping Genes'!AE$20,35-'Choose Housekeeping Genes'!AE$20),"")</f>
        <v/>
      </c>
      <c r="AD31" s="22" t="str">
        <f>IF(SUM('Control Sample Data'!H$3:H$194)&gt;10,IF(AND(ISNUMBER('Control Sample Data'!H31),'Control Sample Data'!H31&lt;35,'Control Sample Data'!H31&gt;0),'Control Sample Data'!H31-'Choose Housekeeping Genes'!AF$20,35-'Choose Housekeeping Genes'!AF$20),"")</f>
        <v/>
      </c>
      <c r="AE31" s="22" t="str">
        <f>IF(SUM('Control Sample Data'!I$3:I$194)&gt;10,IF(AND(ISNUMBER('Control Sample Data'!I31),'Control Sample Data'!I31&lt;35,'Control Sample Data'!I31&gt;0),'Control Sample Data'!I31-'Choose Housekeeping Genes'!AG$20,35-'Choose Housekeeping Genes'!AG$20),"")</f>
        <v/>
      </c>
      <c r="AF31" s="22" t="str">
        <f>IF(SUM('Control Sample Data'!J$3:J$194)&gt;10,IF(AND(ISNUMBER('Control Sample Data'!J31),'Control Sample Data'!J31&lt;35,'Control Sample Data'!J31&gt;0),'Control Sample Data'!J31-'Choose Housekeeping Genes'!AH$20,35-'Choose Housekeeping Genes'!AH$20),"")</f>
        <v/>
      </c>
      <c r="AG31" s="22" t="str">
        <f>IF(SUM('Control Sample Data'!K$3:K$194)&gt;10,IF(AND(ISNUMBER('Control Sample Data'!K31),'Control Sample Data'!K31&lt;35,'Control Sample Data'!K31&gt;0),'Control Sample Data'!K31-'Choose Housekeeping Genes'!AI$20,35-'Choose Housekeeping Genes'!AI$20),"")</f>
        <v/>
      </c>
      <c r="AH31" s="22" t="str">
        <f>IF(SUM('Control Sample Data'!L$3:L$194)&gt;10,IF(AND(ISNUMBER('Control Sample Data'!L31),'Control Sample Data'!L31&lt;35,'Control Sample Data'!L31&gt;0),'Control Sample Data'!L31-'Choose Housekeeping Genes'!AJ$20,35-'Choose Housekeeping Genes'!AJ$20),"")</f>
        <v/>
      </c>
      <c r="AI31" s="22" t="str">
        <f>IF(SUM('Control Sample Data'!M$3:M$194)&gt;10,IF(AND(ISNUMBER('Control Sample Data'!M31),'Control Sample Data'!M31&lt;35,'Control Sample Data'!M31&gt;0),'Control Sample Data'!M31-'Choose Housekeeping Genes'!AK$20,35-'Choose Housekeeping Genes'!AK$20),"")</f>
        <v/>
      </c>
      <c r="AJ31" s="22" t="str">
        <f>IF(SUM('Control Sample Data'!N$3:N$194)&gt;10,IF(AND(ISNUMBER('Control Sample Data'!N31),'Control Sample Data'!N31&lt;35,'Control Sample Data'!N31&gt;0),'Control Sample Data'!N31-'Choose Housekeeping Genes'!AL$20,35-'Choose Housekeeping Genes'!AL$20),"")</f>
        <v/>
      </c>
      <c r="AK31" s="22" t="str">
        <f>IF(SUM('Control Sample Data'!O$3:O$194)&gt;10,IF(AND(ISNUMBER('Control Sample Data'!O31),'Control Sample Data'!O31&lt;35,'Control Sample Data'!O31&gt;0),'Control Sample Data'!O31-'Choose Housekeeping Genes'!AM$20,35-'Choose Housekeeping Genes'!AM$20),"")</f>
        <v/>
      </c>
      <c r="AL31" s="22" t="str">
        <f>IF(SUM('Control Sample Data'!P$3:P$194)&gt;10,IF(AND(ISNUMBER('Control Sample Data'!P31),'Control Sample Data'!P31&lt;35,'Control Sample Data'!P31&gt;0),'Control Sample Data'!P31-'Choose Housekeeping Genes'!AN$20,35-'Choose Housekeeping Genes'!AN$20),"")</f>
        <v/>
      </c>
      <c r="AM31" s="22" t="str">
        <f>IF(SUM('Control Sample Data'!Q$3:Q$194)&gt;10,IF(AND(ISNUMBER('Control Sample Data'!Q31),'Control Sample Data'!Q31&lt;35,'Control Sample Data'!Q31&gt;0),'Control Sample Data'!Q31-'Choose Housekeeping Genes'!AO$20,35-'Choose Housekeeping Genes'!AO$20),"")</f>
        <v/>
      </c>
      <c r="AN31" s="22" t="str">
        <f>IF(SUM('Control Sample Data'!R$3:R$194)&gt;10,IF(AND(ISNUMBER('Control Sample Data'!R31),'Control Sample Data'!R31&lt;35,'Control Sample Data'!R31&gt;0),'Control Sample Data'!R31-'Choose Housekeeping Genes'!AP$20,35-'Choose Housekeeping Genes'!AP$20),"")</f>
        <v/>
      </c>
      <c r="AO31" s="22" t="str">
        <f>IF(SUM('Control Sample Data'!S$3:S$194)&gt;10,IF(AND(ISNUMBER('Control Sample Data'!S31),'Control Sample Data'!S31&lt;35,'Control Sample Data'!S31&gt;0),'Control Sample Data'!S31-'Choose Housekeeping Genes'!AQ$20,35-'Choose Housekeeping Genes'!AQ$20),"")</f>
        <v/>
      </c>
      <c r="AP31" s="22" t="str">
        <f>IF(SUM('Control Sample Data'!T$3:T$194)&gt;10,IF(AND(ISNUMBER('Control Sample Data'!T31),'Control Sample Data'!T31&lt;35,'Control Sample Data'!T31&gt;0),'Control Sample Data'!T31-'Choose Housekeeping Genes'!AR$20,35-'Choose Housekeeping Genes'!AR$20),"")</f>
        <v/>
      </c>
      <c r="AQ31" s="22" t="str">
        <f>IF(SUM('Control Sample Data'!U$3:U$194)&gt;10,IF(AND(ISNUMBER('Control Sample Data'!U31),'Control Sample Data'!U31&lt;35,'Control Sample Data'!U31&gt;0),'Control Sample Data'!U31-'Choose Housekeeping Genes'!AS$20,35-'Choose Housekeeping Genes'!AS$20),"")</f>
        <v/>
      </c>
      <c r="AR31" s="22" t="str">
        <f>IF(SUM('Control Sample Data'!V$3:V$194)&gt;10,IF(AND(ISNUMBER('Control Sample Data'!V31),'Control Sample Data'!V31&lt;35,'Control Sample Data'!V31&gt;0),'Control Sample Data'!V31-'Choose Housekeeping Genes'!AT$20,35-'Choose Housekeeping Genes'!AT$20),"")</f>
        <v/>
      </c>
      <c r="AS31" s="69" t="str">
        <f>'Control Sample Data'!A31</f>
        <v>Asn-GTT-3</v>
      </c>
      <c r="AT31" s="21" t="s">
        <v>382</v>
      </c>
      <c r="AU31" s="22" t="str">
        <f ca="1">IF(ISNUMBER(C31-'Choose Housekeeping Genes'!D$12),C31-'Choose Housekeeping Genes'!D$12,"")</f>
        <v/>
      </c>
      <c r="AV31" s="22" t="str">
        <f ca="1">IF(ISNUMBER(D31-'Choose Housekeeping Genes'!E$12),D31-'Choose Housekeeping Genes'!E$12,"")</f>
        <v/>
      </c>
      <c r="AW31" s="22" t="str">
        <f ca="1">IF(ISNUMBER(E31-'Choose Housekeeping Genes'!F$12),E31-'Choose Housekeeping Genes'!F$12,"")</f>
        <v/>
      </c>
      <c r="AX31" s="22" t="str">
        <f ca="1">IF(ISNUMBER(F31-'Choose Housekeeping Genes'!G$12),F31-'Choose Housekeeping Genes'!G$12,"")</f>
        <v/>
      </c>
      <c r="AY31" s="22" t="str">
        <f ca="1">IF(ISNUMBER(G31-'Choose Housekeeping Genes'!H$12),G31-'Choose Housekeeping Genes'!H$12,"")</f>
        <v/>
      </c>
      <c r="AZ31" s="22" t="str">
        <f ca="1">IF(ISNUMBER(H31-'Choose Housekeeping Genes'!I$12),H31-'Choose Housekeeping Genes'!I$12,"")</f>
        <v/>
      </c>
      <c r="BA31" s="22" t="str">
        <f ca="1">IF(ISNUMBER(I31-'Choose Housekeeping Genes'!J$12),I31-'Choose Housekeeping Genes'!J$12,"")</f>
        <v/>
      </c>
      <c r="BB31" s="22" t="str">
        <f ca="1">IF(ISNUMBER(J31-'Choose Housekeeping Genes'!K$12),J31-'Choose Housekeeping Genes'!K$12,"")</f>
        <v/>
      </c>
      <c r="BC31" s="22" t="str">
        <f ca="1">IF(ISNUMBER(K31-'Choose Housekeeping Genes'!L$12),K31-'Choose Housekeeping Genes'!L$12,"")</f>
        <v/>
      </c>
      <c r="BD31" s="22" t="str">
        <f ca="1">IF(ISNUMBER(L31-'Choose Housekeeping Genes'!M$12),L31-'Choose Housekeeping Genes'!M$12,"")</f>
        <v/>
      </c>
      <c r="BE31" s="22" t="str">
        <f ca="1">IF(ISNUMBER(M31-'Choose Housekeeping Genes'!N$12),M31-'Choose Housekeeping Genes'!N$12,"")</f>
        <v/>
      </c>
      <c r="BF31" s="22" t="str">
        <f ca="1">IF(ISNUMBER(N31-'Choose Housekeeping Genes'!O$12),N31-'Choose Housekeeping Genes'!O$12,"")</f>
        <v/>
      </c>
      <c r="BG31" s="22" t="str">
        <f ca="1">IF(ISNUMBER(O31-'Choose Housekeeping Genes'!P$12),O31-'Choose Housekeeping Genes'!P$12,"")</f>
        <v/>
      </c>
      <c r="BH31" s="22" t="str">
        <f ca="1">IF(ISNUMBER(P31-'Choose Housekeeping Genes'!Q$12),P31-'Choose Housekeeping Genes'!Q$12,"")</f>
        <v/>
      </c>
      <c r="BI31" s="22" t="str">
        <f ca="1">IF(ISNUMBER(Q31-'Choose Housekeeping Genes'!R$12),Q31-'Choose Housekeeping Genes'!R$12,"")</f>
        <v/>
      </c>
      <c r="BJ31" s="22" t="str">
        <f ca="1">IF(ISNUMBER(R31-'Choose Housekeeping Genes'!S$12),R31-'Choose Housekeeping Genes'!S$12,"")</f>
        <v/>
      </c>
      <c r="BK31" s="22" t="str">
        <f ca="1">IF(ISNUMBER(S31-'Choose Housekeeping Genes'!T$12),S31-'Choose Housekeeping Genes'!T$12,"")</f>
        <v/>
      </c>
      <c r="BL31" s="22" t="str">
        <f ca="1">IF(ISNUMBER(T31-'Choose Housekeeping Genes'!U$12),T31-'Choose Housekeeping Genes'!U$12,"")</f>
        <v/>
      </c>
      <c r="BM31" s="22" t="str">
        <f ca="1">IF(ISNUMBER(U31-'Choose Housekeeping Genes'!V$12),U31-'Choose Housekeeping Genes'!V$12,"")</f>
        <v/>
      </c>
      <c r="BN31" s="22" t="str">
        <f ca="1">IF(ISNUMBER(V31-'Choose Housekeeping Genes'!W$12),V31-'Choose Housekeeping Genes'!W$12,"")</f>
        <v/>
      </c>
      <c r="BO31" s="142" t="str">
        <f t="shared" si="0"/>
        <v>Asn-GTT-3</v>
      </c>
      <c r="BP31" s="140" t="s">
        <v>382</v>
      </c>
      <c r="BQ31" s="22" t="str">
        <f ca="1">IF(ISNUMBER(Y31-'Choose Housekeeping Genes'!AA$12),Y31-'Choose Housekeeping Genes'!AA$12,"")</f>
        <v/>
      </c>
      <c r="BR31" s="22" t="str">
        <f ca="1">IF(ISNUMBER(Z31-'Choose Housekeeping Genes'!AB$12),Z31-'Choose Housekeeping Genes'!AB$12,"")</f>
        <v/>
      </c>
      <c r="BS31" s="22" t="str">
        <f ca="1">IF(ISNUMBER(AA31-'Choose Housekeeping Genes'!AC$12),AA31-'Choose Housekeeping Genes'!AC$12,"")</f>
        <v/>
      </c>
      <c r="BT31" s="22" t="str">
        <f ca="1">IF(ISNUMBER(AB31-'Choose Housekeeping Genes'!AD$12),AB31-'Choose Housekeeping Genes'!AD$12,"")</f>
        <v/>
      </c>
      <c r="BU31" s="22" t="str">
        <f ca="1">IF(ISNUMBER(AC31-'Choose Housekeeping Genes'!AE$12),AC31-'Choose Housekeeping Genes'!AE$12,"")</f>
        <v/>
      </c>
      <c r="BV31" s="22" t="str">
        <f ca="1">IF(ISNUMBER(AD31-'Choose Housekeeping Genes'!AF$12),AD31-'Choose Housekeeping Genes'!AF$12,"")</f>
        <v/>
      </c>
      <c r="BW31" s="22" t="str">
        <f ca="1">IF(ISNUMBER(AE31-'Choose Housekeeping Genes'!AG$12),AE31-'Choose Housekeeping Genes'!AG$12,"")</f>
        <v/>
      </c>
      <c r="BX31" s="22" t="str">
        <f ca="1">IF(ISNUMBER(AF31-'Choose Housekeeping Genes'!AH$12),AF31-'Choose Housekeeping Genes'!AH$12,"")</f>
        <v/>
      </c>
      <c r="BY31" s="22" t="str">
        <f ca="1">IF(ISNUMBER(AG31-'Choose Housekeeping Genes'!AI$12),AG31-'Choose Housekeeping Genes'!AI$12,"")</f>
        <v/>
      </c>
      <c r="BZ31" s="22" t="str">
        <f ca="1">IF(ISNUMBER(AH31-'Choose Housekeeping Genes'!AJ$12),AH31-'Choose Housekeeping Genes'!AJ$12,"")</f>
        <v/>
      </c>
      <c r="CA31" s="22" t="str">
        <f ca="1">IF(ISNUMBER(AI31-'Choose Housekeeping Genes'!AK$12),AI31-'Choose Housekeeping Genes'!AK$12,"")</f>
        <v/>
      </c>
      <c r="CB31" s="22" t="str">
        <f ca="1">IF(ISNUMBER(AJ31-'Choose Housekeeping Genes'!AL$12),AJ31-'Choose Housekeeping Genes'!AL$12,"")</f>
        <v/>
      </c>
      <c r="CC31" s="22" t="str">
        <f ca="1">IF(ISNUMBER(AK31-'Choose Housekeeping Genes'!AM$12),AK31-'Choose Housekeeping Genes'!AM$12,"")</f>
        <v/>
      </c>
      <c r="CD31" s="22" t="str">
        <f ca="1">IF(ISNUMBER(AL31-'Choose Housekeeping Genes'!AN$12),AL31-'Choose Housekeeping Genes'!AN$12,"")</f>
        <v/>
      </c>
      <c r="CE31" s="22" t="str">
        <f ca="1">IF(ISNUMBER(AM31-'Choose Housekeeping Genes'!AO$12),AM31-'Choose Housekeeping Genes'!AO$12,"")</f>
        <v/>
      </c>
      <c r="CF31" s="22" t="str">
        <f ca="1">IF(ISNUMBER(AN31-'Choose Housekeeping Genes'!AP$12),AN31-'Choose Housekeeping Genes'!AP$12,"")</f>
        <v/>
      </c>
      <c r="CG31" s="22" t="str">
        <f ca="1">IF(ISNUMBER(AO31-'Choose Housekeeping Genes'!AQ$12),AO31-'Choose Housekeeping Genes'!AQ$12,"")</f>
        <v/>
      </c>
      <c r="CH31" s="22" t="str">
        <f ca="1">IF(ISNUMBER(AP31-'Choose Housekeeping Genes'!AR$12),AP31-'Choose Housekeeping Genes'!AR$12,"")</f>
        <v/>
      </c>
      <c r="CI31" s="22" t="str">
        <f ca="1">IF(ISNUMBER(AQ31-'Choose Housekeeping Genes'!AS$12),AQ31-'Choose Housekeeping Genes'!AS$12,"")</f>
        <v/>
      </c>
      <c r="CJ31" s="22" t="str">
        <f ca="1">IF(ISNUMBER(AR31-'Choose Housekeeping Genes'!AT$12),AR31-'Choose Housekeeping Genes'!AT$12,"")</f>
        <v/>
      </c>
      <c r="CK31" s="66" t="e">
        <f t="shared" ca="1" si="4"/>
        <v>#DIV/0!</v>
      </c>
      <c r="CL31" s="143" t="e">
        <f t="shared" ca="1" si="5"/>
        <v>#DIV/0!</v>
      </c>
      <c r="DA31" s="69" t="str">
        <f>'Transcript table'!D39</f>
        <v>Asn-GTT-3</v>
      </c>
      <c r="DB31" s="21" t="s">
        <v>382</v>
      </c>
      <c r="DC31" s="65" t="str">
        <f t="shared" ca="1" si="6"/>
        <v/>
      </c>
      <c r="DD31" s="65" t="str">
        <f t="shared" ca="1" si="7"/>
        <v/>
      </c>
      <c r="DE31" s="65" t="str">
        <f t="shared" ca="1" si="8"/>
        <v/>
      </c>
      <c r="DF31" s="65" t="str">
        <f t="shared" ca="1" si="9"/>
        <v/>
      </c>
      <c r="DG31" s="65" t="str">
        <f t="shared" ca="1" si="10"/>
        <v/>
      </c>
      <c r="DH31" s="65" t="str">
        <f t="shared" ca="1" si="11"/>
        <v/>
      </c>
      <c r="DI31" s="65" t="str">
        <f t="shared" ca="1" si="12"/>
        <v/>
      </c>
      <c r="DJ31" s="65" t="str">
        <f t="shared" ca="1" si="13"/>
        <v/>
      </c>
      <c r="DK31" s="65" t="str">
        <f t="shared" ca="1" si="14"/>
        <v/>
      </c>
      <c r="DL31" s="65" t="str">
        <f t="shared" ca="1" si="15"/>
        <v/>
      </c>
      <c r="DM31" s="65" t="str">
        <f t="shared" ca="1" si="16"/>
        <v/>
      </c>
      <c r="DN31" s="65" t="str">
        <f t="shared" ca="1" si="17"/>
        <v/>
      </c>
      <c r="DO31" s="65" t="str">
        <f t="shared" ca="1" si="18"/>
        <v/>
      </c>
      <c r="DP31" s="65" t="str">
        <f t="shared" ca="1" si="19"/>
        <v/>
      </c>
      <c r="DQ31" s="65" t="str">
        <f t="shared" ca="1" si="20"/>
        <v/>
      </c>
      <c r="DR31" s="65" t="str">
        <f t="shared" ca="1" si="21"/>
        <v/>
      </c>
      <c r="DS31" s="65" t="str">
        <f t="shared" ca="1" si="22"/>
        <v/>
      </c>
      <c r="DT31" s="65" t="str">
        <f t="shared" ca="1" si="23"/>
        <v/>
      </c>
      <c r="DU31" s="65" t="str">
        <f t="shared" ca="1" si="24"/>
        <v/>
      </c>
      <c r="DV31" s="65" t="str">
        <f t="shared" ca="1" si="25"/>
        <v/>
      </c>
      <c r="DW31" s="141" t="str">
        <f t="shared" si="26"/>
        <v>Asn-GTT-3</v>
      </c>
      <c r="DX31" s="140" t="s">
        <v>382</v>
      </c>
      <c r="DY31" s="65" t="str">
        <f t="shared" ca="1" si="27"/>
        <v/>
      </c>
      <c r="DZ31" s="65" t="str">
        <f t="shared" ca="1" si="28"/>
        <v/>
      </c>
      <c r="EA31" s="65" t="str">
        <f t="shared" ca="1" si="29"/>
        <v/>
      </c>
      <c r="EB31" s="65" t="str">
        <f t="shared" ca="1" si="30"/>
        <v/>
      </c>
      <c r="EC31" s="65" t="str">
        <f t="shared" ca="1" si="31"/>
        <v/>
      </c>
      <c r="ED31" s="65" t="str">
        <f t="shared" ca="1" si="32"/>
        <v/>
      </c>
      <c r="EE31" s="65" t="str">
        <f t="shared" ca="1" si="33"/>
        <v/>
      </c>
      <c r="EF31" s="65" t="str">
        <f t="shared" ca="1" si="34"/>
        <v/>
      </c>
      <c r="EG31" s="65" t="str">
        <f t="shared" ca="1" si="35"/>
        <v/>
      </c>
      <c r="EH31" s="65" t="str">
        <f t="shared" ca="1" si="36"/>
        <v/>
      </c>
      <c r="EI31" s="65" t="str">
        <f t="shared" ca="1" si="37"/>
        <v/>
      </c>
      <c r="EJ31" s="65" t="str">
        <f t="shared" ca="1" si="38"/>
        <v/>
      </c>
      <c r="EK31" s="65" t="str">
        <f t="shared" ca="1" si="39"/>
        <v/>
      </c>
      <c r="EL31" s="65" t="str">
        <f t="shared" ca="1" si="40"/>
        <v/>
      </c>
      <c r="EM31" s="65" t="str">
        <f t="shared" ca="1" si="41"/>
        <v/>
      </c>
      <c r="EN31" s="65" t="str">
        <f t="shared" ca="1" si="42"/>
        <v/>
      </c>
      <c r="EO31" s="65" t="str">
        <f t="shared" ca="1" si="43"/>
        <v/>
      </c>
      <c r="EP31" s="65" t="str">
        <f t="shared" ca="1" si="44"/>
        <v/>
      </c>
      <c r="EQ31" s="65" t="str">
        <f t="shared" ca="1" si="45"/>
        <v/>
      </c>
      <c r="ER31" s="65" t="str">
        <f t="shared" ca="1" si="46"/>
        <v/>
      </c>
    </row>
    <row r="32" spans="1:148" ht="12.75" customHeight="1">
      <c r="A32" s="134" t="str">
        <f>'Test Sample Data'!A32</f>
        <v>Asn-GTT-4</v>
      </c>
      <c r="B32" s="136" t="s">
        <v>380</v>
      </c>
      <c r="C32" s="22" t="str">
        <f>IF(SUM('Test Sample Data'!C$3:C$194)&gt;10,IF(AND(ISNUMBER('Test Sample Data'!C32),'Test Sample Data'!C32&lt;35,'Test Sample Data'!C32&gt;0),'Test Sample Data'!C32-'Choose Housekeeping Genes'!D$20,35-'Choose Housekeeping Genes'!D$20),"")</f>
        <v/>
      </c>
      <c r="D32" s="22" t="str">
        <f>IF(SUM('Test Sample Data'!D$3:D$194)&gt;10,IF(AND(ISNUMBER('Test Sample Data'!D32),'Test Sample Data'!D32&lt;35,'Test Sample Data'!D32&gt;0),'Test Sample Data'!D32-'Choose Housekeeping Genes'!E$20,35-'Choose Housekeeping Genes'!E$20),"")</f>
        <v/>
      </c>
      <c r="E32" s="22" t="str">
        <f>IF(SUM('Test Sample Data'!E$3:E$194)&gt;10,IF(AND(ISNUMBER('Test Sample Data'!E32),'Test Sample Data'!E32&lt;35,'Test Sample Data'!E32&gt;0),'Test Sample Data'!E32-'Choose Housekeeping Genes'!F$20,35-'Choose Housekeeping Genes'!F$20),"")</f>
        <v/>
      </c>
      <c r="F32" s="22" t="str">
        <f>IF(SUM('Test Sample Data'!F$3:F$194)&gt;10,IF(AND(ISNUMBER('Test Sample Data'!F32),'Test Sample Data'!F32&lt;35,'Test Sample Data'!F32&gt;0),'Test Sample Data'!F32-'Choose Housekeeping Genes'!G$20,35-'Choose Housekeeping Genes'!G$20),"")</f>
        <v/>
      </c>
      <c r="G32" s="22" t="str">
        <f>IF(SUM('Test Sample Data'!G$3:G$194)&gt;10,IF(AND(ISNUMBER('Test Sample Data'!G32),'Test Sample Data'!G32&lt;35,'Test Sample Data'!G32&gt;0),'Test Sample Data'!G32-'Choose Housekeeping Genes'!H$20,35-'Choose Housekeeping Genes'!H$20),"")</f>
        <v/>
      </c>
      <c r="H32" s="22" t="str">
        <f>IF(SUM('Test Sample Data'!H$3:H$194)&gt;10,IF(AND(ISNUMBER('Test Sample Data'!H32),'Test Sample Data'!H32&lt;35,'Test Sample Data'!H32&gt;0),'Test Sample Data'!H32-'Choose Housekeeping Genes'!I$20,35-'Choose Housekeeping Genes'!I$20),"")</f>
        <v/>
      </c>
      <c r="I32" s="22" t="str">
        <f>IF(SUM('Test Sample Data'!I$3:I$194)&gt;10,IF(AND(ISNUMBER('Test Sample Data'!I32),'Test Sample Data'!I32&lt;35,'Test Sample Data'!I32&gt;0),'Test Sample Data'!I32-'Choose Housekeeping Genes'!J$20,35-'Choose Housekeeping Genes'!J$20),"")</f>
        <v/>
      </c>
      <c r="J32" s="22" t="str">
        <f>IF(SUM('Test Sample Data'!J$3:J$194)&gt;10,IF(AND(ISNUMBER('Test Sample Data'!J32),'Test Sample Data'!J32&lt;35,'Test Sample Data'!J32&gt;0),'Test Sample Data'!J32-'Choose Housekeeping Genes'!K$20,35-'Choose Housekeeping Genes'!K$20),"")</f>
        <v/>
      </c>
      <c r="K32" s="22" t="str">
        <f>IF(SUM('Test Sample Data'!K$3:K$194)&gt;10,IF(AND(ISNUMBER('Test Sample Data'!K32),'Test Sample Data'!K32&lt;35,'Test Sample Data'!K32&gt;0),'Test Sample Data'!K32-'Choose Housekeeping Genes'!L$20,35-'Choose Housekeeping Genes'!L$20),"")</f>
        <v/>
      </c>
      <c r="L32" s="22" t="str">
        <f>IF(SUM('Test Sample Data'!L$3:L$194)&gt;10,IF(AND(ISNUMBER('Test Sample Data'!L32),'Test Sample Data'!L32&lt;35,'Test Sample Data'!L32&gt;0),'Test Sample Data'!L32-'Choose Housekeeping Genes'!M$20,35-'Choose Housekeeping Genes'!M$20),"")</f>
        <v/>
      </c>
      <c r="M32" s="22" t="str">
        <f>IF(SUM('Test Sample Data'!M$3:M$194)&gt;10,IF(AND(ISNUMBER('Test Sample Data'!M32),'Test Sample Data'!M32&lt;35,'Test Sample Data'!M32&gt;0),'Test Sample Data'!M32-'Choose Housekeeping Genes'!N$20,35-'Choose Housekeeping Genes'!N$20),"")</f>
        <v/>
      </c>
      <c r="N32" s="22" t="str">
        <f>IF(SUM('Test Sample Data'!N$3:N$194)&gt;10,IF(AND(ISNUMBER('Test Sample Data'!N32),'Test Sample Data'!N32&lt;35,'Test Sample Data'!N32&gt;0),'Test Sample Data'!N32-'Choose Housekeeping Genes'!O$20,35-'Choose Housekeeping Genes'!O$20),"")</f>
        <v/>
      </c>
      <c r="O32" s="22" t="str">
        <f>IF(SUM('Test Sample Data'!O$3:O$194)&gt;10,IF(AND(ISNUMBER('Test Sample Data'!O32),'Test Sample Data'!O32&lt;35,'Test Sample Data'!O32&gt;0),'Test Sample Data'!O32-'Choose Housekeeping Genes'!P$20,35-'Choose Housekeeping Genes'!P$20),"")</f>
        <v/>
      </c>
      <c r="P32" s="22" t="str">
        <f>IF(SUM('Test Sample Data'!P$3:P$194)&gt;10,IF(AND(ISNUMBER('Test Sample Data'!P32),'Test Sample Data'!P32&lt;35,'Test Sample Data'!P32&gt;0),'Test Sample Data'!P32-'Choose Housekeeping Genes'!Q$20,35-'Choose Housekeeping Genes'!Q$20),"")</f>
        <v/>
      </c>
      <c r="Q32" s="22" t="str">
        <f>IF(SUM('Test Sample Data'!Q$3:Q$194)&gt;10,IF(AND(ISNUMBER('Test Sample Data'!Q32),'Test Sample Data'!Q32&lt;35,'Test Sample Data'!Q32&gt;0),'Test Sample Data'!Q32-'Choose Housekeeping Genes'!R$20,35-'Choose Housekeeping Genes'!R$20),"")</f>
        <v/>
      </c>
      <c r="R32" s="22" t="str">
        <f>IF(SUM('Test Sample Data'!R$3:R$194)&gt;10,IF(AND(ISNUMBER('Test Sample Data'!R32),'Test Sample Data'!R32&lt;35,'Test Sample Data'!R32&gt;0),'Test Sample Data'!R32-'Choose Housekeeping Genes'!S$20,35-'Choose Housekeeping Genes'!S$20),"")</f>
        <v/>
      </c>
      <c r="S32" s="22" t="str">
        <f>IF(SUM('Test Sample Data'!S$3:S$194)&gt;10,IF(AND(ISNUMBER('Test Sample Data'!S32),'Test Sample Data'!S32&lt;35,'Test Sample Data'!S32&gt;0),'Test Sample Data'!S32-'Choose Housekeeping Genes'!T$20,35-'Choose Housekeeping Genes'!T$20),"")</f>
        <v/>
      </c>
      <c r="T32" s="22" t="str">
        <f>IF(SUM('Test Sample Data'!T$3:T$194)&gt;10,IF(AND(ISNUMBER('Test Sample Data'!T32),'Test Sample Data'!T32&lt;35,'Test Sample Data'!T32&gt;0),'Test Sample Data'!T32-'Choose Housekeeping Genes'!U$20,35-'Choose Housekeeping Genes'!U$20),"")</f>
        <v/>
      </c>
      <c r="U32" s="22" t="str">
        <f>IF(SUM('Test Sample Data'!U$3:U$194)&gt;10,IF(AND(ISNUMBER('Test Sample Data'!U32),'Test Sample Data'!U32&lt;35,'Test Sample Data'!U32&gt;0),'Test Sample Data'!U32-'Choose Housekeeping Genes'!V$20,35-'Choose Housekeeping Genes'!V$20),"")</f>
        <v/>
      </c>
      <c r="V32" s="22" t="str">
        <f>IF(SUM('Test Sample Data'!V$3:V$194)&gt;10,IF(AND(ISNUMBER('Test Sample Data'!V32),'Test Sample Data'!V32&lt;35,'Test Sample Data'!V32&gt;0),'Test Sample Data'!V32-'Choose Housekeeping Genes'!W$20,35-'Choose Housekeeping Genes'!W$20),"")</f>
        <v/>
      </c>
      <c r="W32" s="139" t="str">
        <f>'Control Sample Data'!A32</f>
        <v>Asn-GTT-4</v>
      </c>
      <c r="X32" s="140" t="s">
        <v>380</v>
      </c>
      <c r="Y32" s="22" t="str">
        <f>IF(SUM('Control Sample Data'!C$3:C$194)&gt;10,IF(AND(ISNUMBER('Control Sample Data'!C32),'Control Sample Data'!C32&lt;35,'Control Sample Data'!C32&gt;0),'Control Sample Data'!C32-'Choose Housekeeping Genes'!AA$20,35-'Choose Housekeeping Genes'!AA$20),"")</f>
        <v/>
      </c>
      <c r="Z32" s="22" t="str">
        <f>IF(SUM('Control Sample Data'!D$3:D$194)&gt;10,IF(AND(ISNUMBER('Control Sample Data'!D32),'Control Sample Data'!D32&lt;35,'Control Sample Data'!D32&gt;0),'Control Sample Data'!D32-'Choose Housekeeping Genes'!AB$20,35-'Choose Housekeeping Genes'!AB$20),"")</f>
        <v/>
      </c>
      <c r="AA32" s="22" t="str">
        <f>IF(SUM('Control Sample Data'!E$3:E$194)&gt;10,IF(AND(ISNUMBER('Control Sample Data'!E32),'Control Sample Data'!E32&lt;35,'Control Sample Data'!E32&gt;0),'Control Sample Data'!E32-'Choose Housekeeping Genes'!AC$20,35-'Choose Housekeeping Genes'!AC$20),"")</f>
        <v/>
      </c>
      <c r="AB32" s="22" t="str">
        <f>IF(SUM('Control Sample Data'!F$3:F$194)&gt;10,IF(AND(ISNUMBER('Control Sample Data'!F32),'Control Sample Data'!F32&lt;35,'Control Sample Data'!F32&gt;0),'Control Sample Data'!F32-'Choose Housekeeping Genes'!AD$20,35-'Choose Housekeeping Genes'!AD$20),"")</f>
        <v/>
      </c>
      <c r="AC32" s="22" t="str">
        <f>IF(SUM('Control Sample Data'!G$3:G$194)&gt;10,IF(AND(ISNUMBER('Control Sample Data'!G32),'Control Sample Data'!G32&lt;35,'Control Sample Data'!G32&gt;0),'Control Sample Data'!G32-'Choose Housekeeping Genes'!AE$20,35-'Choose Housekeeping Genes'!AE$20),"")</f>
        <v/>
      </c>
      <c r="AD32" s="22" t="str">
        <f>IF(SUM('Control Sample Data'!H$3:H$194)&gt;10,IF(AND(ISNUMBER('Control Sample Data'!H32),'Control Sample Data'!H32&lt;35,'Control Sample Data'!H32&gt;0),'Control Sample Data'!H32-'Choose Housekeeping Genes'!AF$20,35-'Choose Housekeeping Genes'!AF$20),"")</f>
        <v/>
      </c>
      <c r="AE32" s="22" t="str">
        <f>IF(SUM('Control Sample Data'!I$3:I$194)&gt;10,IF(AND(ISNUMBER('Control Sample Data'!I32),'Control Sample Data'!I32&lt;35,'Control Sample Data'!I32&gt;0),'Control Sample Data'!I32-'Choose Housekeeping Genes'!AG$20,35-'Choose Housekeeping Genes'!AG$20),"")</f>
        <v/>
      </c>
      <c r="AF32" s="22" t="str">
        <f>IF(SUM('Control Sample Data'!J$3:J$194)&gt;10,IF(AND(ISNUMBER('Control Sample Data'!J32),'Control Sample Data'!J32&lt;35,'Control Sample Data'!J32&gt;0),'Control Sample Data'!J32-'Choose Housekeeping Genes'!AH$20,35-'Choose Housekeeping Genes'!AH$20),"")</f>
        <v/>
      </c>
      <c r="AG32" s="22" t="str">
        <f>IF(SUM('Control Sample Data'!K$3:K$194)&gt;10,IF(AND(ISNUMBER('Control Sample Data'!K32),'Control Sample Data'!K32&lt;35,'Control Sample Data'!K32&gt;0),'Control Sample Data'!K32-'Choose Housekeeping Genes'!AI$20,35-'Choose Housekeeping Genes'!AI$20),"")</f>
        <v/>
      </c>
      <c r="AH32" s="22" t="str">
        <f>IF(SUM('Control Sample Data'!L$3:L$194)&gt;10,IF(AND(ISNUMBER('Control Sample Data'!L32),'Control Sample Data'!L32&lt;35,'Control Sample Data'!L32&gt;0),'Control Sample Data'!L32-'Choose Housekeeping Genes'!AJ$20,35-'Choose Housekeeping Genes'!AJ$20),"")</f>
        <v/>
      </c>
      <c r="AI32" s="22" t="str">
        <f>IF(SUM('Control Sample Data'!M$3:M$194)&gt;10,IF(AND(ISNUMBER('Control Sample Data'!M32),'Control Sample Data'!M32&lt;35,'Control Sample Data'!M32&gt;0),'Control Sample Data'!M32-'Choose Housekeeping Genes'!AK$20,35-'Choose Housekeeping Genes'!AK$20),"")</f>
        <v/>
      </c>
      <c r="AJ32" s="22" t="str">
        <f>IF(SUM('Control Sample Data'!N$3:N$194)&gt;10,IF(AND(ISNUMBER('Control Sample Data'!N32),'Control Sample Data'!N32&lt;35,'Control Sample Data'!N32&gt;0),'Control Sample Data'!N32-'Choose Housekeeping Genes'!AL$20,35-'Choose Housekeeping Genes'!AL$20),"")</f>
        <v/>
      </c>
      <c r="AK32" s="22" t="str">
        <f>IF(SUM('Control Sample Data'!O$3:O$194)&gt;10,IF(AND(ISNUMBER('Control Sample Data'!O32),'Control Sample Data'!O32&lt;35,'Control Sample Data'!O32&gt;0),'Control Sample Data'!O32-'Choose Housekeeping Genes'!AM$20,35-'Choose Housekeeping Genes'!AM$20),"")</f>
        <v/>
      </c>
      <c r="AL32" s="22" t="str">
        <f>IF(SUM('Control Sample Data'!P$3:P$194)&gt;10,IF(AND(ISNUMBER('Control Sample Data'!P32),'Control Sample Data'!P32&lt;35,'Control Sample Data'!P32&gt;0),'Control Sample Data'!P32-'Choose Housekeeping Genes'!AN$20,35-'Choose Housekeeping Genes'!AN$20),"")</f>
        <v/>
      </c>
      <c r="AM32" s="22" t="str">
        <f>IF(SUM('Control Sample Data'!Q$3:Q$194)&gt;10,IF(AND(ISNUMBER('Control Sample Data'!Q32),'Control Sample Data'!Q32&lt;35,'Control Sample Data'!Q32&gt;0),'Control Sample Data'!Q32-'Choose Housekeeping Genes'!AO$20,35-'Choose Housekeeping Genes'!AO$20),"")</f>
        <v/>
      </c>
      <c r="AN32" s="22" t="str">
        <f>IF(SUM('Control Sample Data'!R$3:R$194)&gt;10,IF(AND(ISNUMBER('Control Sample Data'!R32),'Control Sample Data'!R32&lt;35,'Control Sample Data'!R32&gt;0),'Control Sample Data'!R32-'Choose Housekeeping Genes'!AP$20,35-'Choose Housekeeping Genes'!AP$20),"")</f>
        <v/>
      </c>
      <c r="AO32" s="22" t="str">
        <f>IF(SUM('Control Sample Data'!S$3:S$194)&gt;10,IF(AND(ISNUMBER('Control Sample Data'!S32),'Control Sample Data'!S32&lt;35,'Control Sample Data'!S32&gt;0),'Control Sample Data'!S32-'Choose Housekeeping Genes'!AQ$20,35-'Choose Housekeeping Genes'!AQ$20),"")</f>
        <v/>
      </c>
      <c r="AP32" s="22" t="str">
        <f>IF(SUM('Control Sample Data'!T$3:T$194)&gt;10,IF(AND(ISNUMBER('Control Sample Data'!T32),'Control Sample Data'!T32&lt;35,'Control Sample Data'!T32&gt;0),'Control Sample Data'!T32-'Choose Housekeeping Genes'!AR$20,35-'Choose Housekeeping Genes'!AR$20),"")</f>
        <v/>
      </c>
      <c r="AQ32" s="22" t="str">
        <f>IF(SUM('Control Sample Data'!U$3:U$194)&gt;10,IF(AND(ISNUMBER('Control Sample Data'!U32),'Control Sample Data'!U32&lt;35,'Control Sample Data'!U32&gt;0),'Control Sample Data'!U32-'Choose Housekeeping Genes'!AS$20,35-'Choose Housekeeping Genes'!AS$20),"")</f>
        <v/>
      </c>
      <c r="AR32" s="22" t="str">
        <f>IF(SUM('Control Sample Data'!V$3:V$194)&gt;10,IF(AND(ISNUMBER('Control Sample Data'!V32),'Control Sample Data'!V32&lt;35,'Control Sample Data'!V32&gt;0),'Control Sample Data'!V32-'Choose Housekeeping Genes'!AT$20,35-'Choose Housekeeping Genes'!AT$20),"")</f>
        <v/>
      </c>
      <c r="AS32" s="69" t="str">
        <f>'Control Sample Data'!A32</f>
        <v>Asn-GTT-4</v>
      </c>
      <c r="AT32" s="21" t="s">
        <v>380</v>
      </c>
      <c r="AU32" s="22" t="str">
        <f ca="1">IF(ISNUMBER(C32-'Choose Housekeeping Genes'!D$12),C32-'Choose Housekeeping Genes'!D$12,"")</f>
        <v/>
      </c>
      <c r="AV32" s="22" t="str">
        <f ca="1">IF(ISNUMBER(D32-'Choose Housekeeping Genes'!E$12),D32-'Choose Housekeeping Genes'!E$12,"")</f>
        <v/>
      </c>
      <c r="AW32" s="22" t="str">
        <f ca="1">IF(ISNUMBER(E32-'Choose Housekeeping Genes'!F$12),E32-'Choose Housekeeping Genes'!F$12,"")</f>
        <v/>
      </c>
      <c r="AX32" s="22" t="str">
        <f ca="1">IF(ISNUMBER(F32-'Choose Housekeeping Genes'!G$12),F32-'Choose Housekeeping Genes'!G$12,"")</f>
        <v/>
      </c>
      <c r="AY32" s="22" t="str">
        <f ca="1">IF(ISNUMBER(G32-'Choose Housekeeping Genes'!H$12),G32-'Choose Housekeeping Genes'!H$12,"")</f>
        <v/>
      </c>
      <c r="AZ32" s="22" t="str">
        <f ca="1">IF(ISNUMBER(H32-'Choose Housekeeping Genes'!I$12),H32-'Choose Housekeeping Genes'!I$12,"")</f>
        <v/>
      </c>
      <c r="BA32" s="22" t="str">
        <f ca="1">IF(ISNUMBER(I32-'Choose Housekeeping Genes'!J$12),I32-'Choose Housekeeping Genes'!J$12,"")</f>
        <v/>
      </c>
      <c r="BB32" s="22" t="str">
        <f ca="1">IF(ISNUMBER(J32-'Choose Housekeeping Genes'!K$12),J32-'Choose Housekeeping Genes'!K$12,"")</f>
        <v/>
      </c>
      <c r="BC32" s="22" t="str">
        <f ca="1">IF(ISNUMBER(K32-'Choose Housekeeping Genes'!L$12),K32-'Choose Housekeeping Genes'!L$12,"")</f>
        <v/>
      </c>
      <c r="BD32" s="22" t="str">
        <f ca="1">IF(ISNUMBER(L32-'Choose Housekeeping Genes'!M$12),L32-'Choose Housekeeping Genes'!M$12,"")</f>
        <v/>
      </c>
      <c r="BE32" s="22" t="str">
        <f ca="1">IF(ISNUMBER(M32-'Choose Housekeeping Genes'!N$12),M32-'Choose Housekeeping Genes'!N$12,"")</f>
        <v/>
      </c>
      <c r="BF32" s="22" t="str">
        <f ca="1">IF(ISNUMBER(N32-'Choose Housekeeping Genes'!O$12),N32-'Choose Housekeeping Genes'!O$12,"")</f>
        <v/>
      </c>
      <c r="BG32" s="22" t="str">
        <f ca="1">IF(ISNUMBER(O32-'Choose Housekeeping Genes'!P$12),O32-'Choose Housekeeping Genes'!P$12,"")</f>
        <v/>
      </c>
      <c r="BH32" s="22" t="str">
        <f ca="1">IF(ISNUMBER(P32-'Choose Housekeeping Genes'!Q$12),P32-'Choose Housekeeping Genes'!Q$12,"")</f>
        <v/>
      </c>
      <c r="BI32" s="22" t="str">
        <f ca="1">IF(ISNUMBER(Q32-'Choose Housekeeping Genes'!R$12),Q32-'Choose Housekeeping Genes'!R$12,"")</f>
        <v/>
      </c>
      <c r="BJ32" s="22" t="str">
        <f ca="1">IF(ISNUMBER(R32-'Choose Housekeeping Genes'!S$12),R32-'Choose Housekeeping Genes'!S$12,"")</f>
        <v/>
      </c>
      <c r="BK32" s="22" t="str">
        <f ca="1">IF(ISNUMBER(S32-'Choose Housekeeping Genes'!T$12),S32-'Choose Housekeeping Genes'!T$12,"")</f>
        <v/>
      </c>
      <c r="BL32" s="22" t="str">
        <f ca="1">IF(ISNUMBER(T32-'Choose Housekeeping Genes'!U$12),T32-'Choose Housekeeping Genes'!U$12,"")</f>
        <v/>
      </c>
      <c r="BM32" s="22" t="str">
        <f ca="1">IF(ISNUMBER(U32-'Choose Housekeeping Genes'!V$12),U32-'Choose Housekeeping Genes'!V$12,"")</f>
        <v/>
      </c>
      <c r="BN32" s="22" t="str">
        <f ca="1">IF(ISNUMBER(V32-'Choose Housekeeping Genes'!W$12),V32-'Choose Housekeeping Genes'!W$12,"")</f>
        <v/>
      </c>
      <c r="BO32" s="142" t="str">
        <f t="shared" si="0"/>
        <v>Asn-GTT-4</v>
      </c>
      <c r="BP32" s="140" t="s">
        <v>380</v>
      </c>
      <c r="BQ32" s="22" t="str">
        <f ca="1">IF(ISNUMBER(Y32-'Choose Housekeeping Genes'!AA$12),Y32-'Choose Housekeeping Genes'!AA$12,"")</f>
        <v/>
      </c>
      <c r="BR32" s="22" t="str">
        <f ca="1">IF(ISNUMBER(Z32-'Choose Housekeeping Genes'!AB$12),Z32-'Choose Housekeeping Genes'!AB$12,"")</f>
        <v/>
      </c>
      <c r="BS32" s="22" t="str">
        <f ca="1">IF(ISNUMBER(AA32-'Choose Housekeeping Genes'!AC$12),AA32-'Choose Housekeeping Genes'!AC$12,"")</f>
        <v/>
      </c>
      <c r="BT32" s="22" t="str">
        <f ca="1">IF(ISNUMBER(AB32-'Choose Housekeeping Genes'!AD$12),AB32-'Choose Housekeeping Genes'!AD$12,"")</f>
        <v/>
      </c>
      <c r="BU32" s="22" t="str">
        <f ca="1">IF(ISNUMBER(AC32-'Choose Housekeeping Genes'!AE$12),AC32-'Choose Housekeeping Genes'!AE$12,"")</f>
        <v/>
      </c>
      <c r="BV32" s="22" t="str">
        <f ca="1">IF(ISNUMBER(AD32-'Choose Housekeeping Genes'!AF$12),AD32-'Choose Housekeeping Genes'!AF$12,"")</f>
        <v/>
      </c>
      <c r="BW32" s="22" t="str">
        <f ca="1">IF(ISNUMBER(AE32-'Choose Housekeeping Genes'!AG$12),AE32-'Choose Housekeeping Genes'!AG$12,"")</f>
        <v/>
      </c>
      <c r="BX32" s="22" t="str">
        <f ca="1">IF(ISNUMBER(AF32-'Choose Housekeeping Genes'!AH$12),AF32-'Choose Housekeeping Genes'!AH$12,"")</f>
        <v/>
      </c>
      <c r="BY32" s="22" t="str">
        <f ca="1">IF(ISNUMBER(AG32-'Choose Housekeeping Genes'!AI$12),AG32-'Choose Housekeeping Genes'!AI$12,"")</f>
        <v/>
      </c>
      <c r="BZ32" s="22" t="str">
        <f ca="1">IF(ISNUMBER(AH32-'Choose Housekeeping Genes'!AJ$12),AH32-'Choose Housekeeping Genes'!AJ$12,"")</f>
        <v/>
      </c>
      <c r="CA32" s="22" t="str">
        <f ca="1">IF(ISNUMBER(AI32-'Choose Housekeeping Genes'!AK$12),AI32-'Choose Housekeeping Genes'!AK$12,"")</f>
        <v/>
      </c>
      <c r="CB32" s="22" t="str">
        <f ca="1">IF(ISNUMBER(AJ32-'Choose Housekeeping Genes'!AL$12),AJ32-'Choose Housekeeping Genes'!AL$12,"")</f>
        <v/>
      </c>
      <c r="CC32" s="22" t="str">
        <f ca="1">IF(ISNUMBER(AK32-'Choose Housekeeping Genes'!AM$12),AK32-'Choose Housekeeping Genes'!AM$12,"")</f>
        <v/>
      </c>
      <c r="CD32" s="22" t="str">
        <f ca="1">IF(ISNUMBER(AL32-'Choose Housekeeping Genes'!AN$12),AL32-'Choose Housekeeping Genes'!AN$12,"")</f>
        <v/>
      </c>
      <c r="CE32" s="22" t="str">
        <f ca="1">IF(ISNUMBER(AM32-'Choose Housekeeping Genes'!AO$12),AM32-'Choose Housekeeping Genes'!AO$12,"")</f>
        <v/>
      </c>
      <c r="CF32" s="22" t="str">
        <f ca="1">IF(ISNUMBER(AN32-'Choose Housekeeping Genes'!AP$12),AN32-'Choose Housekeeping Genes'!AP$12,"")</f>
        <v/>
      </c>
      <c r="CG32" s="22" t="str">
        <f ca="1">IF(ISNUMBER(AO32-'Choose Housekeeping Genes'!AQ$12),AO32-'Choose Housekeeping Genes'!AQ$12,"")</f>
        <v/>
      </c>
      <c r="CH32" s="22" t="str">
        <f ca="1">IF(ISNUMBER(AP32-'Choose Housekeeping Genes'!AR$12),AP32-'Choose Housekeeping Genes'!AR$12,"")</f>
        <v/>
      </c>
      <c r="CI32" s="22" t="str">
        <f ca="1">IF(ISNUMBER(AQ32-'Choose Housekeeping Genes'!AS$12),AQ32-'Choose Housekeeping Genes'!AS$12,"")</f>
        <v/>
      </c>
      <c r="CJ32" s="22" t="str">
        <f ca="1">IF(ISNUMBER(AR32-'Choose Housekeeping Genes'!AT$12),AR32-'Choose Housekeeping Genes'!AT$12,"")</f>
        <v/>
      </c>
      <c r="CK32" s="66" t="e">
        <f t="shared" ca="1" si="4"/>
        <v>#DIV/0!</v>
      </c>
      <c r="CL32" s="143" t="e">
        <f t="shared" ca="1" si="5"/>
        <v>#DIV/0!</v>
      </c>
      <c r="DA32" s="69" t="str">
        <f>'Transcript table'!D40</f>
        <v>Asn-GTT-4</v>
      </c>
      <c r="DB32" s="21" t="s">
        <v>380</v>
      </c>
      <c r="DC32" s="65" t="str">
        <f t="shared" ca="1" si="6"/>
        <v/>
      </c>
      <c r="DD32" s="65" t="str">
        <f t="shared" ca="1" si="7"/>
        <v/>
      </c>
      <c r="DE32" s="65" t="str">
        <f t="shared" ca="1" si="8"/>
        <v/>
      </c>
      <c r="DF32" s="65" t="str">
        <f t="shared" ca="1" si="9"/>
        <v/>
      </c>
      <c r="DG32" s="65" t="str">
        <f t="shared" ca="1" si="10"/>
        <v/>
      </c>
      <c r="DH32" s="65" t="str">
        <f t="shared" ca="1" si="11"/>
        <v/>
      </c>
      <c r="DI32" s="65" t="str">
        <f t="shared" ca="1" si="12"/>
        <v/>
      </c>
      <c r="DJ32" s="65" t="str">
        <f t="shared" ca="1" si="13"/>
        <v/>
      </c>
      <c r="DK32" s="65" t="str">
        <f t="shared" ca="1" si="14"/>
        <v/>
      </c>
      <c r="DL32" s="65" t="str">
        <f t="shared" ca="1" si="15"/>
        <v/>
      </c>
      <c r="DM32" s="65" t="str">
        <f t="shared" ca="1" si="16"/>
        <v/>
      </c>
      <c r="DN32" s="65" t="str">
        <f t="shared" ca="1" si="17"/>
        <v/>
      </c>
      <c r="DO32" s="65" t="str">
        <f t="shared" ca="1" si="18"/>
        <v/>
      </c>
      <c r="DP32" s="65" t="str">
        <f t="shared" ca="1" si="19"/>
        <v/>
      </c>
      <c r="DQ32" s="65" t="str">
        <f t="shared" ca="1" si="20"/>
        <v/>
      </c>
      <c r="DR32" s="65" t="str">
        <f t="shared" ca="1" si="21"/>
        <v/>
      </c>
      <c r="DS32" s="65" t="str">
        <f t="shared" ca="1" si="22"/>
        <v/>
      </c>
      <c r="DT32" s="65" t="str">
        <f t="shared" ca="1" si="23"/>
        <v/>
      </c>
      <c r="DU32" s="65" t="str">
        <f t="shared" ca="1" si="24"/>
        <v/>
      </c>
      <c r="DV32" s="65" t="str">
        <f t="shared" ca="1" si="25"/>
        <v/>
      </c>
      <c r="DW32" s="141" t="str">
        <f t="shared" si="26"/>
        <v>Asn-GTT-4</v>
      </c>
      <c r="DX32" s="140" t="s">
        <v>380</v>
      </c>
      <c r="DY32" s="65" t="str">
        <f t="shared" ca="1" si="27"/>
        <v/>
      </c>
      <c r="DZ32" s="65" t="str">
        <f t="shared" ca="1" si="28"/>
        <v/>
      </c>
      <c r="EA32" s="65" t="str">
        <f t="shared" ca="1" si="29"/>
        <v/>
      </c>
      <c r="EB32" s="65" t="str">
        <f t="shared" ca="1" si="30"/>
        <v/>
      </c>
      <c r="EC32" s="65" t="str">
        <f t="shared" ca="1" si="31"/>
        <v/>
      </c>
      <c r="ED32" s="65" t="str">
        <f t="shared" ca="1" si="32"/>
        <v/>
      </c>
      <c r="EE32" s="65" t="str">
        <f t="shared" ca="1" si="33"/>
        <v/>
      </c>
      <c r="EF32" s="65" t="str">
        <f t="shared" ca="1" si="34"/>
        <v/>
      </c>
      <c r="EG32" s="65" t="str">
        <f t="shared" ca="1" si="35"/>
        <v/>
      </c>
      <c r="EH32" s="65" t="str">
        <f t="shared" ca="1" si="36"/>
        <v/>
      </c>
      <c r="EI32" s="65" t="str">
        <f t="shared" ca="1" si="37"/>
        <v/>
      </c>
      <c r="EJ32" s="65" t="str">
        <f t="shared" ca="1" si="38"/>
        <v/>
      </c>
      <c r="EK32" s="65" t="str">
        <f t="shared" ca="1" si="39"/>
        <v/>
      </c>
      <c r="EL32" s="65" t="str">
        <f t="shared" ca="1" si="40"/>
        <v/>
      </c>
      <c r="EM32" s="65" t="str">
        <f t="shared" ca="1" si="41"/>
        <v/>
      </c>
      <c r="EN32" s="65" t="str">
        <f t="shared" ca="1" si="42"/>
        <v/>
      </c>
      <c r="EO32" s="65" t="str">
        <f t="shared" ca="1" si="43"/>
        <v/>
      </c>
      <c r="EP32" s="65" t="str">
        <f t="shared" ca="1" si="44"/>
        <v/>
      </c>
      <c r="EQ32" s="65" t="str">
        <f t="shared" ca="1" si="45"/>
        <v/>
      </c>
      <c r="ER32" s="65" t="str">
        <f t="shared" ca="1" si="46"/>
        <v/>
      </c>
    </row>
    <row r="33" spans="1:148" ht="12.75" customHeight="1">
      <c r="A33" s="134" t="str">
        <f>'Test Sample Data'!A33</f>
        <v>Asn-GTT-5</v>
      </c>
      <c r="B33" s="136" t="s">
        <v>378</v>
      </c>
      <c r="C33" s="22" t="str">
        <f>IF(SUM('Test Sample Data'!C$3:C$194)&gt;10,IF(AND(ISNUMBER('Test Sample Data'!C33),'Test Sample Data'!C33&lt;35,'Test Sample Data'!C33&gt;0),'Test Sample Data'!C33-'Choose Housekeeping Genes'!D$20,35-'Choose Housekeeping Genes'!D$20),"")</f>
        <v/>
      </c>
      <c r="D33" s="22" t="str">
        <f>IF(SUM('Test Sample Data'!D$3:D$194)&gt;10,IF(AND(ISNUMBER('Test Sample Data'!D33),'Test Sample Data'!D33&lt;35,'Test Sample Data'!D33&gt;0),'Test Sample Data'!D33-'Choose Housekeeping Genes'!E$20,35-'Choose Housekeeping Genes'!E$20),"")</f>
        <v/>
      </c>
      <c r="E33" s="22" t="str">
        <f>IF(SUM('Test Sample Data'!E$3:E$194)&gt;10,IF(AND(ISNUMBER('Test Sample Data'!E33),'Test Sample Data'!E33&lt;35,'Test Sample Data'!E33&gt;0),'Test Sample Data'!E33-'Choose Housekeeping Genes'!F$20,35-'Choose Housekeeping Genes'!F$20),"")</f>
        <v/>
      </c>
      <c r="F33" s="22" t="str">
        <f>IF(SUM('Test Sample Data'!F$3:F$194)&gt;10,IF(AND(ISNUMBER('Test Sample Data'!F33),'Test Sample Data'!F33&lt;35,'Test Sample Data'!F33&gt;0),'Test Sample Data'!F33-'Choose Housekeeping Genes'!G$20,35-'Choose Housekeeping Genes'!G$20),"")</f>
        <v/>
      </c>
      <c r="G33" s="22" t="str">
        <f>IF(SUM('Test Sample Data'!G$3:G$194)&gt;10,IF(AND(ISNUMBER('Test Sample Data'!G33),'Test Sample Data'!G33&lt;35,'Test Sample Data'!G33&gt;0),'Test Sample Data'!G33-'Choose Housekeeping Genes'!H$20,35-'Choose Housekeeping Genes'!H$20),"")</f>
        <v/>
      </c>
      <c r="H33" s="22" t="str">
        <f>IF(SUM('Test Sample Data'!H$3:H$194)&gt;10,IF(AND(ISNUMBER('Test Sample Data'!H33),'Test Sample Data'!H33&lt;35,'Test Sample Data'!H33&gt;0),'Test Sample Data'!H33-'Choose Housekeeping Genes'!I$20,35-'Choose Housekeeping Genes'!I$20),"")</f>
        <v/>
      </c>
      <c r="I33" s="22" t="str">
        <f>IF(SUM('Test Sample Data'!I$3:I$194)&gt;10,IF(AND(ISNUMBER('Test Sample Data'!I33),'Test Sample Data'!I33&lt;35,'Test Sample Data'!I33&gt;0),'Test Sample Data'!I33-'Choose Housekeeping Genes'!J$20,35-'Choose Housekeeping Genes'!J$20),"")</f>
        <v/>
      </c>
      <c r="J33" s="22" t="str">
        <f>IF(SUM('Test Sample Data'!J$3:J$194)&gt;10,IF(AND(ISNUMBER('Test Sample Data'!J33),'Test Sample Data'!J33&lt;35,'Test Sample Data'!J33&gt;0),'Test Sample Data'!J33-'Choose Housekeeping Genes'!K$20,35-'Choose Housekeeping Genes'!K$20),"")</f>
        <v/>
      </c>
      <c r="K33" s="22" t="str">
        <f>IF(SUM('Test Sample Data'!K$3:K$194)&gt;10,IF(AND(ISNUMBER('Test Sample Data'!K33),'Test Sample Data'!K33&lt;35,'Test Sample Data'!K33&gt;0),'Test Sample Data'!K33-'Choose Housekeeping Genes'!L$20,35-'Choose Housekeeping Genes'!L$20),"")</f>
        <v/>
      </c>
      <c r="L33" s="22" t="str">
        <f>IF(SUM('Test Sample Data'!L$3:L$194)&gt;10,IF(AND(ISNUMBER('Test Sample Data'!L33),'Test Sample Data'!L33&lt;35,'Test Sample Data'!L33&gt;0),'Test Sample Data'!L33-'Choose Housekeeping Genes'!M$20,35-'Choose Housekeeping Genes'!M$20),"")</f>
        <v/>
      </c>
      <c r="M33" s="22" t="str">
        <f>IF(SUM('Test Sample Data'!M$3:M$194)&gt;10,IF(AND(ISNUMBER('Test Sample Data'!M33),'Test Sample Data'!M33&lt;35,'Test Sample Data'!M33&gt;0),'Test Sample Data'!M33-'Choose Housekeeping Genes'!N$20,35-'Choose Housekeeping Genes'!N$20),"")</f>
        <v/>
      </c>
      <c r="N33" s="22" t="str">
        <f>IF(SUM('Test Sample Data'!N$3:N$194)&gt;10,IF(AND(ISNUMBER('Test Sample Data'!N33),'Test Sample Data'!N33&lt;35,'Test Sample Data'!N33&gt;0),'Test Sample Data'!N33-'Choose Housekeeping Genes'!O$20,35-'Choose Housekeeping Genes'!O$20),"")</f>
        <v/>
      </c>
      <c r="O33" s="22" t="str">
        <f>IF(SUM('Test Sample Data'!O$3:O$194)&gt;10,IF(AND(ISNUMBER('Test Sample Data'!O33),'Test Sample Data'!O33&lt;35,'Test Sample Data'!O33&gt;0),'Test Sample Data'!O33-'Choose Housekeeping Genes'!P$20,35-'Choose Housekeeping Genes'!P$20),"")</f>
        <v/>
      </c>
      <c r="P33" s="22" t="str">
        <f>IF(SUM('Test Sample Data'!P$3:P$194)&gt;10,IF(AND(ISNUMBER('Test Sample Data'!P33),'Test Sample Data'!P33&lt;35,'Test Sample Data'!P33&gt;0),'Test Sample Data'!P33-'Choose Housekeeping Genes'!Q$20,35-'Choose Housekeeping Genes'!Q$20),"")</f>
        <v/>
      </c>
      <c r="Q33" s="22" t="str">
        <f>IF(SUM('Test Sample Data'!Q$3:Q$194)&gt;10,IF(AND(ISNUMBER('Test Sample Data'!Q33),'Test Sample Data'!Q33&lt;35,'Test Sample Data'!Q33&gt;0),'Test Sample Data'!Q33-'Choose Housekeeping Genes'!R$20,35-'Choose Housekeeping Genes'!R$20),"")</f>
        <v/>
      </c>
      <c r="R33" s="22" t="str">
        <f>IF(SUM('Test Sample Data'!R$3:R$194)&gt;10,IF(AND(ISNUMBER('Test Sample Data'!R33),'Test Sample Data'!R33&lt;35,'Test Sample Data'!R33&gt;0),'Test Sample Data'!R33-'Choose Housekeeping Genes'!S$20,35-'Choose Housekeeping Genes'!S$20),"")</f>
        <v/>
      </c>
      <c r="S33" s="22" t="str">
        <f>IF(SUM('Test Sample Data'!S$3:S$194)&gt;10,IF(AND(ISNUMBER('Test Sample Data'!S33),'Test Sample Data'!S33&lt;35,'Test Sample Data'!S33&gt;0),'Test Sample Data'!S33-'Choose Housekeeping Genes'!T$20,35-'Choose Housekeeping Genes'!T$20),"")</f>
        <v/>
      </c>
      <c r="T33" s="22" t="str">
        <f>IF(SUM('Test Sample Data'!T$3:T$194)&gt;10,IF(AND(ISNUMBER('Test Sample Data'!T33),'Test Sample Data'!T33&lt;35,'Test Sample Data'!T33&gt;0),'Test Sample Data'!T33-'Choose Housekeeping Genes'!U$20,35-'Choose Housekeeping Genes'!U$20),"")</f>
        <v/>
      </c>
      <c r="U33" s="22" t="str">
        <f>IF(SUM('Test Sample Data'!U$3:U$194)&gt;10,IF(AND(ISNUMBER('Test Sample Data'!U33),'Test Sample Data'!U33&lt;35,'Test Sample Data'!U33&gt;0),'Test Sample Data'!U33-'Choose Housekeeping Genes'!V$20,35-'Choose Housekeeping Genes'!V$20),"")</f>
        <v/>
      </c>
      <c r="V33" s="22" t="str">
        <f>IF(SUM('Test Sample Data'!V$3:V$194)&gt;10,IF(AND(ISNUMBER('Test Sample Data'!V33),'Test Sample Data'!V33&lt;35,'Test Sample Data'!V33&gt;0),'Test Sample Data'!V33-'Choose Housekeeping Genes'!W$20,35-'Choose Housekeeping Genes'!W$20),"")</f>
        <v/>
      </c>
      <c r="W33" s="139" t="str">
        <f>'Control Sample Data'!A33</f>
        <v>Asn-GTT-5</v>
      </c>
      <c r="X33" s="140" t="s">
        <v>378</v>
      </c>
      <c r="Y33" s="22" t="str">
        <f>IF(SUM('Control Sample Data'!C$3:C$194)&gt;10,IF(AND(ISNUMBER('Control Sample Data'!C33),'Control Sample Data'!C33&lt;35,'Control Sample Data'!C33&gt;0),'Control Sample Data'!C33-'Choose Housekeeping Genes'!AA$20,35-'Choose Housekeeping Genes'!AA$20),"")</f>
        <v/>
      </c>
      <c r="Z33" s="22" t="str">
        <f>IF(SUM('Control Sample Data'!D$3:D$194)&gt;10,IF(AND(ISNUMBER('Control Sample Data'!D33),'Control Sample Data'!D33&lt;35,'Control Sample Data'!D33&gt;0),'Control Sample Data'!D33-'Choose Housekeeping Genes'!AB$20,35-'Choose Housekeeping Genes'!AB$20),"")</f>
        <v/>
      </c>
      <c r="AA33" s="22" t="str">
        <f>IF(SUM('Control Sample Data'!E$3:E$194)&gt;10,IF(AND(ISNUMBER('Control Sample Data'!E33),'Control Sample Data'!E33&lt;35,'Control Sample Data'!E33&gt;0),'Control Sample Data'!E33-'Choose Housekeeping Genes'!AC$20,35-'Choose Housekeeping Genes'!AC$20),"")</f>
        <v/>
      </c>
      <c r="AB33" s="22" t="str">
        <f>IF(SUM('Control Sample Data'!F$3:F$194)&gt;10,IF(AND(ISNUMBER('Control Sample Data'!F33),'Control Sample Data'!F33&lt;35,'Control Sample Data'!F33&gt;0),'Control Sample Data'!F33-'Choose Housekeeping Genes'!AD$20,35-'Choose Housekeeping Genes'!AD$20),"")</f>
        <v/>
      </c>
      <c r="AC33" s="22" t="str">
        <f>IF(SUM('Control Sample Data'!G$3:G$194)&gt;10,IF(AND(ISNUMBER('Control Sample Data'!G33),'Control Sample Data'!G33&lt;35,'Control Sample Data'!G33&gt;0),'Control Sample Data'!G33-'Choose Housekeeping Genes'!AE$20,35-'Choose Housekeeping Genes'!AE$20),"")</f>
        <v/>
      </c>
      <c r="AD33" s="22" t="str">
        <f>IF(SUM('Control Sample Data'!H$3:H$194)&gt;10,IF(AND(ISNUMBER('Control Sample Data'!H33),'Control Sample Data'!H33&lt;35,'Control Sample Data'!H33&gt;0),'Control Sample Data'!H33-'Choose Housekeeping Genes'!AF$20,35-'Choose Housekeeping Genes'!AF$20),"")</f>
        <v/>
      </c>
      <c r="AE33" s="22" t="str">
        <f>IF(SUM('Control Sample Data'!I$3:I$194)&gt;10,IF(AND(ISNUMBER('Control Sample Data'!I33),'Control Sample Data'!I33&lt;35,'Control Sample Data'!I33&gt;0),'Control Sample Data'!I33-'Choose Housekeeping Genes'!AG$20,35-'Choose Housekeeping Genes'!AG$20),"")</f>
        <v/>
      </c>
      <c r="AF33" s="22" t="str">
        <f>IF(SUM('Control Sample Data'!J$3:J$194)&gt;10,IF(AND(ISNUMBER('Control Sample Data'!J33),'Control Sample Data'!J33&lt;35,'Control Sample Data'!J33&gt;0),'Control Sample Data'!J33-'Choose Housekeeping Genes'!AH$20,35-'Choose Housekeeping Genes'!AH$20),"")</f>
        <v/>
      </c>
      <c r="AG33" s="22" t="str">
        <f>IF(SUM('Control Sample Data'!K$3:K$194)&gt;10,IF(AND(ISNUMBER('Control Sample Data'!K33),'Control Sample Data'!K33&lt;35,'Control Sample Data'!K33&gt;0),'Control Sample Data'!K33-'Choose Housekeeping Genes'!AI$20,35-'Choose Housekeeping Genes'!AI$20),"")</f>
        <v/>
      </c>
      <c r="AH33" s="22" t="str">
        <f>IF(SUM('Control Sample Data'!L$3:L$194)&gt;10,IF(AND(ISNUMBER('Control Sample Data'!L33),'Control Sample Data'!L33&lt;35,'Control Sample Data'!L33&gt;0),'Control Sample Data'!L33-'Choose Housekeeping Genes'!AJ$20,35-'Choose Housekeeping Genes'!AJ$20),"")</f>
        <v/>
      </c>
      <c r="AI33" s="22" t="str">
        <f>IF(SUM('Control Sample Data'!M$3:M$194)&gt;10,IF(AND(ISNUMBER('Control Sample Data'!M33),'Control Sample Data'!M33&lt;35,'Control Sample Data'!M33&gt;0),'Control Sample Data'!M33-'Choose Housekeeping Genes'!AK$20,35-'Choose Housekeeping Genes'!AK$20),"")</f>
        <v/>
      </c>
      <c r="AJ33" s="22" t="str">
        <f>IF(SUM('Control Sample Data'!N$3:N$194)&gt;10,IF(AND(ISNUMBER('Control Sample Data'!N33),'Control Sample Data'!N33&lt;35,'Control Sample Data'!N33&gt;0),'Control Sample Data'!N33-'Choose Housekeeping Genes'!AL$20,35-'Choose Housekeeping Genes'!AL$20),"")</f>
        <v/>
      </c>
      <c r="AK33" s="22" t="str">
        <f>IF(SUM('Control Sample Data'!O$3:O$194)&gt;10,IF(AND(ISNUMBER('Control Sample Data'!O33),'Control Sample Data'!O33&lt;35,'Control Sample Data'!O33&gt;0),'Control Sample Data'!O33-'Choose Housekeeping Genes'!AM$20,35-'Choose Housekeeping Genes'!AM$20),"")</f>
        <v/>
      </c>
      <c r="AL33" s="22" t="str">
        <f>IF(SUM('Control Sample Data'!P$3:P$194)&gt;10,IF(AND(ISNUMBER('Control Sample Data'!P33),'Control Sample Data'!P33&lt;35,'Control Sample Data'!P33&gt;0),'Control Sample Data'!P33-'Choose Housekeeping Genes'!AN$20,35-'Choose Housekeeping Genes'!AN$20),"")</f>
        <v/>
      </c>
      <c r="AM33" s="22" t="str">
        <f>IF(SUM('Control Sample Data'!Q$3:Q$194)&gt;10,IF(AND(ISNUMBER('Control Sample Data'!Q33),'Control Sample Data'!Q33&lt;35,'Control Sample Data'!Q33&gt;0),'Control Sample Data'!Q33-'Choose Housekeeping Genes'!AO$20,35-'Choose Housekeeping Genes'!AO$20),"")</f>
        <v/>
      </c>
      <c r="AN33" s="22" t="str">
        <f>IF(SUM('Control Sample Data'!R$3:R$194)&gt;10,IF(AND(ISNUMBER('Control Sample Data'!R33),'Control Sample Data'!R33&lt;35,'Control Sample Data'!R33&gt;0),'Control Sample Data'!R33-'Choose Housekeeping Genes'!AP$20,35-'Choose Housekeeping Genes'!AP$20),"")</f>
        <v/>
      </c>
      <c r="AO33" s="22" t="str">
        <f>IF(SUM('Control Sample Data'!S$3:S$194)&gt;10,IF(AND(ISNUMBER('Control Sample Data'!S33),'Control Sample Data'!S33&lt;35,'Control Sample Data'!S33&gt;0),'Control Sample Data'!S33-'Choose Housekeeping Genes'!AQ$20,35-'Choose Housekeeping Genes'!AQ$20),"")</f>
        <v/>
      </c>
      <c r="AP33" s="22" t="str">
        <f>IF(SUM('Control Sample Data'!T$3:T$194)&gt;10,IF(AND(ISNUMBER('Control Sample Data'!T33),'Control Sample Data'!T33&lt;35,'Control Sample Data'!T33&gt;0),'Control Sample Data'!T33-'Choose Housekeeping Genes'!AR$20,35-'Choose Housekeeping Genes'!AR$20),"")</f>
        <v/>
      </c>
      <c r="AQ33" s="22" t="str">
        <f>IF(SUM('Control Sample Data'!U$3:U$194)&gt;10,IF(AND(ISNUMBER('Control Sample Data'!U33),'Control Sample Data'!U33&lt;35,'Control Sample Data'!U33&gt;0),'Control Sample Data'!U33-'Choose Housekeeping Genes'!AS$20,35-'Choose Housekeeping Genes'!AS$20),"")</f>
        <v/>
      </c>
      <c r="AR33" s="22" t="str">
        <f>IF(SUM('Control Sample Data'!V$3:V$194)&gt;10,IF(AND(ISNUMBER('Control Sample Data'!V33),'Control Sample Data'!V33&lt;35,'Control Sample Data'!V33&gt;0),'Control Sample Data'!V33-'Choose Housekeeping Genes'!AT$20,35-'Choose Housekeeping Genes'!AT$20),"")</f>
        <v/>
      </c>
      <c r="AS33" s="69" t="str">
        <f>'Control Sample Data'!A33</f>
        <v>Asn-GTT-5</v>
      </c>
      <c r="AT33" s="21" t="s">
        <v>378</v>
      </c>
      <c r="AU33" s="22" t="str">
        <f ca="1">IF(ISNUMBER(C33-'Choose Housekeeping Genes'!D$12),C33-'Choose Housekeeping Genes'!D$12,"")</f>
        <v/>
      </c>
      <c r="AV33" s="22" t="str">
        <f ca="1">IF(ISNUMBER(D33-'Choose Housekeeping Genes'!E$12),D33-'Choose Housekeeping Genes'!E$12,"")</f>
        <v/>
      </c>
      <c r="AW33" s="22" t="str">
        <f ca="1">IF(ISNUMBER(E33-'Choose Housekeeping Genes'!F$12),E33-'Choose Housekeeping Genes'!F$12,"")</f>
        <v/>
      </c>
      <c r="AX33" s="22" t="str">
        <f ca="1">IF(ISNUMBER(F33-'Choose Housekeeping Genes'!G$12),F33-'Choose Housekeeping Genes'!G$12,"")</f>
        <v/>
      </c>
      <c r="AY33" s="22" t="str">
        <f ca="1">IF(ISNUMBER(G33-'Choose Housekeeping Genes'!H$12),G33-'Choose Housekeeping Genes'!H$12,"")</f>
        <v/>
      </c>
      <c r="AZ33" s="22" t="str">
        <f ca="1">IF(ISNUMBER(H33-'Choose Housekeeping Genes'!I$12),H33-'Choose Housekeeping Genes'!I$12,"")</f>
        <v/>
      </c>
      <c r="BA33" s="22" t="str">
        <f ca="1">IF(ISNUMBER(I33-'Choose Housekeeping Genes'!J$12),I33-'Choose Housekeeping Genes'!J$12,"")</f>
        <v/>
      </c>
      <c r="BB33" s="22" t="str">
        <f ca="1">IF(ISNUMBER(J33-'Choose Housekeeping Genes'!K$12),J33-'Choose Housekeeping Genes'!K$12,"")</f>
        <v/>
      </c>
      <c r="BC33" s="22" t="str">
        <f ca="1">IF(ISNUMBER(K33-'Choose Housekeeping Genes'!L$12),K33-'Choose Housekeeping Genes'!L$12,"")</f>
        <v/>
      </c>
      <c r="BD33" s="22" t="str">
        <f ca="1">IF(ISNUMBER(L33-'Choose Housekeeping Genes'!M$12),L33-'Choose Housekeeping Genes'!M$12,"")</f>
        <v/>
      </c>
      <c r="BE33" s="22" t="str">
        <f ca="1">IF(ISNUMBER(M33-'Choose Housekeeping Genes'!N$12),M33-'Choose Housekeeping Genes'!N$12,"")</f>
        <v/>
      </c>
      <c r="BF33" s="22" t="str">
        <f ca="1">IF(ISNUMBER(N33-'Choose Housekeeping Genes'!O$12),N33-'Choose Housekeeping Genes'!O$12,"")</f>
        <v/>
      </c>
      <c r="BG33" s="22" t="str">
        <f ca="1">IF(ISNUMBER(O33-'Choose Housekeeping Genes'!P$12),O33-'Choose Housekeeping Genes'!P$12,"")</f>
        <v/>
      </c>
      <c r="BH33" s="22" t="str">
        <f ca="1">IF(ISNUMBER(P33-'Choose Housekeeping Genes'!Q$12),P33-'Choose Housekeeping Genes'!Q$12,"")</f>
        <v/>
      </c>
      <c r="BI33" s="22" t="str">
        <f ca="1">IF(ISNUMBER(Q33-'Choose Housekeeping Genes'!R$12),Q33-'Choose Housekeeping Genes'!R$12,"")</f>
        <v/>
      </c>
      <c r="BJ33" s="22" t="str">
        <f ca="1">IF(ISNUMBER(R33-'Choose Housekeeping Genes'!S$12),R33-'Choose Housekeeping Genes'!S$12,"")</f>
        <v/>
      </c>
      <c r="BK33" s="22" t="str">
        <f ca="1">IF(ISNUMBER(S33-'Choose Housekeeping Genes'!T$12),S33-'Choose Housekeeping Genes'!T$12,"")</f>
        <v/>
      </c>
      <c r="BL33" s="22" t="str">
        <f ca="1">IF(ISNUMBER(T33-'Choose Housekeeping Genes'!U$12),T33-'Choose Housekeeping Genes'!U$12,"")</f>
        <v/>
      </c>
      <c r="BM33" s="22" t="str">
        <f ca="1">IF(ISNUMBER(U33-'Choose Housekeeping Genes'!V$12),U33-'Choose Housekeeping Genes'!V$12,"")</f>
        <v/>
      </c>
      <c r="BN33" s="22" t="str">
        <f ca="1">IF(ISNUMBER(V33-'Choose Housekeeping Genes'!W$12),V33-'Choose Housekeeping Genes'!W$12,"")</f>
        <v/>
      </c>
      <c r="BO33" s="142" t="str">
        <f t="shared" si="0"/>
        <v>Asn-GTT-5</v>
      </c>
      <c r="BP33" s="140" t="s">
        <v>378</v>
      </c>
      <c r="BQ33" s="22" t="str">
        <f ca="1">IF(ISNUMBER(Y33-'Choose Housekeeping Genes'!AA$12),Y33-'Choose Housekeeping Genes'!AA$12,"")</f>
        <v/>
      </c>
      <c r="BR33" s="22" t="str">
        <f ca="1">IF(ISNUMBER(Z33-'Choose Housekeeping Genes'!AB$12),Z33-'Choose Housekeeping Genes'!AB$12,"")</f>
        <v/>
      </c>
      <c r="BS33" s="22" t="str">
        <f ca="1">IF(ISNUMBER(AA33-'Choose Housekeeping Genes'!AC$12),AA33-'Choose Housekeeping Genes'!AC$12,"")</f>
        <v/>
      </c>
      <c r="BT33" s="22" t="str">
        <f ca="1">IF(ISNUMBER(AB33-'Choose Housekeeping Genes'!AD$12),AB33-'Choose Housekeeping Genes'!AD$12,"")</f>
        <v/>
      </c>
      <c r="BU33" s="22" t="str">
        <f ca="1">IF(ISNUMBER(AC33-'Choose Housekeeping Genes'!AE$12),AC33-'Choose Housekeeping Genes'!AE$12,"")</f>
        <v/>
      </c>
      <c r="BV33" s="22" t="str">
        <f ca="1">IF(ISNUMBER(AD33-'Choose Housekeeping Genes'!AF$12),AD33-'Choose Housekeeping Genes'!AF$12,"")</f>
        <v/>
      </c>
      <c r="BW33" s="22" t="str">
        <f ca="1">IF(ISNUMBER(AE33-'Choose Housekeeping Genes'!AG$12),AE33-'Choose Housekeeping Genes'!AG$12,"")</f>
        <v/>
      </c>
      <c r="BX33" s="22" t="str">
        <f ca="1">IF(ISNUMBER(AF33-'Choose Housekeeping Genes'!AH$12),AF33-'Choose Housekeeping Genes'!AH$12,"")</f>
        <v/>
      </c>
      <c r="BY33" s="22" t="str">
        <f ca="1">IF(ISNUMBER(AG33-'Choose Housekeeping Genes'!AI$12),AG33-'Choose Housekeeping Genes'!AI$12,"")</f>
        <v/>
      </c>
      <c r="BZ33" s="22" t="str">
        <f ca="1">IF(ISNUMBER(AH33-'Choose Housekeeping Genes'!AJ$12),AH33-'Choose Housekeeping Genes'!AJ$12,"")</f>
        <v/>
      </c>
      <c r="CA33" s="22" t="str">
        <f ca="1">IF(ISNUMBER(AI33-'Choose Housekeeping Genes'!AK$12),AI33-'Choose Housekeeping Genes'!AK$12,"")</f>
        <v/>
      </c>
      <c r="CB33" s="22" t="str">
        <f ca="1">IF(ISNUMBER(AJ33-'Choose Housekeeping Genes'!AL$12),AJ33-'Choose Housekeeping Genes'!AL$12,"")</f>
        <v/>
      </c>
      <c r="CC33" s="22" t="str">
        <f ca="1">IF(ISNUMBER(AK33-'Choose Housekeeping Genes'!AM$12),AK33-'Choose Housekeeping Genes'!AM$12,"")</f>
        <v/>
      </c>
      <c r="CD33" s="22" t="str">
        <f ca="1">IF(ISNUMBER(AL33-'Choose Housekeeping Genes'!AN$12),AL33-'Choose Housekeeping Genes'!AN$12,"")</f>
        <v/>
      </c>
      <c r="CE33" s="22" t="str">
        <f ca="1">IF(ISNUMBER(AM33-'Choose Housekeeping Genes'!AO$12),AM33-'Choose Housekeeping Genes'!AO$12,"")</f>
        <v/>
      </c>
      <c r="CF33" s="22" t="str">
        <f ca="1">IF(ISNUMBER(AN33-'Choose Housekeeping Genes'!AP$12),AN33-'Choose Housekeeping Genes'!AP$12,"")</f>
        <v/>
      </c>
      <c r="CG33" s="22" t="str">
        <f ca="1">IF(ISNUMBER(AO33-'Choose Housekeeping Genes'!AQ$12),AO33-'Choose Housekeeping Genes'!AQ$12,"")</f>
        <v/>
      </c>
      <c r="CH33" s="22" t="str">
        <f ca="1">IF(ISNUMBER(AP33-'Choose Housekeeping Genes'!AR$12),AP33-'Choose Housekeeping Genes'!AR$12,"")</f>
        <v/>
      </c>
      <c r="CI33" s="22" t="str">
        <f ca="1">IF(ISNUMBER(AQ33-'Choose Housekeeping Genes'!AS$12),AQ33-'Choose Housekeeping Genes'!AS$12,"")</f>
        <v/>
      </c>
      <c r="CJ33" s="22" t="str">
        <f ca="1">IF(ISNUMBER(AR33-'Choose Housekeeping Genes'!AT$12),AR33-'Choose Housekeeping Genes'!AT$12,"")</f>
        <v/>
      </c>
      <c r="CK33" s="66" t="e">
        <f t="shared" ca="1" si="4"/>
        <v>#DIV/0!</v>
      </c>
      <c r="CL33" s="143" t="e">
        <f t="shared" ca="1" si="5"/>
        <v>#DIV/0!</v>
      </c>
      <c r="DA33" s="69" t="str">
        <f>'Transcript table'!D41</f>
        <v>Asn-GTT-5</v>
      </c>
      <c r="DB33" s="21" t="s">
        <v>378</v>
      </c>
      <c r="DC33" s="65" t="str">
        <f t="shared" ca="1" si="6"/>
        <v/>
      </c>
      <c r="DD33" s="65" t="str">
        <f t="shared" ca="1" si="7"/>
        <v/>
      </c>
      <c r="DE33" s="65" t="str">
        <f t="shared" ca="1" si="8"/>
        <v/>
      </c>
      <c r="DF33" s="65" t="str">
        <f t="shared" ca="1" si="9"/>
        <v/>
      </c>
      <c r="DG33" s="65" t="str">
        <f t="shared" ca="1" si="10"/>
        <v/>
      </c>
      <c r="DH33" s="65" t="str">
        <f t="shared" ca="1" si="11"/>
        <v/>
      </c>
      <c r="DI33" s="65" t="str">
        <f t="shared" ca="1" si="12"/>
        <v/>
      </c>
      <c r="DJ33" s="65" t="str">
        <f t="shared" ca="1" si="13"/>
        <v/>
      </c>
      <c r="DK33" s="65" t="str">
        <f t="shared" ca="1" si="14"/>
        <v/>
      </c>
      <c r="DL33" s="65" t="str">
        <f t="shared" ca="1" si="15"/>
        <v/>
      </c>
      <c r="DM33" s="65" t="str">
        <f t="shared" ca="1" si="16"/>
        <v/>
      </c>
      <c r="DN33" s="65" t="str">
        <f t="shared" ca="1" si="17"/>
        <v/>
      </c>
      <c r="DO33" s="65" t="str">
        <f t="shared" ca="1" si="18"/>
        <v/>
      </c>
      <c r="DP33" s="65" t="str">
        <f t="shared" ca="1" si="19"/>
        <v/>
      </c>
      <c r="DQ33" s="65" t="str">
        <f t="shared" ca="1" si="20"/>
        <v/>
      </c>
      <c r="DR33" s="65" t="str">
        <f t="shared" ca="1" si="21"/>
        <v/>
      </c>
      <c r="DS33" s="65" t="str">
        <f t="shared" ca="1" si="22"/>
        <v/>
      </c>
      <c r="DT33" s="65" t="str">
        <f t="shared" ca="1" si="23"/>
        <v/>
      </c>
      <c r="DU33" s="65" t="str">
        <f t="shared" ca="1" si="24"/>
        <v/>
      </c>
      <c r="DV33" s="65" t="str">
        <f t="shared" ca="1" si="25"/>
        <v/>
      </c>
      <c r="DW33" s="141" t="str">
        <f t="shared" si="26"/>
        <v>Asn-GTT-5</v>
      </c>
      <c r="DX33" s="140" t="s">
        <v>378</v>
      </c>
      <c r="DY33" s="65" t="str">
        <f t="shared" ca="1" si="27"/>
        <v/>
      </c>
      <c r="DZ33" s="65" t="str">
        <f t="shared" ca="1" si="28"/>
        <v/>
      </c>
      <c r="EA33" s="65" t="str">
        <f t="shared" ca="1" si="29"/>
        <v/>
      </c>
      <c r="EB33" s="65" t="str">
        <f t="shared" ca="1" si="30"/>
        <v/>
      </c>
      <c r="EC33" s="65" t="str">
        <f t="shared" ca="1" si="31"/>
        <v/>
      </c>
      <c r="ED33" s="65" t="str">
        <f t="shared" ca="1" si="32"/>
        <v/>
      </c>
      <c r="EE33" s="65" t="str">
        <f t="shared" ca="1" si="33"/>
        <v/>
      </c>
      <c r="EF33" s="65" t="str">
        <f t="shared" ca="1" si="34"/>
        <v/>
      </c>
      <c r="EG33" s="65" t="str">
        <f t="shared" ca="1" si="35"/>
        <v/>
      </c>
      <c r="EH33" s="65" t="str">
        <f t="shared" ca="1" si="36"/>
        <v/>
      </c>
      <c r="EI33" s="65" t="str">
        <f t="shared" ca="1" si="37"/>
        <v/>
      </c>
      <c r="EJ33" s="65" t="str">
        <f t="shared" ca="1" si="38"/>
        <v/>
      </c>
      <c r="EK33" s="65" t="str">
        <f t="shared" ca="1" si="39"/>
        <v/>
      </c>
      <c r="EL33" s="65" t="str">
        <f t="shared" ca="1" si="40"/>
        <v/>
      </c>
      <c r="EM33" s="65" t="str">
        <f t="shared" ca="1" si="41"/>
        <v/>
      </c>
      <c r="EN33" s="65" t="str">
        <f t="shared" ca="1" si="42"/>
        <v/>
      </c>
      <c r="EO33" s="65" t="str">
        <f t="shared" ca="1" si="43"/>
        <v/>
      </c>
      <c r="EP33" s="65" t="str">
        <f t="shared" ca="1" si="44"/>
        <v/>
      </c>
      <c r="EQ33" s="65" t="str">
        <f t="shared" ca="1" si="45"/>
        <v/>
      </c>
      <c r="ER33" s="65" t="str">
        <f t="shared" ca="1" si="46"/>
        <v/>
      </c>
    </row>
    <row r="34" spans="1:148" ht="12.75" customHeight="1">
      <c r="A34" s="134" t="str">
        <f>'Test Sample Data'!A34</f>
        <v>Asn-GTT-6</v>
      </c>
      <c r="B34" s="136" t="s">
        <v>376</v>
      </c>
      <c r="C34" s="22" t="str">
        <f>IF(SUM('Test Sample Data'!C$3:C$194)&gt;10,IF(AND(ISNUMBER('Test Sample Data'!C34),'Test Sample Data'!C34&lt;35,'Test Sample Data'!C34&gt;0),'Test Sample Data'!C34-'Choose Housekeeping Genes'!D$20,35-'Choose Housekeeping Genes'!D$20),"")</f>
        <v/>
      </c>
      <c r="D34" s="22" t="str">
        <f>IF(SUM('Test Sample Data'!D$3:D$194)&gt;10,IF(AND(ISNUMBER('Test Sample Data'!D34),'Test Sample Data'!D34&lt;35,'Test Sample Data'!D34&gt;0),'Test Sample Data'!D34-'Choose Housekeeping Genes'!E$20,35-'Choose Housekeeping Genes'!E$20),"")</f>
        <v/>
      </c>
      <c r="E34" s="22" t="str">
        <f>IF(SUM('Test Sample Data'!E$3:E$194)&gt;10,IF(AND(ISNUMBER('Test Sample Data'!E34),'Test Sample Data'!E34&lt;35,'Test Sample Data'!E34&gt;0),'Test Sample Data'!E34-'Choose Housekeeping Genes'!F$20,35-'Choose Housekeeping Genes'!F$20),"")</f>
        <v/>
      </c>
      <c r="F34" s="22" t="str">
        <f>IF(SUM('Test Sample Data'!F$3:F$194)&gt;10,IF(AND(ISNUMBER('Test Sample Data'!F34),'Test Sample Data'!F34&lt;35,'Test Sample Data'!F34&gt;0),'Test Sample Data'!F34-'Choose Housekeeping Genes'!G$20,35-'Choose Housekeeping Genes'!G$20),"")</f>
        <v/>
      </c>
      <c r="G34" s="22" t="str">
        <f>IF(SUM('Test Sample Data'!G$3:G$194)&gt;10,IF(AND(ISNUMBER('Test Sample Data'!G34),'Test Sample Data'!G34&lt;35,'Test Sample Data'!G34&gt;0),'Test Sample Data'!G34-'Choose Housekeeping Genes'!H$20,35-'Choose Housekeeping Genes'!H$20),"")</f>
        <v/>
      </c>
      <c r="H34" s="22" t="str">
        <f>IF(SUM('Test Sample Data'!H$3:H$194)&gt;10,IF(AND(ISNUMBER('Test Sample Data'!H34),'Test Sample Data'!H34&lt;35,'Test Sample Data'!H34&gt;0),'Test Sample Data'!H34-'Choose Housekeeping Genes'!I$20,35-'Choose Housekeeping Genes'!I$20),"")</f>
        <v/>
      </c>
      <c r="I34" s="22" t="str">
        <f>IF(SUM('Test Sample Data'!I$3:I$194)&gt;10,IF(AND(ISNUMBER('Test Sample Data'!I34),'Test Sample Data'!I34&lt;35,'Test Sample Data'!I34&gt;0),'Test Sample Data'!I34-'Choose Housekeeping Genes'!J$20,35-'Choose Housekeeping Genes'!J$20),"")</f>
        <v/>
      </c>
      <c r="J34" s="22" t="str">
        <f>IF(SUM('Test Sample Data'!J$3:J$194)&gt;10,IF(AND(ISNUMBER('Test Sample Data'!J34),'Test Sample Data'!J34&lt;35,'Test Sample Data'!J34&gt;0),'Test Sample Data'!J34-'Choose Housekeeping Genes'!K$20,35-'Choose Housekeeping Genes'!K$20),"")</f>
        <v/>
      </c>
      <c r="K34" s="22" t="str">
        <f>IF(SUM('Test Sample Data'!K$3:K$194)&gt;10,IF(AND(ISNUMBER('Test Sample Data'!K34),'Test Sample Data'!K34&lt;35,'Test Sample Data'!K34&gt;0),'Test Sample Data'!K34-'Choose Housekeeping Genes'!L$20,35-'Choose Housekeeping Genes'!L$20),"")</f>
        <v/>
      </c>
      <c r="L34" s="22" t="str">
        <f>IF(SUM('Test Sample Data'!L$3:L$194)&gt;10,IF(AND(ISNUMBER('Test Sample Data'!L34),'Test Sample Data'!L34&lt;35,'Test Sample Data'!L34&gt;0),'Test Sample Data'!L34-'Choose Housekeeping Genes'!M$20,35-'Choose Housekeeping Genes'!M$20),"")</f>
        <v/>
      </c>
      <c r="M34" s="22" t="str">
        <f>IF(SUM('Test Sample Data'!M$3:M$194)&gt;10,IF(AND(ISNUMBER('Test Sample Data'!M34),'Test Sample Data'!M34&lt;35,'Test Sample Data'!M34&gt;0),'Test Sample Data'!M34-'Choose Housekeeping Genes'!N$20,35-'Choose Housekeeping Genes'!N$20),"")</f>
        <v/>
      </c>
      <c r="N34" s="22" t="str">
        <f>IF(SUM('Test Sample Data'!N$3:N$194)&gt;10,IF(AND(ISNUMBER('Test Sample Data'!N34),'Test Sample Data'!N34&lt;35,'Test Sample Data'!N34&gt;0),'Test Sample Data'!N34-'Choose Housekeeping Genes'!O$20,35-'Choose Housekeeping Genes'!O$20),"")</f>
        <v/>
      </c>
      <c r="O34" s="22" t="str">
        <f>IF(SUM('Test Sample Data'!O$3:O$194)&gt;10,IF(AND(ISNUMBER('Test Sample Data'!O34),'Test Sample Data'!O34&lt;35,'Test Sample Data'!O34&gt;0),'Test Sample Data'!O34-'Choose Housekeeping Genes'!P$20,35-'Choose Housekeeping Genes'!P$20),"")</f>
        <v/>
      </c>
      <c r="P34" s="22" t="str">
        <f>IF(SUM('Test Sample Data'!P$3:P$194)&gt;10,IF(AND(ISNUMBER('Test Sample Data'!P34),'Test Sample Data'!P34&lt;35,'Test Sample Data'!P34&gt;0),'Test Sample Data'!P34-'Choose Housekeeping Genes'!Q$20,35-'Choose Housekeeping Genes'!Q$20),"")</f>
        <v/>
      </c>
      <c r="Q34" s="22" t="str">
        <f>IF(SUM('Test Sample Data'!Q$3:Q$194)&gt;10,IF(AND(ISNUMBER('Test Sample Data'!Q34),'Test Sample Data'!Q34&lt;35,'Test Sample Data'!Q34&gt;0),'Test Sample Data'!Q34-'Choose Housekeeping Genes'!R$20,35-'Choose Housekeeping Genes'!R$20),"")</f>
        <v/>
      </c>
      <c r="R34" s="22" t="str">
        <f>IF(SUM('Test Sample Data'!R$3:R$194)&gt;10,IF(AND(ISNUMBER('Test Sample Data'!R34),'Test Sample Data'!R34&lt;35,'Test Sample Data'!R34&gt;0),'Test Sample Data'!R34-'Choose Housekeeping Genes'!S$20,35-'Choose Housekeeping Genes'!S$20),"")</f>
        <v/>
      </c>
      <c r="S34" s="22" t="str">
        <f>IF(SUM('Test Sample Data'!S$3:S$194)&gt;10,IF(AND(ISNUMBER('Test Sample Data'!S34),'Test Sample Data'!S34&lt;35,'Test Sample Data'!S34&gt;0),'Test Sample Data'!S34-'Choose Housekeeping Genes'!T$20,35-'Choose Housekeeping Genes'!T$20),"")</f>
        <v/>
      </c>
      <c r="T34" s="22" t="str">
        <f>IF(SUM('Test Sample Data'!T$3:T$194)&gt;10,IF(AND(ISNUMBER('Test Sample Data'!T34),'Test Sample Data'!T34&lt;35,'Test Sample Data'!T34&gt;0),'Test Sample Data'!T34-'Choose Housekeeping Genes'!U$20,35-'Choose Housekeeping Genes'!U$20),"")</f>
        <v/>
      </c>
      <c r="U34" s="22" t="str">
        <f>IF(SUM('Test Sample Data'!U$3:U$194)&gt;10,IF(AND(ISNUMBER('Test Sample Data'!U34),'Test Sample Data'!U34&lt;35,'Test Sample Data'!U34&gt;0),'Test Sample Data'!U34-'Choose Housekeeping Genes'!V$20,35-'Choose Housekeeping Genes'!V$20),"")</f>
        <v/>
      </c>
      <c r="V34" s="22" t="str">
        <f>IF(SUM('Test Sample Data'!V$3:V$194)&gt;10,IF(AND(ISNUMBER('Test Sample Data'!V34),'Test Sample Data'!V34&lt;35,'Test Sample Data'!V34&gt;0),'Test Sample Data'!V34-'Choose Housekeeping Genes'!W$20,35-'Choose Housekeeping Genes'!W$20),"")</f>
        <v/>
      </c>
      <c r="W34" s="139" t="str">
        <f>'Control Sample Data'!A34</f>
        <v>Asn-GTT-6</v>
      </c>
      <c r="X34" s="140" t="s">
        <v>376</v>
      </c>
      <c r="Y34" s="22" t="str">
        <f>IF(SUM('Control Sample Data'!C$3:C$194)&gt;10,IF(AND(ISNUMBER('Control Sample Data'!C34),'Control Sample Data'!C34&lt;35,'Control Sample Data'!C34&gt;0),'Control Sample Data'!C34-'Choose Housekeeping Genes'!AA$20,35-'Choose Housekeeping Genes'!AA$20),"")</f>
        <v/>
      </c>
      <c r="Z34" s="22" t="str">
        <f>IF(SUM('Control Sample Data'!D$3:D$194)&gt;10,IF(AND(ISNUMBER('Control Sample Data'!D34),'Control Sample Data'!D34&lt;35,'Control Sample Data'!D34&gt;0),'Control Sample Data'!D34-'Choose Housekeeping Genes'!AB$20,35-'Choose Housekeeping Genes'!AB$20),"")</f>
        <v/>
      </c>
      <c r="AA34" s="22" t="str">
        <f>IF(SUM('Control Sample Data'!E$3:E$194)&gt;10,IF(AND(ISNUMBER('Control Sample Data'!E34),'Control Sample Data'!E34&lt;35,'Control Sample Data'!E34&gt;0),'Control Sample Data'!E34-'Choose Housekeeping Genes'!AC$20,35-'Choose Housekeeping Genes'!AC$20),"")</f>
        <v/>
      </c>
      <c r="AB34" s="22" t="str">
        <f>IF(SUM('Control Sample Data'!F$3:F$194)&gt;10,IF(AND(ISNUMBER('Control Sample Data'!F34),'Control Sample Data'!F34&lt;35,'Control Sample Data'!F34&gt;0),'Control Sample Data'!F34-'Choose Housekeeping Genes'!AD$20,35-'Choose Housekeeping Genes'!AD$20),"")</f>
        <v/>
      </c>
      <c r="AC34" s="22" t="str">
        <f>IF(SUM('Control Sample Data'!G$3:G$194)&gt;10,IF(AND(ISNUMBER('Control Sample Data'!G34),'Control Sample Data'!G34&lt;35,'Control Sample Data'!G34&gt;0),'Control Sample Data'!G34-'Choose Housekeeping Genes'!AE$20,35-'Choose Housekeeping Genes'!AE$20),"")</f>
        <v/>
      </c>
      <c r="AD34" s="22" t="str">
        <f>IF(SUM('Control Sample Data'!H$3:H$194)&gt;10,IF(AND(ISNUMBER('Control Sample Data'!H34),'Control Sample Data'!H34&lt;35,'Control Sample Data'!H34&gt;0),'Control Sample Data'!H34-'Choose Housekeeping Genes'!AF$20,35-'Choose Housekeeping Genes'!AF$20),"")</f>
        <v/>
      </c>
      <c r="AE34" s="22" t="str">
        <f>IF(SUM('Control Sample Data'!I$3:I$194)&gt;10,IF(AND(ISNUMBER('Control Sample Data'!I34),'Control Sample Data'!I34&lt;35,'Control Sample Data'!I34&gt;0),'Control Sample Data'!I34-'Choose Housekeeping Genes'!AG$20,35-'Choose Housekeeping Genes'!AG$20),"")</f>
        <v/>
      </c>
      <c r="AF34" s="22" t="str">
        <f>IF(SUM('Control Sample Data'!J$3:J$194)&gt;10,IF(AND(ISNUMBER('Control Sample Data'!J34),'Control Sample Data'!J34&lt;35,'Control Sample Data'!J34&gt;0),'Control Sample Data'!J34-'Choose Housekeeping Genes'!AH$20,35-'Choose Housekeeping Genes'!AH$20),"")</f>
        <v/>
      </c>
      <c r="AG34" s="22" t="str">
        <f>IF(SUM('Control Sample Data'!K$3:K$194)&gt;10,IF(AND(ISNUMBER('Control Sample Data'!K34),'Control Sample Data'!K34&lt;35,'Control Sample Data'!K34&gt;0),'Control Sample Data'!K34-'Choose Housekeeping Genes'!AI$20,35-'Choose Housekeeping Genes'!AI$20),"")</f>
        <v/>
      </c>
      <c r="AH34" s="22" t="str">
        <f>IF(SUM('Control Sample Data'!L$3:L$194)&gt;10,IF(AND(ISNUMBER('Control Sample Data'!L34),'Control Sample Data'!L34&lt;35,'Control Sample Data'!L34&gt;0),'Control Sample Data'!L34-'Choose Housekeeping Genes'!AJ$20,35-'Choose Housekeeping Genes'!AJ$20),"")</f>
        <v/>
      </c>
      <c r="AI34" s="22" t="str">
        <f>IF(SUM('Control Sample Data'!M$3:M$194)&gt;10,IF(AND(ISNUMBER('Control Sample Data'!M34),'Control Sample Data'!M34&lt;35,'Control Sample Data'!M34&gt;0),'Control Sample Data'!M34-'Choose Housekeeping Genes'!AK$20,35-'Choose Housekeeping Genes'!AK$20),"")</f>
        <v/>
      </c>
      <c r="AJ34" s="22" t="str">
        <f>IF(SUM('Control Sample Data'!N$3:N$194)&gt;10,IF(AND(ISNUMBER('Control Sample Data'!N34),'Control Sample Data'!N34&lt;35,'Control Sample Data'!N34&gt;0),'Control Sample Data'!N34-'Choose Housekeeping Genes'!AL$20,35-'Choose Housekeeping Genes'!AL$20),"")</f>
        <v/>
      </c>
      <c r="AK34" s="22" t="str">
        <f>IF(SUM('Control Sample Data'!O$3:O$194)&gt;10,IF(AND(ISNUMBER('Control Sample Data'!O34),'Control Sample Data'!O34&lt;35,'Control Sample Data'!O34&gt;0),'Control Sample Data'!O34-'Choose Housekeeping Genes'!AM$20,35-'Choose Housekeeping Genes'!AM$20),"")</f>
        <v/>
      </c>
      <c r="AL34" s="22" t="str">
        <f>IF(SUM('Control Sample Data'!P$3:P$194)&gt;10,IF(AND(ISNUMBER('Control Sample Data'!P34),'Control Sample Data'!P34&lt;35,'Control Sample Data'!P34&gt;0),'Control Sample Data'!P34-'Choose Housekeeping Genes'!AN$20,35-'Choose Housekeeping Genes'!AN$20),"")</f>
        <v/>
      </c>
      <c r="AM34" s="22" t="str">
        <f>IF(SUM('Control Sample Data'!Q$3:Q$194)&gt;10,IF(AND(ISNUMBER('Control Sample Data'!Q34),'Control Sample Data'!Q34&lt;35,'Control Sample Data'!Q34&gt;0),'Control Sample Data'!Q34-'Choose Housekeeping Genes'!AO$20,35-'Choose Housekeeping Genes'!AO$20),"")</f>
        <v/>
      </c>
      <c r="AN34" s="22" t="str">
        <f>IF(SUM('Control Sample Data'!R$3:R$194)&gt;10,IF(AND(ISNUMBER('Control Sample Data'!R34),'Control Sample Data'!R34&lt;35,'Control Sample Data'!R34&gt;0),'Control Sample Data'!R34-'Choose Housekeeping Genes'!AP$20,35-'Choose Housekeeping Genes'!AP$20),"")</f>
        <v/>
      </c>
      <c r="AO34" s="22" t="str">
        <f>IF(SUM('Control Sample Data'!S$3:S$194)&gt;10,IF(AND(ISNUMBER('Control Sample Data'!S34),'Control Sample Data'!S34&lt;35,'Control Sample Data'!S34&gt;0),'Control Sample Data'!S34-'Choose Housekeeping Genes'!AQ$20,35-'Choose Housekeeping Genes'!AQ$20),"")</f>
        <v/>
      </c>
      <c r="AP34" s="22" t="str">
        <f>IF(SUM('Control Sample Data'!T$3:T$194)&gt;10,IF(AND(ISNUMBER('Control Sample Data'!T34),'Control Sample Data'!T34&lt;35,'Control Sample Data'!T34&gt;0),'Control Sample Data'!T34-'Choose Housekeeping Genes'!AR$20,35-'Choose Housekeeping Genes'!AR$20),"")</f>
        <v/>
      </c>
      <c r="AQ34" s="22" t="str">
        <f>IF(SUM('Control Sample Data'!U$3:U$194)&gt;10,IF(AND(ISNUMBER('Control Sample Data'!U34),'Control Sample Data'!U34&lt;35,'Control Sample Data'!U34&gt;0),'Control Sample Data'!U34-'Choose Housekeeping Genes'!AS$20,35-'Choose Housekeeping Genes'!AS$20),"")</f>
        <v/>
      </c>
      <c r="AR34" s="22" t="str">
        <f>IF(SUM('Control Sample Data'!V$3:V$194)&gt;10,IF(AND(ISNUMBER('Control Sample Data'!V34),'Control Sample Data'!V34&lt;35,'Control Sample Data'!V34&gt;0),'Control Sample Data'!V34-'Choose Housekeeping Genes'!AT$20,35-'Choose Housekeeping Genes'!AT$20),"")</f>
        <v/>
      </c>
      <c r="AS34" s="69" t="str">
        <f>'Control Sample Data'!A34</f>
        <v>Asn-GTT-6</v>
      </c>
      <c r="AT34" s="21" t="s">
        <v>376</v>
      </c>
      <c r="AU34" s="22" t="str">
        <f ca="1">IF(ISNUMBER(C34-'Choose Housekeeping Genes'!D$12),C34-'Choose Housekeeping Genes'!D$12,"")</f>
        <v/>
      </c>
      <c r="AV34" s="22" t="str">
        <f ca="1">IF(ISNUMBER(D34-'Choose Housekeeping Genes'!E$12),D34-'Choose Housekeeping Genes'!E$12,"")</f>
        <v/>
      </c>
      <c r="AW34" s="22" t="str">
        <f ca="1">IF(ISNUMBER(E34-'Choose Housekeeping Genes'!F$12),E34-'Choose Housekeeping Genes'!F$12,"")</f>
        <v/>
      </c>
      <c r="AX34" s="22" t="str">
        <f ca="1">IF(ISNUMBER(F34-'Choose Housekeeping Genes'!G$12),F34-'Choose Housekeeping Genes'!G$12,"")</f>
        <v/>
      </c>
      <c r="AY34" s="22" t="str">
        <f ca="1">IF(ISNUMBER(G34-'Choose Housekeeping Genes'!H$12),G34-'Choose Housekeeping Genes'!H$12,"")</f>
        <v/>
      </c>
      <c r="AZ34" s="22" t="str">
        <f ca="1">IF(ISNUMBER(H34-'Choose Housekeeping Genes'!I$12),H34-'Choose Housekeeping Genes'!I$12,"")</f>
        <v/>
      </c>
      <c r="BA34" s="22" t="str">
        <f ca="1">IF(ISNUMBER(I34-'Choose Housekeeping Genes'!J$12),I34-'Choose Housekeeping Genes'!J$12,"")</f>
        <v/>
      </c>
      <c r="BB34" s="22" t="str">
        <f ca="1">IF(ISNUMBER(J34-'Choose Housekeeping Genes'!K$12),J34-'Choose Housekeeping Genes'!K$12,"")</f>
        <v/>
      </c>
      <c r="BC34" s="22" t="str">
        <f ca="1">IF(ISNUMBER(K34-'Choose Housekeeping Genes'!L$12),K34-'Choose Housekeeping Genes'!L$12,"")</f>
        <v/>
      </c>
      <c r="BD34" s="22" t="str">
        <f ca="1">IF(ISNUMBER(L34-'Choose Housekeeping Genes'!M$12),L34-'Choose Housekeeping Genes'!M$12,"")</f>
        <v/>
      </c>
      <c r="BE34" s="22" t="str">
        <f ca="1">IF(ISNUMBER(M34-'Choose Housekeeping Genes'!N$12),M34-'Choose Housekeeping Genes'!N$12,"")</f>
        <v/>
      </c>
      <c r="BF34" s="22" t="str">
        <f ca="1">IF(ISNUMBER(N34-'Choose Housekeeping Genes'!O$12),N34-'Choose Housekeeping Genes'!O$12,"")</f>
        <v/>
      </c>
      <c r="BG34" s="22" t="str">
        <f ca="1">IF(ISNUMBER(O34-'Choose Housekeeping Genes'!P$12),O34-'Choose Housekeeping Genes'!P$12,"")</f>
        <v/>
      </c>
      <c r="BH34" s="22" t="str">
        <f ca="1">IF(ISNUMBER(P34-'Choose Housekeeping Genes'!Q$12),P34-'Choose Housekeeping Genes'!Q$12,"")</f>
        <v/>
      </c>
      <c r="BI34" s="22" t="str">
        <f ca="1">IF(ISNUMBER(Q34-'Choose Housekeeping Genes'!R$12),Q34-'Choose Housekeeping Genes'!R$12,"")</f>
        <v/>
      </c>
      <c r="BJ34" s="22" t="str">
        <f ca="1">IF(ISNUMBER(R34-'Choose Housekeeping Genes'!S$12),R34-'Choose Housekeeping Genes'!S$12,"")</f>
        <v/>
      </c>
      <c r="BK34" s="22" t="str">
        <f ca="1">IF(ISNUMBER(S34-'Choose Housekeeping Genes'!T$12),S34-'Choose Housekeeping Genes'!T$12,"")</f>
        <v/>
      </c>
      <c r="BL34" s="22" t="str">
        <f ca="1">IF(ISNUMBER(T34-'Choose Housekeeping Genes'!U$12),T34-'Choose Housekeeping Genes'!U$12,"")</f>
        <v/>
      </c>
      <c r="BM34" s="22" t="str">
        <f ca="1">IF(ISNUMBER(U34-'Choose Housekeeping Genes'!V$12),U34-'Choose Housekeeping Genes'!V$12,"")</f>
        <v/>
      </c>
      <c r="BN34" s="22" t="str">
        <f ca="1">IF(ISNUMBER(V34-'Choose Housekeeping Genes'!W$12),V34-'Choose Housekeeping Genes'!W$12,"")</f>
        <v/>
      </c>
      <c r="BO34" s="142" t="str">
        <f t="shared" si="0"/>
        <v>Asn-GTT-6</v>
      </c>
      <c r="BP34" s="140" t="s">
        <v>376</v>
      </c>
      <c r="BQ34" s="22" t="str">
        <f ca="1">IF(ISNUMBER(Y34-'Choose Housekeeping Genes'!AA$12),Y34-'Choose Housekeeping Genes'!AA$12,"")</f>
        <v/>
      </c>
      <c r="BR34" s="22" t="str">
        <f ca="1">IF(ISNUMBER(Z34-'Choose Housekeeping Genes'!AB$12),Z34-'Choose Housekeeping Genes'!AB$12,"")</f>
        <v/>
      </c>
      <c r="BS34" s="22" t="str">
        <f ca="1">IF(ISNUMBER(AA34-'Choose Housekeeping Genes'!AC$12),AA34-'Choose Housekeeping Genes'!AC$12,"")</f>
        <v/>
      </c>
      <c r="BT34" s="22" t="str">
        <f ca="1">IF(ISNUMBER(AB34-'Choose Housekeeping Genes'!AD$12),AB34-'Choose Housekeeping Genes'!AD$12,"")</f>
        <v/>
      </c>
      <c r="BU34" s="22" t="str">
        <f ca="1">IF(ISNUMBER(AC34-'Choose Housekeeping Genes'!AE$12),AC34-'Choose Housekeeping Genes'!AE$12,"")</f>
        <v/>
      </c>
      <c r="BV34" s="22" t="str">
        <f ca="1">IF(ISNUMBER(AD34-'Choose Housekeeping Genes'!AF$12),AD34-'Choose Housekeeping Genes'!AF$12,"")</f>
        <v/>
      </c>
      <c r="BW34" s="22" t="str">
        <f ca="1">IF(ISNUMBER(AE34-'Choose Housekeeping Genes'!AG$12),AE34-'Choose Housekeeping Genes'!AG$12,"")</f>
        <v/>
      </c>
      <c r="BX34" s="22" t="str">
        <f ca="1">IF(ISNUMBER(AF34-'Choose Housekeeping Genes'!AH$12),AF34-'Choose Housekeeping Genes'!AH$12,"")</f>
        <v/>
      </c>
      <c r="BY34" s="22" t="str">
        <f ca="1">IF(ISNUMBER(AG34-'Choose Housekeeping Genes'!AI$12),AG34-'Choose Housekeeping Genes'!AI$12,"")</f>
        <v/>
      </c>
      <c r="BZ34" s="22" t="str">
        <f ca="1">IF(ISNUMBER(AH34-'Choose Housekeeping Genes'!AJ$12),AH34-'Choose Housekeeping Genes'!AJ$12,"")</f>
        <v/>
      </c>
      <c r="CA34" s="22" t="str">
        <f ca="1">IF(ISNUMBER(AI34-'Choose Housekeeping Genes'!AK$12),AI34-'Choose Housekeeping Genes'!AK$12,"")</f>
        <v/>
      </c>
      <c r="CB34" s="22" t="str">
        <f ca="1">IF(ISNUMBER(AJ34-'Choose Housekeeping Genes'!AL$12),AJ34-'Choose Housekeeping Genes'!AL$12,"")</f>
        <v/>
      </c>
      <c r="CC34" s="22" t="str">
        <f ca="1">IF(ISNUMBER(AK34-'Choose Housekeeping Genes'!AM$12),AK34-'Choose Housekeeping Genes'!AM$12,"")</f>
        <v/>
      </c>
      <c r="CD34" s="22" t="str">
        <f ca="1">IF(ISNUMBER(AL34-'Choose Housekeeping Genes'!AN$12),AL34-'Choose Housekeeping Genes'!AN$12,"")</f>
        <v/>
      </c>
      <c r="CE34" s="22" t="str">
        <f ca="1">IF(ISNUMBER(AM34-'Choose Housekeeping Genes'!AO$12),AM34-'Choose Housekeeping Genes'!AO$12,"")</f>
        <v/>
      </c>
      <c r="CF34" s="22" t="str">
        <f ca="1">IF(ISNUMBER(AN34-'Choose Housekeeping Genes'!AP$12),AN34-'Choose Housekeeping Genes'!AP$12,"")</f>
        <v/>
      </c>
      <c r="CG34" s="22" t="str">
        <f ca="1">IF(ISNUMBER(AO34-'Choose Housekeeping Genes'!AQ$12),AO34-'Choose Housekeeping Genes'!AQ$12,"")</f>
        <v/>
      </c>
      <c r="CH34" s="22" t="str">
        <f ca="1">IF(ISNUMBER(AP34-'Choose Housekeeping Genes'!AR$12),AP34-'Choose Housekeeping Genes'!AR$12,"")</f>
        <v/>
      </c>
      <c r="CI34" s="22" t="str">
        <f ca="1">IF(ISNUMBER(AQ34-'Choose Housekeeping Genes'!AS$12),AQ34-'Choose Housekeeping Genes'!AS$12,"")</f>
        <v/>
      </c>
      <c r="CJ34" s="22" t="str">
        <f ca="1">IF(ISNUMBER(AR34-'Choose Housekeeping Genes'!AT$12),AR34-'Choose Housekeeping Genes'!AT$12,"")</f>
        <v/>
      </c>
      <c r="CK34" s="66" t="e">
        <f t="shared" ca="1" si="4"/>
        <v>#DIV/0!</v>
      </c>
      <c r="CL34" s="143" t="e">
        <f t="shared" ca="1" si="5"/>
        <v>#DIV/0!</v>
      </c>
      <c r="DA34" s="69" t="str">
        <f>'Transcript table'!D42</f>
        <v>Asn-GTT-6</v>
      </c>
      <c r="DB34" s="21" t="s">
        <v>376</v>
      </c>
      <c r="DC34" s="65" t="str">
        <f t="shared" ca="1" si="6"/>
        <v/>
      </c>
      <c r="DD34" s="65" t="str">
        <f t="shared" ca="1" si="7"/>
        <v/>
      </c>
      <c r="DE34" s="65" t="str">
        <f t="shared" ca="1" si="8"/>
        <v/>
      </c>
      <c r="DF34" s="65" t="str">
        <f t="shared" ca="1" si="9"/>
        <v/>
      </c>
      <c r="DG34" s="65" t="str">
        <f t="shared" ca="1" si="10"/>
        <v/>
      </c>
      <c r="DH34" s="65" t="str">
        <f t="shared" ca="1" si="11"/>
        <v/>
      </c>
      <c r="DI34" s="65" t="str">
        <f t="shared" ca="1" si="12"/>
        <v/>
      </c>
      <c r="DJ34" s="65" t="str">
        <f t="shared" ca="1" si="13"/>
        <v/>
      </c>
      <c r="DK34" s="65" t="str">
        <f t="shared" ca="1" si="14"/>
        <v/>
      </c>
      <c r="DL34" s="65" t="str">
        <f t="shared" ca="1" si="15"/>
        <v/>
      </c>
      <c r="DM34" s="65" t="str">
        <f t="shared" ca="1" si="16"/>
        <v/>
      </c>
      <c r="DN34" s="65" t="str">
        <f t="shared" ca="1" si="17"/>
        <v/>
      </c>
      <c r="DO34" s="65" t="str">
        <f t="shared" ca="1" si="18"/>
        <v/>
      </c>
      <c r="DP34" s="65" t="str">
        <f t="shared" ca="1" si="19"/>
        <v/>
      </c>
      <c r="DQ34" s="65" t="str">
        <f t="shared" ca="1" si="20"/>
        <v/>
      </c>
      <c r="DR34" s="65" t="str">
        <f t="shared" ca="1" si="21"/>
        <v/>
      </c>
      <c r="DS34" s="65" t="str">
        <f t="shared" ca="1" si="22"/>
        <v/>
      </c>
      <c r="DT34" s="65" t="str">
        <f t="shared" ca="1" si="23"/>
        <v/>
      </c>
      <c r="DU34" s="65" t="str">
        <f t="shared" ca="1" si="24"/>
        <v/>
      </c>
      <c r="DV34" s="65" t="str">
        <f t="shared" ca="1" si="25"/>
        <v/>
      </c>
      <c r="DW34" s="141" t="str">
        <f t="shared" si="26"/>
        <v>Asn-GTT-6</v>
      </c>
      <c r="DX34" s="140" t="s">
        <v>376</v>
      </c>
      <c r="DY34" s="65" t="str">
        <f t="shared" ca="1" si="27"/>
        <v/>
      </c>
      <c r="DZ34" s="65" t="str">
        <f t="shared" ca="1" si="28"/>
        <v/>
      </c>
      <c r="EA34" s="65" t="str">
        <f t="shared" ca="1" si="29"/>
        <v/>
      </c>
      <c r="EB34" s="65" t="str">
        <f t="shared" ca="1" si="30"/>
        <v/>
      </c>
      <c r="EC34" s="65" t="str">
        <f t="shared" ca="1" si="31"/>
        <v/>
      </c>
      <c r="ED34" s="65" t="str">
        <f t="shared" ca="1" si="32"/>
        <v/>
      </c>
      <c r="EE34" s="65" t="str">
        <f t="shared" ca="1" si="33"/>
        <v/>
      </c>
      <c r="EF34" s="65" t="str">
        <f t="shared" ca="1" si="34"/>
        <v/>
      </c>
      <c r="EG34" s="65" t="str">
        <f t="shared" ca="1" si="35"/>
        <v/>
      </c>
      <c r="EH34" s="65" t="str">
        <f t="shared" ca="1" si="36"/>
        <v/>
      </c>
      <c r="EI34" s="65" t="str">
        <f t="shared" ca="1" si="37"/>
        <v/>
      </c>
      <c r="EJ34" s="65" t="str">
        <f t="shared" ca="1" si="38"/>
        <v/>
      </c>
      <c r="EK34" s="65" t="str">
        <f t="shared" ca="1" si="39"/>
        <v/>
      </c>
      <c r="EL34" s="65" t="str">
        <f t="shared" ca="1" si="40"/>
        <v/>
      </c>
      <c r="EM34" s="65" t="str">
        <f t="shared" ca="1" si="41"/>
        <v/>
      </c>
      <c r="EN34" s="65" t="str">
        <f t="shared" ca="1" si="42"/>
        <v/>
      </c>
      <c r="EO34" s="65" t="str">
        <f t="shared" ca="1" si="43"/>
        <v/>
      </c>
      <c r="EP34" s="65" t="str">
        <f t="shared" ca="1" si="44"/>
        <v/>
      </c>
      <c r="EQ34" s="65" t="str">
        <f t="shared" ca="1" si="45"/>
        <v/>
      </c>
      <c r="ER34" s="65" t="str">
        <f t="shared" ca="1" si="46"/>
        <v/>
      </c>
    </row>
    <row r="35" spans="1:148" ht="12.75" customHeight="1">
      <c r="A35" s="134" t="str">
        <f>'Test Sample Data'!A35</f>
        <v>Asn-GTT-7</v>
      </c>
      <c r="B35" s="136" t="s">
        <v>374</v>
      </c>
      <c r="C35" s="22" t="str">
        <f>IF(SUM('Test Sample Data'!C$3:C$194)&gt;10,IF(AND(ISNUMBER('Test Sample Data'!C35),'Test Sample Data'!C35&lt;35,'Test Sample Data'!C35&gt;0),'Test Sample Data'!C35-'Choose Housekeeping Genes'!D$20,35-'Choose Housekeeping Genes'!D$20),"")</f>
        <v/>
      </c>
      <c r="D35" s="22" t="str">
        <f>IF(SUM('Test Sample Data'!D$3:D$194)&gt;10,IF(AND(ISNUMBER('Test Sample Data'!D35),'Test Sample Data'!D35&lt;35,'Test Sample Data'!D35&gt;0),'Test Sample Data'!D35-'Choose Housekeeping Genes'!E$20,35-'Choose Housekeeping Genes'!E$20),"")</f>
        <v/>
      </c>
      <c r="E35" s="22" t="str">
        <f>IF(SUM('Test Sample Data'!E$3:E$194)&gt;10,IF(AND(ISNUMBER('Test Sample Data'!E35),'Test Sample Data'!E35&lt;35,'Test Sample Data'!E35&gt;0),'Test Sample Data'!E35-'Choose Housekeeping Genes'!F$20,35-'Choose Housekeeping Genes'!F$20),"")</f>
        <v/>
      </c>
      <c r="F35" s="22" t="str">
        <f>IF(SUM('Test Sample Data'!F$3:F$194)&gt;10,IF(AND(ISNUMBER('Test Sample Data'!F35),'Test Sample Data'!F35&lt;35,'Test Sample Data'!F35&gt;0),'Test Sample Data'!F35-'Choose Housekeeping Genes'!G$20,35-'Choose Housekeeping Genes'!G$20),"")</f>
        <v/>
      </c>
      <c r="G35" s="22" t="str">
        <f>IF(SUM('Test Sample Data'!G$3:G$194)&gt;10,IF(AND(ISNUMBER('Test Sample Data'!G35),'Test Sample Data'!G35&lt;35,'Test Sample Data'!G35&gt;0),'Test Sample Data'!G35-'Choose Housekeeping Genes'!H$20,35-'Choose Housekeeping Genes'!H$20),"")</f>
        <v/>
      </c>
      <c r="H35" s="22" t="str">
        <f>IF(SUM('Test Sample Data'!H$3:H$194)&gt;10,IF(AND(ISNUMBER('Test Sample Data'!H35),'Test Sample Data'!H35&lt;35,'Test Sample Data'!H35&gt;0),'Test Sample Data'!H35-'Choose Housekeeping Genes'!I$20,35-'Choose Housekeeping Genes'!I$20),"")</f>
        <v/>
      </c>
      <c r="I35" s="22" t="str">
        <f>IF(SUM('Test Sample Data'!I$3:I$194)&gt;10,IF(AND(ISNUMBER('Test Sample Data'!I35),'Test Sample Data'!I35&lt;35,'Test Sample Data'!I35&gt;0),'Test Sample Data'!I35-'Choose Housekeeping Genes'!J$20,35-'Choose Housekeeping Genes'!J$20),"")</f>
        <v/>
      </c>
      <c r="J35" s="22" t="str">
        <f>IF(SUM('Test Sample Data'!J$3:J$194)&gt;10,IF(AND(ISNUMBER('Test Sample Data'!J35),'Test Sample Data'!J35&lt;35,'Test Sample Data'!J35&gt;0),'Test Sample Data'!J35-'Choose Housekeeping Genes'!K$20,35-'Choose Housekeeping Genes'!K$20),"")</f>
        <v/>
      </c>
      <c r="K35" s="22" t="str">
        <f>IF(SUM('Test Sample Data'!K$3:K$194)&gt;10,IF(AND(ISNUMBER('Test Sample Data'!K35),'Test Sample Data'!K35&lt;35,'Test Sample Data'!K35&gt;0),'Test Sample Data'!K35-'Choose Housekeeping Genes'!L$20,35-'Choose Housekeeping Genes'!L$20),"")</f>
        <v/>
      </c>
      <c r="L35" s="22" t="str">
        <f>IF(SUM('Test Sample Data'!L$3:L$194)&gt;10,IF(AND(ISNUMBER('Test Sample Data'!L35),'Test Sample Data'!L35&lt;35,'Test Sample Data'!L35&gt;0),'Test Sample Data'!L35-'Choose Housekeeping Genes'!M$20,35-'Choose Housekeeping Genes'!M$20),"")</f>
        <v/>
      </c>
      <c r="M35" s="22" t="str">
        <f>IF(SUM('Test Sample Data'!M$3:M$194)&gt;10,IF(AND(ISNUMBER('Test Sample Data'!M35),'Test Sample Data'!M35&lt;35,'Test Sample Data'!M35&gt;0),'Test Sample Data'!M35-'Choose Housekeeping Genes'!N$20,35-'Choose Housekeeping Genes'!N$20),"")</f>
        <v/>
      </c>
      <c r="N35" s="22" t="str">
        <f>IF(SUM('Test Sample Data'!N$3:N$194)&gt;10,IF(AND(ISNUMBER('Test Sample Data'!N35),'Test Sample Data'!N35&lt;35,'Test Sample Data'!N35&gt;0),'Test Sample Data'!N35-'Choose Housekeeping Genes'!O$20,35-'Choose Housekeeping Genes'!O$20),"")</f>
        <v/>
      </c>
      <c r="O35" s="22" t="str">
        <f>IF(SUM('Test Sample Data'!O$3:O$194)&gt;10,IF(AND(ISNUMBER('Test Sample Data'!O35),'Test Sample Data'!O35&lt;35,'Test Sample Data'!O35&gt;0),'Test Sample Data'!O35-'Choose Housekeeping Genes'!P$20,35-'Choose Housekeeping Genes'!P$20),"")</f>
        <v/>
      </c>
      <c r="P35" s="22" t="str">
        <f>IF(SUM('Test Sample Data'!P$3:P$194)&gt;10,IF(AND(ISNUMBER('Test Sample Data'!P35),'Test Sample Data'!P35&lt;35,'Test Sample Data'!P35&gt;0),'Test Sample Data'!P35-'Choose Housekeeping Genes'!Q$20,35-'Choose Housekeeping Genes'!Q$20),"")</f>
        <v/>
      </c>
      <c r="Q35" s="22" t="str">
        <f>IF(SUM('Test Sample Data'!Q$3:Q$194)&gt;10,IF(AND(ISNUMBER('Test Sample Data'!Q35),'Test Sample Data'!Q35&lt;35,'Test Sample Data'!Q35&gt;0),'Test Sample Data'!Q35-'Choose Housekeeping Genes'!R$20,35-'Choose Housekeeping Genes'!R$20),"")</f>
        <v/>
      </c>
      <c r="R35" s="22" t="str">
        <f>IF(SUM('Test Sample Data'!R$3:R$194)&gt;10,IF(AND(ISNUMBER('Test Sample Data'!R35),'Test Sample Data'!R35&lt;35,'Test Sample Data'!R35&gt;0),'Test Sample Data'!R35-'Choose Housekeeping Genes'!S$20,35-'Choose Housekeeping Genes'!S$20),"")</f>
        <v/>
      </c>
      <c r="S35" s="22" t="str">
        <f>IF(SUM('Test Sample Data'!S$3:S$194)&gt;10,IF(AND(ISNUMBER('Test Sample Data'!S35),'Test Sample Data'!S35&lt;35,'Test Sample Data'!S35&gt;0),'Test Sample Data'!S35-'Choose Housekeeping Genes'!T$20,35-'Choose Housekeeping Genes'!T$20),"")</f>
        <v/>
      </c>
      <c r="T35" s="22" t="str">
        <f>IF(SUM('Test Sample Data'!T$3:T$194)&gt;10,IF(AND(ISNUMBER('Test Sample Data'!T35),'Test Sample Data'!T35&lt;35,'Test Sample Data'!T35&gt;0),'Test Sample Data'!T35-'Choose Housekeeping Genes'!U$20,35-'Choose Housekeeping Genes'!U$20),"")</f>
        <v/>
      </c>
      <c r="U35" s="22" t="str">
        <f>IF(SUM('Test Sample Data'!U$3:U$194)&gt;10,IF(AND(ISNUMBER('Test Sample Data'!U35),'Test Sample Data'!U35&lt;35,'Test Sample Data'!U35&gt;0),'Test Sample Data'!U35-'Choose Housekeeping Genes'!V$20,35-'Choose Housekeeping Genes'!V$20),"")</f>
        <v/>
      </c>
      <c r="V35" s="22" t="str">
        <f>IF(SUM('Test Sample Data'!V$3:V$194)&gt;10,IF(AND(ISNUMBER('Test Sample Data'!V35),'Test Sample Data'!V35&lt;35,'Test Sample Data'!V35&gt;0),'Test Sample Data'!V35-'Choose Housekeeping Genes'!W$20,35-'Choose Housekeeping Genes'!W$20),"")</f>
        <v/>
      </c>
      <c r="W35" s="139" t="str">
        <f>'Control Sample Data'!A35</f>
        <v>Asn-GTT-7</v>
      </c>
      <c r="X35" s="140" t="s">
        <v>374</v>
      </c>
      <c r="Y35" s="22" t="str">
        <f>IF(SUM('Control Sample Data'!C$3:C$194)&gt;10,IF(AND(ISNUMBER('Control Sample Data'!C35),'Control Sample Data'!C35&lt;35,'Control Sample Data'!C35&gt;0),'Control Sample Data'!C35-'Choose Housekeeping Genes'!AA$20,35-'Choose Housekeeping Genes'!AA$20),"")</f>
        <v/>
      </c>
      <c r="Z35" s="22" t="str">
        <f>IF(SUM('Control Sample Data'!D$3:D$194)&gt;10,IF(AND(ISNUMBER('Control Sample Data'!D35),'Control Sample Data'!D35&lt;35,'Control Sample Data'!D35&gt;0),'Control Sample Data'!D35-'Choose Housekeeping Genes'!AB$20,35-'Choose Housekeeping Genes'!AB$20),"")</f>
        <v/>
      </c>
      <c r="AA35" s="22" t="str">
        <f>IF(SUM('Control Sample Data'!E$3:E$194)&gt;10,IF(AND(ISNUMBER('Control Sample Data'!E35),'Control Sample Data'!E35&lt;35,'Control Sample Data'!E35&gt;0),'Control Sample Data'!E35-'Choose Housekeeping Genes'!AC$20,35-'Choose Housekeeping Genes'!AC$20),"")</f>
        <v/>
      </c>
      <c r="AB35" s="22" t="str">
        <f>IF(SUM('Control Sample Data'!F$3:F$194)&gt;10,IF(AND(ISNUMBER('Control Sample Data'!F35),'Control Sample Data'!F35&lt;35,'Control Sample Data'!F35&gt;0),'Control Sample Data'!F35-'Choose Housekeeping Genes'!AD$20,35-'Choose Housekeeping Genes'!AD$20),"")</f>
        <v/>
      </c>
      <c r="AC35" s="22" t="str">
        <f>IF(SUM('Control Sample Data'!G$3:G$194)&gt;10,IF(AND(ISNUMBER('Control Sample Data'!G35),'Control Sample Data'!G35&lt;35,'Control Sample Data'!G35&gt;0),'Control Sample Data'!G35-'Choose Housekeeping Genes'!AE$20,35-'Choose Housekeeping Genes'!AE$20),"")</f>
        <v/>
      </c>
      <c r="AD35" s="22" t="str">
        <f>IF(SUM('Control Sample Data'!H$3:H$194)&gt;10,IF(AND(ISNUMBER('Control Sample Data'!H35),'Control Sample Data'!H35&lt;35,'Control Sample Data'!H35&gt;0),'Control Sample Data'!H35-'Choose Housekeeping Genes'!AF$20,35-'Choose Housekeeping Genes'!AF$20),"")</f>
        <v/>
      </c>
      <c r="AE35" s="22" t="str">
        <f>IF(SUM('Control Sample Data'!I$3:I$194)&gt;10,IF(AND(ISNUMBER('Control Sample Data'!I35),'Control Sample Data'!I35&lt;35,'Control Sample Data'!I35&gt;0),'Control Sample Data'!I35-'Choose Housekeeping Genes'!AG$20,35-'Choose Housekeeping Genes'!AG$20),"")</f>
        <v/>
      </c>
      <c r="AF35" s="22" t="str">
        <f>IF(SUM('Control Sample Data'!J$3:J$194)&gt;10,IF(AND(ISNUMBER('Control Sample Data'!J35),'Control Sample Data'!J35&lt;35,'Control Sample Data'!J35&gt;0),'Control Sample Data'!J35-'Choose Housekeeping Genes'!AH$20,35-'Choose Housekeeping Genes'!AH$20),"")</f>
        <v/>
      </c>
      <c r="AG35" s="22" t="str">
        <f>IF(SUM('Control Sample Data'!K$3:K$194)&gt;10,IF(AND(ISNUMBER('Control Sample Data'!K35),'Control Sample Data'!K35&lt;35,'Control Sample Data'!K35&gt;0),'Control Sample Data'!K35-'Choose Housekeeping Genes'!AI$20,35-'Choose Housekeeping Genes'!AI$20),"")</f>
        <v/>
      </c>
      <c r="AH35" s="22" t="str">
        <f>IF(SUM('Control Sample Data'!L$3:L$194)&gt;10,IF(AND(ISNUMBER('Control Sample Data'!L35),'Control Sample Data'!L35&lt;35,'Control Sample Data'!L35&gt;0),'Control Sample Data'!L35-'Choose Housekeeping Genes'!AJ$20,35-'Choose Housekeeping Genes'!AJ$20),"")</f>
        <v/>
      </c>
      <c r="AI35" s="22" t="str">
        <f>IF(SUM('Control Sample Data'!M$3:M$194)&gt;10,IF(AND(ISNUMBER('Control Sample Data'!M35),'Control Sample Data'!M35&lt;35,'Control Sample Data'!M35&gt;0),'Control Sample Data'!M35-'Choose Housekeeping Genes'!AK$20,35-'Choose Housekeeping Genes'!AK$20),"")</f>
        <v/>
      </c>
      <c r="AJ35" s="22" t="str">
        <f>IF(SUM('Control Sample Data'!N$3:N$194)&gt;10,IF(AND(ISNUMBER('Control Sample Data'!N35),'Control Sample Data'!N35&lt;35,'Control Sample Data'!N35&gt;0),'Control Sample Data'!N35-'Choose Housekeeping Genes'!AL$20,35-'Choose Housekeeping Genes'!AL$20),"")</f>
        <v/>
      </c>
      <c r="AK35" s="22" t="str">
        <f>IF(SUM('Control Sample Data'!O$3:O$194)&gt;10,IF(AND(ISNUMBER('Control Sample Data'!O35),'Control Sample Data'!O35&lt;35,'Control Sample Data'!O35&gt;0),'Control Sample Data'!O35-'Choose Housekeeping Genes'!AM$20,35-'Choose Housekeeping Genes'!AM$20),"")</f>
        <v/>
      </c>
      <c r="AL35" s="22" t="str">
        <f>IF(SUM('Control Sample Data'!P$3:P$194)&gt;10,IF(AND(ISNUMBER('Control Sample Data'!P35),'Control Sample Data'!P35&lt;35,'Control Sample Data'!P35&gt;0),'Control Sample Data'!P35-'Choose Housekeeping Genes'!AN$20,35-'Choose Housekeeping Genes'!AN$20),"")</f>
        <v/>
      </c>
      <c r="AM35" s="22" t="str">
        <f>IF(SUM('Control Sample Data'!Q$3:Q$194)&gt;10,IF(AND(ISNUMBER('Control Sample Data'!Q35),'Control Sample Data'!Q35&lt;35,'Control Sample Data'!Q35&gt;0),'Control Sample Data'!Q35-'Choose Housekeeping Genes'!AO$20,35-'Choose Housekeeping Genes'!AO$20),"")</f>
        <v/>
      </c>
      <c r="AN35" s="22" t="str">
        <f>IF(SUM('Control Sample Data'!R$3:R$194)&gt;10,IF(AND(ISNUMBER('Control Sample Data'!R35),'Control Sample Data'!R35&lt;35,'Control Sample Data'!R35&gt;0),'Control Sample Data'!R35-'Choose Housekeeping Genes'!AP$20,35-'Choose Housekeeping Genes'!AP$20),"")</f>
        <v/>
      </c>
      <c r="AO35" s="22" t="str">
        <f>IF(SUM('Control Sample Data'!S$3:S$194)&gt;10,IF(AND(ISNUMBER('Control Sample Data'!S35),'Control Sample Data'!S35&lt;35,'Control Sample Data'!S35&gt;0),'Control Sample Data'!S35-'Choose Housekeeping Genes'!AQ$20,35-'Choose Housekeeping Genes'!AQ$20),"")</f>
        <v/>
      </c>
      <c r="AP35" s="22" t="str">
        <f>IF(SUM('Control Sample Data'!T$3:T$194)&gt;10,IF(AND(ISNUMBER('Control Sample Data'!T35),'Control Sample Data'!T35&lt;35,'Control Sample Data'!T35&gt;0),'Control Sample Data'!T35-'Choose Housekeeping Genes'!AR$20,35-'Choose Housekeeping Genes'!AR$20),"")</f>
        <v/>
      </c>
      <c r="AQ35" s="22" t="str">
        <f>IF(SUM('Control Sample Data'!U$3:U$194)&gt;10,IF(AND(ISNUMBER('Control Sample Data'!U35),'Control Sample Data'!U35&lt;35,'Control Sample Data'!U35&gt;0),'Control Sample Data'!U35-'Choose Housekeeping Genes'!AS$20,35-'Choose Housekeeping Genes'!AS$20),"")</f>
        <v/>
      </c>
      <c r="AR35" s="22" t="str">
        <f>IF(SUM('Control Sample Data'!V$3:V$194)&gt;10,IF(AND(ISNUMBER('Control Sample Data'!V35),'Control Sample Data'!V35&lt;35,'Control Sample Data'!V35&gt;0),'Control Sample Data'!V35-'Choose Housekeeping Genes'!AT$20,35-'Choose Housekeeping Genes'!AT$20),"")</f>
        <v/>
      </c>
      <c r="AS35" s="69" t="str">
        <f>'Control Sample Data'!A35</f>
        <v>Asn-GTT-7</v>
      </c>
      <c r="AT35" s="21" t="s">
        <v>374</v>
      </c>
      <c r="AU35" s="22" t="str">
        <f ca="1">IF(ISNUMBER(C35-'Choose Housekeeping Genes'!D$12),C35-'Choose Housekeeping Genes'!D$12,"")</f>
        <v/>
      </c>
      <c r="AV35" s="22" t="str">
        <f ca="1">IF(ISNUMBER(D35-'Choose Housekeeping Genes'!E$12),D35-'Choose Housekeeping Genes'!E$12,"")</f>
        <v/>
      </c>
      <c r="AW35" s="22" t="str">
        <f ca="1">IF(ISNUMBER(E35-'Choose Housekeeping Genes'!F$12),E35-'Choose Housekeeping Genes'!F$12,"")</f>
        <v/>
      </c>
      <c r="AX35" s="22" t="str">
        <f ca="1">IF(ISNUMBER(F35-'Choose Housekeeping Genes'!G$12),F35-'Choose Housekeeping Genes'!G$12,"")</f>
        <v/>
      </c>
      <c r="AY35" s="22" t="str">
        <f ca="1">IF(ISNUMBER(G35-'Choose Housekeeping Genes'!H$12),G35-'Choose Housekeeping Genes'!H$12,"")</f>
        <v/>
      </c>
      <c r="AZ35" s="22" t="str">
        <f ca="1">IF(ISNUMBER(H35-'Choose Housekeeping Genes'!I$12),H35-'Choose Housekeeping Genes'!I$12,"")</f>
        <v/>
      </c>
      <c r="BA35" s="22" t="str">
        <f ca="1">IF(ISNUMBER(I35-'Choose Housekeeping Genes'!J$12),I35-'Choose Housekeeping Genes'!J$12,"")</f>
        <v/>
      </c>
      <c r="BB35" s="22" t="str">
        <f ca="1">IF(ISNUMBER(J35-'Choose Housekeeping Genes'!K$12),J35-'Choose Housekeeping Genes'!K$12,"")</f>
        <v/>
      </c>
      <c r="BC35" s="22" t="str">
        <f ca="1">IF(ISNUMBER(K35-'Choose Housekeeping Genes'!L$12),K35-'Choose Housekeeping Genes'!L$12,"")</f>
        <v/>
      </c>
      <c r="BD35" s="22" t="str">
        <f ca="1">IF(ISNUMBER(L35-'Choose Housekeeping Genes'!M$12),L35-'Choose Housekeeping Genes'!M$12,"")</f>
        <v/>
      </c>
      <c r="BE35" s="22" t="str">
        <f ca="1">IF(ISNUMBER(M35-'Choose Housekeeping Genes'!N$12),M35-'Choose Housekeeping Genes'!N$12,"")</f>
        <v/>
      </c>
      <c r="BF35" s="22" t="str">
        <f ca="1">IF(ISNUMBER(N35-'Choose Housekeeping Genes'!O$12),N35-'Choose Housekeeping Genes'!O$12,"")</f>
        <v/>
      </c>
      <c r="BG35" s="22" t="str">
        <f ca="1">IF(ISNUMBER(O35-'Choose Housekeeping Genes'!P$12),O35-'Choose Housekeeping Genes'!P$12,"")</f>
        <v/>
      </c>
      <c r="BH35" s="22" t="str">
        <f ca="1">IF(ISNUMBER(P35-'Choose Housekeeping Genes'!Q$12),P35-'Choose Housekeeping Genes'!Q$12,"")</f>
        <v/>
      </c>
      <c r="BI35" s="22" t="str">
        <f ca="1">IF(ISNUMBER(Q35-'Choose Housekeeping Genes'!R$12),Q35-'Choose Housekeeping Genes'!R$12,"")</f>
        <v/>
      </c>
      <c r="BJ35" s="22" t="str">
        <f ca="1">IF(ISNUMBER(R35-'Choose Housekeeping Genes'!S$12),R35-'Choose Housekeeping Genes'!S$12,"")</f>
        <v/>
      </c>
      <c r="BK35" s="22" t="str">
        <f ca="1">IF(ISNUMBER(S35-'Choose Housekeeping Genes'!T$12),S35-'Choose Housekeeping Genes'!T$12,"")</f>
        <v/>
      </c>
      <c r="BL35" s="22" t="str">
        <f ca="1">IF(ISNUMBER(T35-'Choose Housekeeping Genes'!U$12),T35-'Choose Housekeeping Genes'!U$12,"")</f>
        <v/>
      </c>
      <c r="BM35" s="22" t="str">
        <f ca="1">IF(ISNUMBER(U35-'Choose Housekeeping Genes'!V$12),U35-'Choose Housekeeping Genes'!V$12,"")</f>
        <v/>
      </c>
      <c r="BN35" s="22" t="str">
        <f ca="1">IF(ISNUMBER(V35-'Choose Housekeeping Genes'!W$12),V35-'Choose Housekeeping Genes'!W$12,"")</f>
        <v/>
      </c>
      <c r="BO35" s="142" t="str">
        <f t="shared" ref="BO35:BO66" si="48">W35</f>
        <v>Asn-GTT-7</v>
      </c>
      <c r="BP35" s="140" t="s">
        <v>374</v>
      </c>
      <c r="BQ35" s="22" t="str">
        <f ca="1">IF(ISNUMBER(Y35-'Choose Housekeeping Genes'!AA$12),Y35-'Choose Housekeeping Genes'!AA$12,"")</f>
        <v/>
      </c>
      <c r="BR35" s="22" t="str">
        <f ca="1">IF(ISNUMBER(Z35-'Choose Housekeeping Genes'!AB$12),Z35-'Choose Housekeeping Genes'!AB$12,"")</f>
        <v/>
      </c>
      <c r="BS35" s="22" t="str">
        <f ca="1">IF(ISNUMBER(AA35-'Choose Housekeeping Genes'!AC$12),AA35-'Choose Housekeeping Genes'!AC$12,"")</f>
        <v/>
      </c>
      <c r="BT35" s="22" t="str">
        <f ca="1">IF(ISNUMBER(AB35-'Choose Housekeeping Genes'!AD$12),AB35-'Choose Housekeeping Genes'!AD$12,"")</f>
        <v/>
      </c>
      <c r="BU35" s="22" t="str">
        <f ca="1">IF(ISNUMBER(AC35-'Choose Housekeeping Genes'!AE$12),AC35-'Choose Housekeeping Genes'!AE$12,"")</f>
        <v/>
      </c>
      <c r="BV35" s="22" t="str">
        <f ca="1">IF(ISNUMBER(AD35-'Choose Housekeeping Genes'!AF$12),AD35-'Choose Housekeeping Genes'!AF$12,"")</f>
        <v/>
      </c>
      <c r="BW35" s="22" t="str">
        <f ca="1">IF(ISNUMBER(AE35-'Choose Housekeeping Genes'!AG$12),AE35-'Choose Housekeeping Genes'!AG$12,"")</f>
        <v/>
      </c>
      <c r="BX35" s="22" t="str">
        <f ca="1">IF(ISNUMBER(AF35-'Choose Housekeeping Genes'!AH$12),AF35-'Choose Housekeeping Genes'!AH$12,"")</f>
        <v/>
      </c>
      <c r="BY35" s="22" t="str">
        <f ca="1">IF(ISNUMBER(AG35-'Choose Housekeeping Genes'!AI$12),AG35-'Choose Housekeeping Genes'!AI$12,"")</f>
        <v/>
      </c>
      <c r="BZ35" s="22" t="str">
        <f ca="1">IF(ISNUMBER(AH35-'Choose Housekeeping Genes'!AJ$12),AH35-'Choose Housekeeping Genes'!AJ$12,"")</f>
        <v/>
      </c>
      <c r="CA35" s="22" t="str">
        <f ca="1">IF(ISNUMBER(AI35-'Choose Housekeeping Genes'!AK$12),AI35-'Choose Housekeeping Genes'!AK$12,"")</f>
        <v/>
      </c>
      <c r="CB35" s="22" t="str">
        <f ca="1">IF(ISNUMBER(AJ35-'Choose Housekeeping Genes'!AL$12),AJ35-'Choose Housekeeping Genes'!AL$12,"")</f>
        <v/>
      </c>
      <c r="CC35" s="22" t="str">
        <f ca="1">IF(ISNUMBER(AK35-'Choose Housekeeping Genes'!AM$12),AK35-'Choose Housekeeping Genes'!AM$12,"")</f>
        <v/>
      </c>
      <c r="CD35" s="22" t="str">
        <f ca="1">IF(ISNUMBER(AL35-'Choose Housekeeping Genes'!AN$12),AL35-'Choose Housekeeping Genes'!AN$12,"")</f>
        <v/>
      </c>
      <c r="CE35" s="22" t="str">
        <f ca="1">IF(ISNUMBER(AM35-'Choose Housekeeping Genes'!AO$12),AM35-'Choose Housekeeping Genes'!AO$12,"")</f>
        <v/>
      </c>
      <c r="CF35" s="22" t="str">
        <f ca="1">IF(ISNUMBER(AN35-'Choose Housekeeping Genes'!AP$12),AN35-'Choose Housekeeping Genes'!AP$12,"")</f>
        <v/>
      </c>
      <c r="CG35" s="22" t="str">
        <f ca="1">IF(ISNUMBER(AO35-'Choose Housekeeping Genes'!AQ$12),AO35-'Choose Housekeeping Genes'!AQ$12,"")</f>
        <v/>
      </c>
      <c r="CH35" s="22" t="str">
        <f ca="1">IF(ISNUMBER(AP35-'Choose Housekeeping Genes'!AR$12),AP35-'Choose Housekeeping Genes'!AR$12,"")</f>
        <v/>
      </c>
      <c r="CI35" s="22" t="str">
        <f ca="1">IF(ISNUMBER(AQ35-'Choose Housekeeping Genes'!AS$12),AQ35-'Choose Housekeeping Genes'!AS$12,"")</f>
        <v/>
      </c>
      <c r="CJ35" s="22" t="str">
        <f ca="1">IF(ISNUMBER(AR35-'Choose Housekeeping Genes'!AT$12),AR35-'Choose Housekeeping Genes'!AT$12,"")</f>
        <v/>
      </c>
      <c r="CK35" s="66" t="e">
        <f t="shared" ca="1" si="4"/>
        <v>#DIV/0!</v>
      </c>
      <c r="CL35" s="143" t="e">
        <f t="shared" ca="1" si="5"/>
        <v>#DIV/0!</v>
      </c>
      <c r="DA35" s="69" t="str">
        <f>'Transcript table'!D43</f>
        <v>Asn-GTT-7</v>
      </c>
      <c r="DB35" s="21" t="s">
        <v>374</v>
      </c>
      <c r="DC35" s="65" t="str">
        <f t="shared" ca="1" si="6"/>
        <v/>
      </c>
      <c r="DD35" s="65" t="str">
        <f t="shared" ca="1" si="7"/>
        <v/>
      </c>
      <c r="DE35" s="65" t="str">
        <f t="shared" ca="1" si="8"/>
        <v/>
      </c>
      <c r="DF35" s="65" t="str">
        <f t="shared" ca="1" si="9"/>
        <v/>
      </c>
      <c r="DG35" s="65" t="str">
        <f t="shared" ca="1" si="10"/>
        <v/>
      </c>
      <c r="DH35" s="65" t="str">
        <f t="shared" ca="1" si="11"/>
        <v/>
      </c>
      <c r="DI35" s="65" t="str">
        <f t="shared" ca="1" si="12"/>
        <v/>
      </c>
      <c r="DJ35" s="65" t="str">
        <f t="shared" ca="1" si="13"/>
        <v/>
      </c>
      <c r="DK35" s="65" t="str">
        <f t="shared" ca="1" si="14"/>
        <v/>
      </c>
      <c r="DL35" s="65" t="str">
        <f t="shared" ca="1" si="15"/>
        <v/>
      </c>
      <c r="DM35" s="65" t="str">
        <f t="shared" ca="1" si="16"/>
        <v/>
      </c>
      <c r="DN35" s="65" t="str">
        <f t="shared" ca="1" si="17"/>
        <v/>
      </c>
      <c r="DO35" s="65" t="str">
        <f t="shared" ca="1" si="18"/>
        <v/>
      </c>
      <c r="DP35" s="65" t="str">
        <f t="shared" ca="1" si="19"/>
        <v/>
      </c>
      <c r="DQ35" s="65" t="str">
        <f t="shared" ca="1" si="20"/>
        <v/>
      </c>
      <c r="DR35" s="65" t="str">
        <f t="shared" ca="1" si="21"/>
        <v/>
      </c>
      <c r="DS35" s="65" t="str">
        <f t="shared" ca="1" si="22"/>
        <v/>
      </c>
      <c r="DT35" s="65" t="str">
        <f t="shared" ca="1" si="23"/>
        <v/>
      </c>
      <c r="DU35" s="65" t="str">
        <f t="shared" ca="1" si="24"/>
        <v/>
      </c>
      <c r="DV35" s="65" t="str">
        <f t="shared" ca="1" si="25"/>
        <v/>
      </c>
      <c r="DW35" s="141" t="str">
        <f t="shared" si="26"/>
        <v>Asn-GTT-7</v>
      </c>
      <c r="DX35" s="140" t="s">
        <v>374</v>
      </c>
      <c r="DY35" s="65" t="str">
        <f t="shared" ca="1" si="27"/>
        <v/>
      </c>
      <c r="DZ35" s="65" t="str">
        <f t="shared" ca="1" si="28"/>
        <v/>
      </c>
      <c r="EA35" s="65" t="str">
        <f t="shared" ca="1" si="29"/>
        <v/>
      </c>
      <c r="EB35" s="65" t="str">
        <f t="shared" ca="1" si="30"/>
        <v/>
      </c>
      <c r="EC35" s="65" t="str">
        <f t="shared" ca="1" si="31"/>
        <v/>
      </c>
      <c r="ED35" s="65" t="str">
        <f t="shared" ca="1" si="32"/>
        <v/>
      </c>
      <c r="EE35" s="65" t="str">
        <f t="shared" ca="1" si="33"/>
        <v/>
      </c>
      <c r="EF35" s="65" t="str">
        <f t="shared" ca="1" si="34"/>
        <v/>
      </c>
      <c r="EG35" s="65" t="str">
        <f t="shared" ca="1" si="35"/>
        <v/>
      </c>
      <c r="EH35" s="65" t="str">
        <f t="shared" ca="1" si="36"/>
        <v/>
      </c>
      <c r="EI35" s="65" t="str">
        <f t="shared" ca="1" si="37"/>
        <v/>
      </c>
      <c r="EJ35" s="65" t="str">
        <f t="shared" ca="1" si="38"/>
        <v/>
      </c>
      <c r="EK35" s="65" t="str">
        <f t="shared" ca="1" si="39"/>
        <v/>
      </c>
      <c r="EL35" s="65" t="str">
        <f t="shared" ca="1" si="40"/>
        <v/>
      </c>
      <c r="EM35" s="65" t="str">
        <f t="shared" ca="1" si="41"/>
        <v/>
      </c>
      <c r="EN35" s="65" t="str">
        <f t="shared" ca="1" si="42"/>
        <v/>
      </c>
      <c r="EO35" s="65" t="str">
        <f t="shared" ca="1" si="43"/>
        <v/>
      </c>
      <c r="EP35" s="65" t="str">
        <f t="shared" ca="1" si="44"/>
        <v/>
      </c>
      <c r="EQ35" s="65" t="str">
        <f t="shared" ca="1" si="45"/>
        <v/>
      </c>
      <c r="ER35" s="65" t="str">
        <f t="shared" ca="1" si="46"/>
        <v/>
      </c>
    </row>
    <row r="36" spans="1:148" ht="12.75" customHeight="1">
      <c r="A36" s="134" t="str">
        <f>'Test Sample Data'!A36</f>
        <v>Asp-GTC-1</v>
      </c>
      <c r="B36" s="136" t="s">
        <v>372</v>
      </c>
      <c r="C36" s="22" t="str">
        <f>IF(SUM('Test Sample Data'!C$3:C$194)&gt;10,IF(AND(ISNUMBER('Test Sample Data'!C36),'Test Sample Data'!C36&lt;35,'Test Sample Data'!C36&gt;0),'Test Sample Data'!C36-'Choose Housekeeping Genes'!D$20,35-'Choose Housekeeping Genes'!D$20),"")</f>
        <v/>
      </c>
      <c r="D36" s="22" t="str">
        <f>IF(SUM('Test Sample Data'!D$3:D$194)&gt;10,IF(AND(ISNUMBER('Test Sample Data'!D36),'Test Sample Data'!D36&lt;35,'Test Sample Data'!D36&gt;0),'Test Sample Data'!D36-'Choose Housekeeping Genes'!E$20,35-'Choose Housekeeping Genes'!E$20),"")</f>
        <v/>
      </c>
      <c r="E36" s="22" t="str">
        <f>IF(SUM('Test Sample Data'!E$3:E$194)&gt;10,IF(AND(ISNUMBER('Test Sample Data'!E36),'Test Sample Data'!E36&lt;35,'Test Sample Data'!E36&gt;0),'Test Sample Data'!E36-'Choose Housekeeping Genes'!F$20,35-'Choose Housekeeping Genes'!F$20),"")</f>
        <v/>
      </c>
      <c r="F36" s="22" t="str">
        <f>IF(SUM('Test Sample Data'!F$3:F$194)&gt;10,IF(AND(ISNUMBER('Test Sample Data'!F36),'Test Sample Data'!F36&lt;35,'Test Sample Data'!F36&gt;0),'Test Sample Data'!F36-'Choose Housekeeping Genes'!G$20,35-'Choose Housekeeping Genes'!G$20),"")</f>
        <v/>
      </c>
      <c r="G36" s="22" t="str">
        <f>IF(SUM('Test Sample Data'!G$3:G$194)&gt;10,IF(AND(ISNUMBER('Test Sample Data'!G36),'Test Sample Data'!G36&lt;35,'Test Sample Data'!G36&gt;0),'Test Sample Data'!G36-'Choose Housekeeping Genes'!H$20,35-'Choose Housekeeping Genes'!H$20),"")</f>
        <v/>
      </c>
      <c r="H36" s="22" t="str">
        <f>IF(SUM('Test Sample Data'!H$3:H$194)&gt;10,IF(AND(ISNUMBER('Test Sample Data'!H36),'Test Sample Data'!H36&lt;35,'Test Sample Data'!H36&gt;0),'Test Sample Data'!H36-'Choose Housekeeping Genes'!I$20,35-'Choose Housekeeping Genes'!I$20),"")</f>
        <v/>
      </c>
      <c r="I36" s="22" t="str">
        <f>IF(SUM('Test Sample Data'!I$3:I$194)&gt;10,IF(AND(ISNUMBER('Test Sample Data'!I36),'Test Sample Data'!I36&lt;35,'Test Sample Data'!I36&gt;0),'Test Sample Data'!I36-'Choose Housekeeping Genes'!J$20,35-'Choose Housekeeping Genes'!J$20),"")</f>
        <v/>
      </c>
      <c r="J36" s="22" t="str">
        <f>IF(SUM('Test Sample Data'!J$3:J$194)&gt;10,IF(AND(ISNUMBER('Test Sample Data'!J36),'Test Sample Data'!J36&lt;35,'Test Sample Data'!J36&gt;0),'Test Sample Data'!J36-'Choose Housekeeping Genes'!K$20,35-'Choose Housekeeping Genes'!K$20),"")</f>
        <v/>
      </c>
      <c r="K36" s="22" t="str">
        <f>IF(SUM('Test Sample Data'!K$3:K$194)&gt;10,IF(AND(ISNUMBER('Test Sample Data'!K36),'Test Sample Data'!K36&lt;35,'Test Sample Data'!K36&gt;0),'Test Sample Data'!K36-'Choose Housekeeping Genes'!L$20,35-'Choose Housekeeping Genes'!L$20),"")</f>
        <v/>
      </c>
      <c r="L36" s="22" t="str">
        <f>IF(SUM('Test Sample Data'!L$3:L$194)&gt;10,IF(AND(ISNUMBER('Test Sample Data'!L36),'Test Sample Data'!L36&lt;35,'Test Sample Data'!L36&gt;0),'Test Sample Data'!L36-'Choose Housekeeping Genes'!M$20,35-'Choose Housekeeping Genes'!M$20),"")</f>
        <v/>
      </c>
      <c r="M36" s="22" t="str">
        <f>IF(SUM('Test Sample Data'!M$3:M$194)&gt;10,IF(AND(ISNUMBER('Test Sample Data'!M36),'Test Sample Data'!M36&lt;35,'Test Sample Data'!M36&gt;0),'Test Sample Data'!M36-'Choose Housekeeping Genes'!N$20,35-'Choose Housekeeping Genes'!N$20),"")</f>
        <v/>
      </c>
      <c r="N36" s="22" t="str">
        <f>IF(SUM('Test Sample Data'!N$3:N$194)&gt;10,IF(AND(ISNUMBER('Test Sample Data'!N36),'Test Sample Data'!N36&lt;35,'Test Sample Data'!N36&gt;0),'Test Sample Data'!N36-'Choose Housekeeping Genes'!O$20,35-'Choose Housekeeping Genes'!O$20),"")</f>
        <v/>
      </c>
      <c r="O36" s="22" t="str">
        <f>IF(SUM('Test Sample Data'!O$3:O$194)&gt;10,IF(AND(ISNUMBER('Test Sample Data'!O36),'Test Sample Data'!O36&lt;35,'Test Sample Data'!O36&gt;0),'Test Sample Data'!O36-'Choose Housekeeping Genes'!P$20,35-'Choose Housekeeping Genes'!P$20),"")</f>
        <v/>
      </c>
      <c r="P36" s="22" t="str">
        <f>IF(SUM('Test Sample Data'!P$3:P$194)&gt;10,IF(AND(ISNUMBER('Test Sample Data'!P36),'Test Sample Data'!P36&lt;35,'Test Sample Data'!P36&gt;0),'Test Sample Data'!P36-'Choose Housekeeping Genes'!Q$20,35-'Choose Housekeeping Genes'!Q$20),"")</f>
        <v/>
      </c>
      <c r="Q36" s="22" t="str">
        <f>IF(SUM('Test Sample Data'!Q$3:Q$194)&gt;10,IF(AND(ISNUMBER('Test Sample Data'!Q36),'Test Sample Data'!Q36&lt;35,'Test Sample Data'!Q36&gt;0),'Test Sample Data'!Q36-'Choose Housekeeping Genes'!R$20,35-'Choose Housekeeping Genes'!R$20),"")</f>
        <v/>
      </c>
      <c r="R36" s="22" t="str">
        <f>IF(SUM('Test Sample Data'!R$3:R$194)&gt;10,IF(AND(ISNUMBER('Test Sample Data'!R36),'Test Sample Data'!R36&lt;35,'Test Sample Data'!R36&gt;0),'Test Sample Data'!R36-'Choose Housekeeping Genes'!S$20,35-'Choose Housekeeping Genes'!S$20),"")</f>
        <v/>
      </c>
      <c r="S36" s="22" t="str">
        <f>IF(SUM('Test Sample Data'!S$3:S$194)&gt;10,IF(AND(ISNUMBER('Test Sample Data'!S36),'Test Sample Data'!S36&lt;35,'Test Sample Data'!S36&gt;0),'Test Sample Data'!S36-'Choose Housekeeping Genes'!T$20,35-'Choose Housekeeping Genes'!T$20),"")</f>
        <v/>
      </c>
      <c r="T36" s="22" t="str">
        <f>IF(SUM('Test Sample Data'!T$3:T$194)&gt;10,IF(AND(ISNUMBER('Test Sample Data'!T36),'Test Sample Data'!T36&lt;35,'Test Sample Data'!T36&gt;0),'Test Sample Data'!T36-'Choose Housekeeping Genes'!U$20,35-'Choose Housekeeping Genes'!U$20),"")</f>
        <v/>
      </c>
      <c r="U36" s="22" t="str">
        <f>IF(SUM('Test Sample Data'!U$3:U$194)&gt;10,IF(AND(ISNUMBER('Test Sample Data'!U36),'Test Sample Data'!U36&lt;35,'Test Sample Data'!U36&gt;0),'Test Sample Data'!U36-'Choose Housekeeping Genes'!V$20,35-'Choose Housekeeping Genes'!V$20),"")</f>
        <v/>
      </c>
      <c r="V36" s="22" t="str">
        <f>IF(SUM('Test Sample Data'!V$3:V$194)&gt;10,IF(AND(ISNUMBER('Test Sample Data'!V36),'Test Sample Data'!V36&lt;35,'Test Sample Data'!V36&gt;0),'Test Sample Data'!V36-'Choose Housekeeping Genes'!W$20,35-'Choose Housekeeping Genes'!W$20),"")</f>
        <v/>
      </c>
      <c r="W36" s="139" t="str">
        <f>'Control Sample Data'!A36</f>
        <v>Asp-GTC-1</v>
      </c>
      <c r="X36" s="140" t="s">
        <v>372</v>
      </c>
      <c r="Y36" s="22" t="str">
        <f>IF(SUM('Control Sample Data'!C$3:C$194)&gt;10,IF(AND(ISNUMBER('Control Sample Data'!C36),'Control Sample Data'!C36&lt;35,'Control Sample Data'!C36&gt;0),'Control Sample Data'!C36-'Choose Housekeeping Genes'!AA$20,35-'Choose Housekeeping Genes'!AA$20),"")</f>
        <v/>
      </c>
      <c r="Z36" s="22" t="str">
        <f>IF(SUM('Control Sample Data'!D$3:D$194)&gt;10,IF(AND(ISNUMBER('Control Sample Data'!D36),'Control Sample Data'!D36&lt;35,'Control Sample Data'!D36&gt;0),'Control Sample Data'!D36-'Choose Housekeeping Genes'!AB$20,35-'Choose Housekeeping Genes'!AB$20),"")</f>
        <v/>
      </c>
      <c r="AA36" s="22" t="str">
        <f>IF(SUM('Control Sample Data'!E$3:E$194)&gt;10,IF(AND(ISNUMBER('Control Sample Data'!E36),'Control Sample Data'!E36&lt;35,'Control Sample Data'!E36&gt;0),'Control Sample Data'!E36-'Choose Housekeeping Genes'!AC$20,35-'Choose Housekeeping Genes'!AC$20),"")</f>
        <v/>
      </c>
      <c r="AB36" s="22" t="str">
        <f>IF(SUM('Control Sample Data'!F$3:F$194)&gt;10,IF(AND(ISNUMBER('Control Sample Data'!F36),'Control Sample Data'!F36&lt;35,'Control Sample Data'!F36&gt;0),'Control Sample Data'!F36-'Choose Housekeeping Genes'!AD$20,35-'Choose Housekeeping Genes'!AD$20),"")</f>
        <v/>
      </c>
      <c r="AC36" s="22" t="str">
        <f>IF(SUM('Control Sample Data'!G$3:G$194)&gt;10,IF(AND(ISNUMBER('Control Sample Data'!G36),'Control Sample Data'!G36&lt;35,'Control Sample Data'!G36&gt;0),'Control Sample Data'!G36-'Choose Housekeeping Genes'!AE$20,35-'Choose Housekeeping Genes'!AE$20),"")</f>
        <v/>
      </c>
      <c r="AD36" s="22" t="str">
        <f>IF(SUM('Control Sample Data'!H$3:H$194)&gt;10,IF(AND(ISNUMBER('Control Sample Data'!H36),'Control Sample Data'!H36&lt;35,'Control Sample Data'!H36&gt;0),'Control Sample Data'!H36-'Choose Housekeeping Genes'!AF$20,35-'Choose Housekeeping Genes'!AF$20),"")</f>
        <v/>
      </c>
      <c r="AE36" s="22" t="str">
        <f>IF(SUM('Control Sample Data'!I$3:I$194)&gt;10,IF(AND(ISNUMBER('Control Sample Data'!I36),'Control Sample Data'!I36&lt;35,'Control Sample Data'!I36&gt;0),'Control Sample Data'!I36-'Choose Housekeeping Genes'!AG$20,35-'Choose Housekeeping Genes'!AG$20),"")</f>
        <v/>
      </c>
      <c r="AF36" s="22" t="str">
        <f>IF(SUM('Control Sample Data'!J$3:J$194)&gt;10,IF(AND(ISNUMBER('Control Sample Data'!J36),'Control Sample Data'!J36&lt;35,'Control Sample Data'!J36&gt;0),'Control Sample Data'!J36-'Choose Housekeeping Genes'!AH$20,35-'Choose Housekeeping Genes'!AH$20),"")</f>
        <v/>
      </c>
      <c r="AG36" s="22" t="str">
        <f>IF(SUM('Control Sample Data'!K$3:K$194)&gt;10,IF(AND(ISNUMBER('Control Sample Data'!K36),'Control Sample Data'!K36&lt;35,'Control Sample Data'!K36&gt;0),'Control Sample Data'!K36-'Choose Housekeeping Genes'!AI$20,35-'Choose Housekeeping Genes'!AI$20),"")</f>
        <v/>
      </c>
      <c r="AH36" s="22" t="str">
        <f>IF(SUM('Control Sample Data'!L$3:L$194)&gt;10,IF(AND(ISNUMBER('Control Sample Data'!L36),'Control Sample Data'!L36&lt;35,'Control Sample Data'!L36&gt;0),'Control Sample Data'!L36-'Choose Housekeeping Genes'!AJ$20,35-'Choose Housekeeping Genes'!AJ$20),"")</f>
        <v/>
      </c>
      <c r="AI36" s="22" t="str">
        <f>IF(SUM('Control Sample Data'!M$3:M$194)&gt;10,IF(AND(ISNUMBER('Control Sample Data'!M36),'Control Sample Data'!M36&lt;35,'Control Sample Data'!M36&gt;0),'Control Sample Data'!M36-'Choose Housekeeping Genes'!AK$20,35-'Choose Housekeeping Genes'!AK$20),"")</f>
        <v/>
      </c>
      <c r="AJ36" s="22" t="str">
        <f>IF(SUM('Control Sample Data'!N$3:N$194)&gt;10,IF(AND(ISNUMBER('Control Sample Data'!N36),'Control Sample Data'!N36&lt;35,'Control Sample Data'!N36&gt;0),'Control Sample Data'!N36-'Choose Housekeeping Genes'!AL$20,35-'Choose Housekeeping Genes'!AL$20),"")</f>
        <v/>
      </c>
      <c r="AK36" s="22" t="str">
        <f>IF(SUM('Control Sample Data'!O$3:O$194)&gt;10,IF(AND(ISNUMBER('Control Sample Data'!O36),'Control Sample Data'!O36&lt;35,'Control Sample Data'!O36&gt;0),'Control Sample Data'!O36-'Choose Housekeeping Genes'!AM$20,35-'Choose Housekeeping Genes'!AM$20),"")</f>
        <v/>
      </c>
      <c r="AL36" s="22" t="str">
        <f>IF(SUM('Control Sample Data'!P$3:P$194)&gt;10,IF(AND(ISNUMBER('Control Sample Data'!P36),'Control Sample Data'!P36&lt;35,'Control Sample Data'!P36&gt;0),'Control Sample Data'!P36-'Choose Housekeeping Genes'!AN$20,35-'Choose Housekeeping Genes'!AN$20),"")</f>
        <v/>
      </c>
      <c r="AM36" s="22" t="str">
        <f>IF(SUM('Control Sample Data'!Q$3:Q$194)&gt;10,IF(AND(ISNUMBER('Control Sample Data'!Q36),'Control Sample Data'!Q36&lt;35,'Control Sample Data'!Q36&gt;0),'Control Sample Data'!Q36-'Choose Housekeeping Genes'!AO$20,35-'Choose Housekeeping Genes'!AO$20),"")</f>
        <v/>
      </c>
      <c r="AN36" s="22" t="str">
        <f>IF(SUM('Control Sample Data'!R$3:R$194)&gt;10,IF(AND(ISNUMBER('Control Sample Data'!R36),'Control Sample Data'!R36&lt;35,'Control Sample Data'!R36&gt;0),'Control Sample Data'!R36-'Choose Housekeeping Genes'!AP$20,35-'Choose Housekeeping Genes'!AP$20),"")</f>
        <v/>
      </c>
      <c r="AO36" s="22" t="str">
        <f>IF(SUM('Control Sample Data'!S$3:S$194)&gt;10,IF(AND(ISNUMBER('Control Sample Data'!S36),'Control Sample Data'!S36&lt;35,'Control Sample Data'!S36&gt;0),'Control Sample Data'!S36-'Choose Housekeeping Genes'!AQ$20,35-'Choose Housekeeping Genes'!AQ$20),"")</f>
        <v/>
      </c>
      <c r="AP36" s="22" t="str">
        <f>IF(SUM('Control Sample Data'!T$3:T$194)&gt;10,IF(AND(ISNUMBER('Control Sample Data'!T36),'Control Sample Data'!T36&lt;35,'Control Sample Data'!T36&gt;0),'Control Sample Data'!T36-'Choose Housekeeping Genes'!AR$20,35-'Choose Housekeeping Genes'!AR$20),"")</f>
        <v/>
      </c>
      <c r="AQ36" s="22" t="str">
        <f>IF(SUM('Control Sample Data'!U$3:U$194)&gt;10,IF(AND(ISNUMBER('Control Sample Data'!U36),'Control Sample Data'!U36&lt;35,'Control Sample Data'!U36&gt;0),'Control Sample Data'!U36-'Choose Housekeeping Genes'!AS$20,35-'Choose Housekeeping Genes'!AS$20),"")</f>
        <v/>
      </c>
      <c r="AR36" s="22" t="str">
        <f>IF(SUM('Control Sample Data'!V$3:V$194)&gt;10,IF(AND(ISNUMBER('Control Sample Data'!V36),'Control Sample Data'!V36&lt;35,'Control Sample Data'!V36&gt;0),'Control Sample Data'!V36-'Choose Housekeeping Genes'!AT$20,35-'Choose Housekeeping Genes'!AT$20),"")</f>
        <v/>
      </c>
      <c r="AS36" s="69" t="str">
        <f>'Control Sample Data'!A36</f>
        <v>Asp-GTC-1</v>
      </c>
      <c r="AT36" s="21" t="s">
        <v>372</v>
      </c>
      <c r="AU36" s="22" t="str">
        <f ca="1">IF(ISNUMBER(C36-'Choose Housekeeping Genes'!D$12),C36-'Choose Housekeeping Genes'!D$12,"")</f>
        <v/>
      </c>
      <c r="AV36" s="22" t="str">
        <f ca="1">IF(ISNUMBER(D36-'Choose Housekeeping Genes'!E$12),D36-'Choose Housekeeping Genes'!E$12,"")</f>
        <v/>
      </c>
      <c r="AW36" s="22" t="str">
        <f ca="1">IF(ISNUMBER(E36-'Choose Housekeeping Genes'!F$12),E36-'Choose Housekeeping Genes'!F$12,"")</f>
        <v/>
      </c>
      <c r="AX36" s="22" t="str">
        <f ca="1">IF(ISNUMBER(F36-'Choose Housekeeping Genes'!G$12),F36-'Choose Housekeeping Genes'!G$12,"")</f>
        <v/>
      </c>
      <c r="AY36" s="22" t="str">
        <f ca="1">IF(ISNUMBER(G36-'Choose Housekeeping Genes'!H$12),G36-'Choose Housekeeping Genes'!H$12,"")</f>
        <v/>
      </c>
      <c r="AZ36" s="22" t="str">
        <f ca="1">IF(ISNUMBER(H36-'Choose Housekeeping Genes'!I$12),H36-'Choose Housekeeping Genes'!I$12,"")</f>
        <v/>
      </c>
      <c r="BA36" s="22" t="str">
        <f ca="1">IF(ISNUMBER(I36-'Choose Housekeeping Genes'!J$12),I36-'Choose Housekeeping Genes'!J$12,"")</f>
        <v/>
      </c>
      <c r="BB36" s="22" t="str">
        <f ca="1">IF(ISNUMBER(J36-'Choose Housekeeping Genes'!K$12),J36-'Choose Housekeeping Genes'!K$12,"")</f>
        <v/>
      </c>
      <c r="BC36" s="22" t="str">
        <f ca="1">IF(ISNUMBER(K36-'Choose Housekeeping Genes'!L$12),K36-'Choose Housekeeping Genes'!L$12,"")</f>
        <v/>
      </c>
      <c r="BD36" s="22" t="str">
        <f ca="1">IF(ISNUMBER(L36-'Choose Housekeeping Genes'!M$12),L36-'Choose Housekeeping Genes'!M$12,"")</f>
        <v/>
      </c>
      <c r="BE36" s="22" t="str">
        <f ca="1">IF(ISNUMBER(M36-'Choose Housekeeping Genes'!N$12),M36-'Choose Housekeeping Genes'!N$12,"")</f>
        <v/>
      </c>
      <c r="BF36" s="22" t="str">
        <f ca="1">IF(ISNUMBER(N36-'Choose Housekeeping Genes'!O$12),N36-'Choose Housekeeping Genes'!O$12,"")</f>
        <v/>
      </c>
      <c r="BG36" s="22" t="str">
        <f ca="1">IF(ISNUMBER(O36-'Choose Housekeeping Genes'!P$12),O36-'Choose Housekeeping Genes'!P$12,"")</f>
        <v/>
      </c>
      <c r="BH36" s="22" t="str">
        <f ca="1">IF(ISNUMBER(P36-'Choose Housekeeping Genes'!Q$12),P36-'Choose Housekeeping Genes'!Q$12,"")</f>
        <v/>
      </c>
      <c r="BI36" s="22" t="str">
        <f ca="1">IF(ISNUMBER(Q36-'Choose Housekeeping Genes'!R$12),Q36-'Choose Housekeeping Genes'!R$12,"")</f>
        <v/>
      </c>
      <c r="BJ36" s="22" t="str">
        <f ca="1">IF(ISNUMBER(R36-'Choose Housekeeping Genes'!S$12),R36-'Choose Housekeeping Genes'!S$12,"")</f>
        <v/>
      </c>
      <c r="BK36" s="22" t="str">
        <f ca="1">IF(ISNUMBER(S36-'Choose Housekeeping Genes'!T$12),S36-'Choose Housekeeping Genes'!T$12,"")</f>
        <v/>
      </c>
      <c r="BL36" s="22" t="str">
        <f ca="1">IF(ISNUMBER(T36-'Choose Housekeeping Genes'!U$12),T36-'Choose Housekeeping Genes'!U$12,"")</f>
        <v/>
      </c>
      <c r="BM36" s="22" t="str">
        <f ca="1">IF(ISNUMBER(U36-'Choose Housekeeping Genes'!V$12),U36-'Choose Housekeeping Genes'!V$12,"")</f>
        <v/>
      </c>
      <c r="BN36" s="22" t="str">
        <f ca="1">IF(ISNUMBER(V36-'Choose Housekeeping Genes'!W$12),V36-'Choose Housekeeping Genes'!W$12,"")</f>
        <v/>
      </c>
      <c r="BO36" s="142" t="str">
        <f t="shared" si="48"/>
        <v>Asp-GTC-1</v>
      </c>
      <c r="BP36" s="140" t="s">
        <v>372</v>
      </c>
      <c r="BQ36" s="22" t="str">
        <f ca="1">IF(ISNUMBER(Y36-'Choose Housekeeping Genes'!AA$12),Y36-'Choose Housekeeping Genes'!AA$12,"")</f>
        <v/>
      </c>
      <c r="BR36" s="22" t="str">
        <f ca="1">IF(ISNUMBER(Z36-'Choose Housekeeping Genes'!AB$12),Z36-'Choose Housekeeping Genes'!AB$12,"")</f>
        <v/>
      </c>
      <c r="BS36" s="22" t="str">
        <f ca="1">IF(ISNUMBER(AA36-'Choose Housekeeping Genes'!AC$12),AA36-'Choose Housekeeping Genes'!AC$12,"")</f>
        <v/>
      </c>
      <c r="BT36" s="22" t="str">
        <f ca="1">IF(ISNUMBER(AB36-'Choose Housekeeping Genes'!AD$12),AB36-'Choose Housekeeping Genes'!AD$12,"")</f>
        <v/>
      </c>
      <c r="BU36" s="22" t="str">
        <f ca="1">IF(ISNUMBER(AC36-'Choose Housekeeping Genes'!AE$12),AC36-'Choose Housekeeping Genes'!AE$12,"")</f>
        <v/>
      </c>
      <c r="BV36" s="22" t="str">
        <f ca="1">IF(ISNUMBER(AD36-'Choose Housekeeping Genes'!AF$12),AD36-'Choose Housekeeping Genes'!AF$12,"")</f>
        <v/>
      </c>
      <c r="BW36" s="22" t="str">
        <f ca="1">IF(ISNUMBER(AE36-'Choose Housekeeping Genes'!AG$12),AE36-'Choose Housekeeping Genes'!AG$12,"")</f>
        <v/>
      </c>
      <c r="BX36" s="22" t="str">
        <f ca="1">IF(ISNUMBER(AF36-'Choose Housekeeping Genes'!AH$12),AF36-'Choose Housekeeping Genes'!AH$12,"")</f>
        <v/>
      </c>
      <c r="BY36" s="22" t="str">
        <f ca="1">IF(ISNUMBER(AG36-'Choose Housekeeping Genes'!AI$12),AG36-'Choose Housekeeping Genes'!AI$12,"")</f>
        <v/>
      </c>
      <c r="BZ36" s="22" t="str">
        <f ca="1">IF(ISNUMBER(AH36-'Choose Housekeeping Genes'!AJ$12),AH36-'Choose Housekeeping Genes'!AJ$12,"")</f>
        <v/>
      </c>
      <c r="CA36" s="22" t="str">
        <f ca="1">IF(ISNUMBER(AI36-'Choose Housekeeping Genes'!AK$12),AI36-'Choose Housekeeping Genes'!AK$12,"")</f>
        <v/>
      </c>
      <c r="CB36" s="22" t="str">
        <f ca="1">IF(ISNUMBER(AJ36-'Choose Housekeeping Genes'!AL$12),AJ36-'Choose Housekeeping Genes'!AL$12,"")</f>
        <v/>
      </c>
      <c r="CC36" s="22" t="str">
        <f ca="1">IF(ISNUMBER(AK36-'Choose Housekeeping Genes'!AM$12),AK36-'Choose Housekeeping Genes'!AM$12,"")</f>
        <v/>
      </c>
      <c r="CD36" s="22" t="str">
        <f ca="1">IF(ISNUMBER(AL36-'Choose Housekeeping Genes'!AN$12),AL36-'Choose Housekeeping Genes'!AN$12,"")</f>
        <v/>
      </c>
      <c r="CE36" s="22" t="str">
        <f ca="1">IF(ISNUMBER(AM36-'Choose Housekeeping Genes'!AO$12),AM36-'Choose Housekeeping Genes'!AO$12,"")</f>
        <v/>
      </c>
      <c r="CF36" s="22" t="str">
        <f ca="1">IF(ISNUMBER(AN36-'Choose Housekeeping Genes'!AP$12),AN36-'Choose Housekeeping Genes'!AP$12,"")</f>
        <v/>
      </c>
      <c r="CG36" s="22" t="str">
        <f ca="1">IF(ISNUMBER(AO36-'Choose Housekeeping Genes'!AQ$12),AO36-'Choose Housekeeping Genes'!AQ$12,"")</f>
        <v/>
      </c>
      <c r="CH36" s="22" t="str">
        <f ca="1">IF(ISNUMBER(AP36-'Choose Housekeeping Genes'!AR$12),AP36-'Choose Housekeeping Genes'!AR$12,"")</f>
        <v/>
      </c>
      <c r="CI36" s="22" t="str">
        <f ca="1">IF(ISNUMBER(AQ36-'Choose Housekeeping Genes'!AS$12),AQ36-'Choose Housekeeping Genes'!AS$12,"")</f>
        <v/>
      </c>
      <c r="CJ36" s="22" t="str">
        <f ca="1">IF(ISNUMBER(AR36-'Choose Housekeeping Genes'!AT$12),AR36-'Choose Housekeeping Genes'!AT$12,"")</f>
        <v/>
      </c>
      <c r="CK36" s="66" t="e">
        <f t="shared" ca="1" si="4"/>
        <v>#DIV/0!</v>
      </c>
      <c r="CL36" s="143" t="e">
        <f t="shared" ca="1" si="5"/>
        <v>#DIV/0!</v>
      </c>
      <c r="DA36" s="69" t="str">
        <f>'Transcript table'!D44</f>
        <v>Asp-GTC-1</v>
      </c>
      <c r="DB36" s="21" t="s">
        <v>372</v>
      </c>
      <c r="DC36" s="65" t="str">
        <f t="shared" ca="1" si="6"/>
        <v/>
      </c>
      <c r="DD36" s="65" t="str">
        <f t="shared" ca="1" si="7"/>
        <v/>
      </c>
      <c r="DE36" s="65" t="str">
        <f t="shared" ca="1" si="8"/>
        <v/>
      </c>
      <c r="DF36" s="65" t="str">
        <f t="shared" ca="1" si="9"/>
        <v/>
      </c>
      <c r="DG36" s="65" t="str">
        <f t="shared" ca="1" si="10"/>
        <v/>
      </c>
      <c r="DH36" s="65" t="str">
        <f t="shared" ca="1" si="11"/>
        <v/>
      </c>
      <c r="DI36" s="65" t="str">
        <f t="shared" ca="1" si="12"/>
        <v/>
      </c>
      <c r="DJ36" s="65" t="str">
        <f t="shared" ca="1" si="13"/>
        <v/>
      </c>
      <c r="DK36" s="65" t="str">
        <f t="shared" ca="1" si="14"/>
        <v/>
      </c>
      <c r="DL36" s="65" t="str">
        <f t="shared" ca="1" si="15"/>
        <v/>
      </c>
      <c r="DM36" s="65" t="str">
        <f t="shared" ca="1" si="16"/>
        <v/>
      </c>
      <c r="DN36" s="65" t="str">
        <f t="shared" ca="1" si="17"/>
        <v/>
      </c>
      <c r="DO36" s="65" t="str">
        <f t="shared" ca="1" si="18"/>
        <v/>
      </c>
      <c r="DP36" s="65" t="str">
        <f t="shared" ca="1" si="19"/>
        <v/>
      </c>
      <c r="DQ36" s="65" t="str">
        <f t="shared" ca="1" si="20"/>
        <v/>
      </c>
      <c r="DR36" s="65" t="str">
        <f t="shared" ca="1" si="21"/>
        <v/>
      </c>
      <c r="DS36" s="65" t="str">
        <f t="shared" ca="1" si="22"/>
        <v/>
      </c>
      <c r="DT36" s="65" t="str">
        <f t="shared" ca="1" si="23"/>
        <v/>
      </c>
      <c r="DU36" s="65" t="str">
        <f t="shared" ca="1" si="24"/>
        <v/>
      </c>
      <c r="DV36" s="65" t="str">
        <f t="shared" ca="1" si="25"/>
        <v/>
      </c>
      <c r="DW36" s="141" t="str">
        <f t="shared" si="26"/>
        <v>Asp-GTC-1</v>
      </c>
      <c r="DX36" s="140" t="s">
        <v>372</v>
      </c>
      <c r="DY36" s="65" t="str">
        <f t="shared" ca="1" si="27"/>
        <v/>
      </c>
      <c r="DZ36" s="65" t="str">
        <f t="shared" ca="1" si="28"/>
        <v/>
      </c>
      <c r="EA36" s="65" t="str">
        <f t="shared" ca="1" si="29"/>
        <v/>
      </c>
      <c r="EB36" s="65" t="str">
        <f t="shared" ca="1" si="30"/>
        <v/>
      </c>
      <c r="EC36" s="65" t="str">
        <f t="shared" ca="1" si="31"/>
        <v/>
      </c>
      <c r="ED36" s="65" t="str">
        <f t="shared" ca="1" si="32"/>
        <v/>
      </c>
      <c r="EE36" s="65" t="str">
        <f t="shared" ca="1" si="33"/>
        <v/>
      </c>
      <c r="EF36" s="65" t="str">
        <f t="shared" ca="1" si="34"/>
        <v/>
      </c>
      <c r="EG36" s="65" t="str">
        <f t="shared" ca="1" si="35"/>
        <v/>
      </c>
      <c r="EH36" s="65" t="str">
        <f t="shared" ca="1" si="36"/>
        <v/>
      </c>
      <c r="EI36" s="65" t="str">
        <f t="shared" ca="1" si="37"/>
        <v/>
      </c>
      <c r="EJ36" s="65" t="str">
        <f t="shared" ca="1" si="38"/>
        <v/>
      </c>
      <c r="EK36" s="65" t="str">
        <f t="shared" ca="1" si="39"/>
        <v/>
      </c>
      <c r="EL36" s="65" t="str">
        <f t="shared" ca="1" si="40"/>
        <v/>
      </c>
      <c r="EM36" s="65" t="str">
        <f t="shared" ca="1" si="41"/>
        <v/>
      </c>
      <c r="EN36" s="65" t="str">
        <f t="shared" ca="1" si="42"/>
        <v/>
      </c>
      <c r="EO36" s="65" t="str">
        <f t="shared" ca="1" si="43"/>
        <v/>
      </c>
      <c r="EP36" s="65" t="str">
        <f t="shared" ca="1" si="44"/>
        <v/>
      </c>
      <c r="EQ36" s="65" t="str">
        <f t="shared" ca="1" si="45"/>
        <v/>
      </c>
      <c r="ER36" s="65" t="str">
        <f t="shared" ca="1" si="46"/>
        <v/>
      </c>
    </row>
    <row r="37" spans="1:148" ht="12.75" customHeight="1">
      <c r="A37" s="134" t="str">
        <f>'Test Sample Data'!A37</f>
        <v>Asp-GTC-2</v>
      </c>
      <c r="B37" s="136" t="s">
        <v>370</v>
      </c>
      <c r="C37" s="22" t="str">
        <f>IF(SUM('Test Sample Data'!C$3:C$194)&gt;10,IF(AND(ISNUMBER('Test Sample Data'!C37),'Test Sample Data'!C37&lt;35,'Test Sample Data'!C37&gt;0),'Test Sample Data'!C37-'Choose Housekeeping Genes'!D$20,35-'Choose Housekeeping Genes'!D$20),"")</f>
        <v/>
      </c>
      <c r="D37" s="22" t="str">
        <f>IF(SUM('Test Sample Data'!D$3:D$194)&gt;10,IF(AND(ISNUMBER('Test Sample Data'!D37),'Test Sample Data'!D37&lt;35,'Test Sample Data'!D37&gt;0),'Test Sample Data'!D37-'Choose Housekeeping Genes'!E$20,35-'Choose Housekeeping Genes'!E$20),"")</f>
        <v/>
      </c>
      <c r="E37" s="22" t="str">
        <f>IF(SUM('Test Sample Data'!E$3:E$194)&gt;10,IF(AND(ISNUMBER('Test Sample Data'!E37),'Test Sample Data'!E37&lt;35,'Test Sample Data'!E37&gt;0),'Test Sample Data'!E37-'Choose Housekeeping Genes'!F$20,35-'Choose Housekeeping Genes'!F$20),"")</f>
        <v/>
      </c>
      <c r="F37" s="22" t="str">
        <f>IF(SUM('Test Sample Data'!F$3:F$194)&gt;10,IF(AND(ISNUMBER('Test Sample Data'!F37),'Test Sample Data'!F37&lt;35,'Test Sample Data'!F37&gt;0),'Test Sample Data'!F37-'Choose Housekeeping Genes'!G$20,35-'Choose Housekeeping Genes'!G$20),"")</f>
        <v/>
      </c>
      <c r="G37" s="22" t="str">
        <f>IF(SUM('Test Sample Data'!G$3:G$194)&gt;10,IF(AND(ISNUMBER('Test Sample Data'!G37),'Test Sample Data'!G37&lt;35,'Test Sample Data'!G37&gt;0),'Test Sample Data'!G37-'Choose Housekeeping Genes'!H$20,35-'Choose Housekeeping Genes'!H$20),"")</f>
        <v/>
      </c>
      <c r="H37" s="22" t="str">
        <f>IF(SUM('Test Sample Data'!H$3:H$194)&gt;10,IF(AND(ISNUMBER('Test Sample Data'!H37),'Test Sample Data'!H37&lt;35,'Test Sample Data'!H37&gt;0),'Test Sample Data'!H37-'Choose Housekeeping Genes'!I$20,35-'Choose Housekeeping Genes'!I$20),"")</f>
        <v/>
      </c>
      <c r="I37" s="22" t="str">
        <f>IF(SUM('Test Sample Data'!I$3:I$194)&gt;10,IF(AND(ISNUMBER('Test Sample Data'!I37),'Test Sample Data'!I37&lt;35,'Test Sample Data'!I37&gt;0),'Test Sample Data'!I37-'Choose Housekeeping Genes'!J$20,35-'Choose Housekeeping Genes'!J$20),"")</f>
        <v/>
      </c>
      <c r="J37" s="22" t="str">
        <f>IF(SUM('Test Sample Data'!J$3:J$194)&gt;10,IF(AND(ISNUMBER('Test Sample Data'!J37),'Test Sample Data'!J37&lt;35,'Test Sample Data'!J37&gt;0),'Test Sample Data'!J37-'Choose Housekeeping Genes'!K$20,35-'Choose Housekeeping Genes'!K$20),"")</f>
        <v/>
      </c>
      <c r="K37" s="22" t="str">
        <f>IF(SUM('Test Sample Data'!K$3:K$194)&gt;10,IF(AND(ISNUMBER('Test Sample Data'!K37),'Test Sample Data'!K37&lt;35,'Test Sample Data'!K37&gt;0),'Test Sample Data'!K37-'Choose Housekeeping Genes'!L$20,35-'Choose Housekeeping Genes'!L$20),"")</f>
        <v/>
      </c>
      <c r="L37" s="22" t="str">
        <f>IF(SUM('Test Sample Data'!L$3:L$194)&gt;10,IF(AND(ISNUMBER('Test Sample Data'!L37),'Test Sample Data'!L37&lt;35,'Test Sample Data'!L37&gt;0),'Test Sample Data'!L37-'Choose Housekeeping Genes'!M$20,35-'Choose Housekeeping Genes'!M$20),"")</f>
        <v/>
      </c>
      <c r="M37" s="22" t="str">
        <f>IF(SUM('Test Sample Data'!M$3:M$194)&gt;10,IF(AND(ISNUMBER('Test Sample Data'!M37),'Test Sample Data'!M37&lt;35,'Test Sample Data'!M37&gt;0),'Test Sample Data'!M37-'Choose Housekeeping Genes'!N$20,35-'Choose Housekeeping Genes'!N$20),"")</f>
        <v/>
      </c>
      <c r="N37" s="22" t="str">
        <f>IF(SUM('Test Sample Data'!N$3:N$194)&gt;10,IF(AND(ISNUMBER('Test Sample Data'!N37),'Test Sample Data'!N37&lt;35,'Test Sample Data'!N37&gt;0),'Test Sample Data'!N37-'Choose Housekeeping Genes'!O$20,35-'Choose Housekeeping Genes'!O$20),"")</f>
        <v/>
      </c>
      <c r="O37" s="22" t="str">
        <f>IF(SUM('Test Sample Data'!O$3:O$194)&gt;10,IF(AND(ISNUMBER('Test Sample Data'!O37),'Test Sample Data'!O37&lt;35,'Test Sample Data'!O37&gt;0),'Test Sample Data'!O37-'Choose Housekeeping Genes'!P$20,35-'Choose Housekeeping Genes'!P$20),"")</f>
        <v/>
      </c>
      <c r="P37" s="22" t="str">
        <f>IF(SUM('Test Sample Data'!P$3:P$194)&gt;10,IF(AND(ISNUMBER('Test Sample Data'!P37),'Test Sample Data'!P37&lt;35,'Test Sample Data'!P37&gt;0),'Test Sample Data'!P37-'Choose Housekeeping Genes'!Q$20,35-'Choose Housekeeping Genes'!Q$20),"")</f>
        <v/>
      </c>
      <c r="Q37" s="22" t="str">
        <f>IF(SUM('Test Sample Data'!Q$3:Q$194)&gt;10,IF(AND(ISNUMBER('Test Sample Data'!Q37),'Test Sample Data'!Q37&lt;35,'Test Sample Data'!Q37&gt;0),'Test Sample Data'!Q37-'Choose Housekeeping Genes'!R$20,35-'Choose Housekeeping Genes'!R$20),"")</f>
        <v/>
      </c>
      <c r="R37" s="22" t="str">
        <f>IF(SUM('Test Sample Data'!R$3:R$194)&gt;10,IF(AND(ISNUMBER('Test Sample Data'!R37),'Test Sample Data'!R37&lt;35,'Test Sample Data'!R37&gt;0),'Test Sample Data'!R37-'Choose Housekeeping Genes'!S$20,35-'Choose Housekeeping Genes'!S$20),"")</f>
        <v/>
      </c>
      <c r="S37" s="22" t="str">
        <f>IF(SUM('Test Sample Data'!S$3:S$194)&gt;10,IF(AND(ISNUMBER('Test Sample Data'!S37),'Test Sample Data'!S37&lt;35,'Test Sample Data'!S37&gt;0),'Test Sample Data'!S37-'Choose Housekeeping Genes'!T$20,35-'Choose Housekeeping Genes'!T$20),"")</f>
        <v/>
      </c>
      <c r="T37" s="22" t="str">
        <f>IF(SUM('Test Sample Data'!T$3:T$194)&gt;10,IF(AND(ISNUMBER('Test Sample Data'!T37),'Test Sample Data'!T37&lt;35,'Test Sample Data'!T37&gt;0),'Test Sample Data'!T37-'Choose Housekeeping Genes'!U$20,35-'Choose Housekeeping Genes'!U$20),"")</f>
        <v/>
      </c>
      <c r="U37" s="22" t="str">
        <f>IF(SUM('Test Sample Data'!U$3:U$194)&gt;10,IF(AND(ISNUMBER('Test Sample Data'!U37),'Test Sample Data'!U37&lt;35,'Test Sample Data'!U37&gt;0),'Test Sample Data'!U37-'Choose Housekeeping Genes'!V$20,35-'Choose Housekeeping Genes'!V$20),"")</f>
        <v/>
      </c>
      <c r="V37" s="22" t="str">
        <f>IF(SUM('Test Sample Data'!V$3:V$194)&gt;10,IF(AND(ISNUMBER('Test Sample Data'!V37),'Test Sample Data'!V37&lt;35,'Test Sample Data'!V37&gt;0),'Test Sample Data'!V37-'Choose Housekeeping Genes'!W$20,35-'Choose Housekeeping Genes'!W$20),"")</f>
        <v/>
      </c>
      <c r="W37" s="139" t="str">
        <f>'Control Sample Data'!A37</f>
        <v>Asp-GTC-2</v>
      </c>
      <c r="X37" s="140" t="s">
        <v>370</v>
      </c>
      <c r="Y37" s="22" t="str">
        <f>IF(SUM('Control Sample Data'!C$3:C$194)&gt;10,IF(AND(ISNUMBER('Control Sample Data'!C37),'Control Sample Data'!C37&lt;35,'Control Sample Data'!C37&gt;0),'Control Sample Data'!C37-'Choose Housekeeping Genes'!AA$20,35-'Choose Housekeeping Genes'!AA$20),"")</f>
        <v/>
      </c>
      <c r="Z37" s="22" t="str">
        <f>IF(SUM('Control Sample Data'!D$3:D$194)&gt;10,IF(AND(ISNUMBER('Control Sample Data'!D37),'Control Sample Data'!D37&lt;35,'Control Sample Data'!D37&gt;0),'Control Sample Data'!D37-'Choose Housekeeping Genes'!AB$20,35-'Choose Housekeeping Genes'!AB$20),"")</f>
        <v/>
      </c>
      <c r="AA37" s="22" t="str">
        <f>IF(SUM('Control Sample Data'!E$3:E$194)&gt;10,IF(AND(ISNUMBER('Control Sample Data'!E37),'Control Sample Data'!E37&lt;35,'Control Sample Data'!E37&gt;0),'Control Sample Data'!E37-'Choose Housekeeping Genes'!AC$20,35-'Choose Housekeeping Genes'!AC$20),"")</f>
        <v/>
      </c>
      <c r="AB37" s="22" t="str">
        <f>IF(SUM('Control Sample Data'!F$3:F$194)&gt;10,IF(AND(ISNUMBER('Control Sample Data'!F37),'Control Sample Data'!F37&lt;35,'Control Sample Data'!F37&gt;0),'Control Sample Data'!F37-'Choose Housekeeping Genes'!AD$20,35-'Choose Housekeeping Genes'!AD$20),"")</f>
        <v/>
      </c>
      <c r="AC37" s="22" t="str">
        <f>IF(SUM('Control Sample Data'!G$3:G$194)&gt;10,IF(AND(ISNUMBER('Control Sample Data'!G37),'Control Sample Data'!G37&lt;35,'Control Sample Data'!G37&gt;0),'Control Sample Data'!G37-'Choose Housekeeping Genes'!AE$20,35-'Choose Housekeeping Genes'!AE$20),"")</f>
        <v/>
      </c>
      <c r="AD37" s="22" t="str">
        <f>IF(SUM('Control Sample Data'!H$3:H$194)&gt;10,IF(AND(ISNUMBER('Control Sample Data'!H37),'Control Sample Data'!H37&lt;35,'Control Sample Data'!H37&gt;0),'Control Sample Data'!H37-'Choose Housekeeping Genes'!AF$20,35-'Choose Housekeeping Genes'!AF$20),"")</f>
        <v/>
      </c>
      <c r="AE37" s="22" t="str">
        <f>IF(SUM('Control Sample Data'!I$3:I$194)&gt;10,IF(AND(ISNUMBER('Control Sample Data'!I37),'Control Sample Data'!I37&lt;35,'Control Sample Data'!I37&gt;0),'Control Sample Data'!I37-'Choose Housekeeping Genes'!AG$20,35-'Choose Housekeeping Genes'!AG$20),"")</f>
        <v/>
      </c>
      <c r="AF37" s="22" t="str">
        <f>IF(SUM('Control Sample Data'!J$3:J$194)&gt;10,IF(AND(ISNUMBER('Control Sample Data'!J37),'Control Sample Data'!J37&lt;35,'Control Sample Data'!J37&gt;0),'Control Sample Data'!J37-'Choose Housekeeping Genes'!AH$20,35-'Choose Housekeeping Genes'!AH$20),"")</f>
        <v/>
      </c>
      <c r="AG37" s="22" t="str">
        <f>IF(SUM('Control Sample Data'!K$3:K$194)&gt;10,IF(AND(ISNUMBER('Control Sample Data'!K37),'Control Sample Data'!K37&lt;35,'Control Sample Data'!K37&gt;0),'Control Sample Data'!K37-'Choose Housekeeping Genes'!AI$20,35-'Choose Housekeeping Genes'!AI$20),"")</f>
        <v/>
      </c>
      <c r="AH37" s="22" t="str">
        <f>IF(SUM('Control Sample Data'!L$3:L$194)&gt;10,IF(AND(ISNUMBER('Control Sample Data'!L37),'Control Sample Data'!L37&lt;35,'Control Sample Data'!L37&gt;0),'Control Sample Data'!L37-'Choose Housekeeping Genes'!AJ$20,35-'Choose Housekeeping Genes'!AJ$20),"")</f>
        <v/>
      </c>
      <c r="AI37" s="22" t="str">
        <f>IF(SUM('Control Sample Data'!M$3:M$194)&gt;10,IF(AND(ISNUMBER('Control Sample Data'!M37),'Control Sample Data'!M37&lt;35,'Control Sample Data'!M37&gt;0),'Control Sample Data'!M37-'Choose Housekeeping Genes'!AK$20,35-'Choose Housekeeping Genes'!AK$20),"")</f>
        <v/>
      </c>
      <c r="AJ37" s="22" t="str">
        <f>IF(SUM('Control Sample Data'!N$3:N$194)&gt;10,IF(AND(ISNUMBER('Control Sample Data'!N37),'Control Sample Data'!N37&lt;35,'Control Sample Data'!N37&gt;0),'Control Sample Data'!N37-'Choose Housekeeping Genes'!AL$20,35-'Choose Housekeeping Genes'!AL$20),"")</f>
        <v/>
      </c>
      <c r="AK37" s="22" t="str">
        <f>IF(SUM('Control Sample Data'!O$3:O$194)&gt;10,IF(AND(ISNUMBER('Control Sample Data'!O37),'Control Sample Data'!O37&lt;35,'Control Sample Data'!O37&gt;0),'Control Sample Data'!O37-'Choose Housekeeping Genes'!AM$20,35-'Choose Housekeeping Genes'!AM$20),"")</f>
        <v/>
      </c>
      <c r="AL37" s="22" t="str">
        <f>IF(SUM('Control Sample Data'!P$3:P$194)&gt;10,IF(AND(ISNUMBER('Control Sample Data'!P37),'Control Sample Data'!P37&lt;35,'Control Sample Data'!P37&gt;0),'Control Sample Data'!P37-'Choose Housekeeping Genes'!AN$20,35-'Choose Housekeeping Genes'!AN$20),"")</f>
        <v/>
      </c>
      <c r="AM37" s="22" t="str">
        <f>IF(SUM('Control Sample Data'!Q$3:Q$194)&gt;10,IF(AND(ISNUMBER('Control Sample Data'!Q37),'Control Sample Data'!Q37&lt;35,'Control Sample Data'!Q37&gt;0),'Control Sample Data'!Q37-'Choose Housekeeping Genes'!AO$20,35-'Choose Housekeeping Genes'!AO$20),"")</f>
        <v/>
      </c>
      <c r="AN37" s="22" t="str">
        <f>IF(SUM('Control Sample Data'!R$3:R$194)&gt;10,IF(AND(ISNUMBER('Control Sample Data'!R37),'Control Sample Data'!R37&lt;35,'Control Sample Data'!R37&gt;0),'Control Sample Data'!R37-'Choose Housekeeping Genes'!AP$20,35-'Choose Housekeeping Genes'!AP$20),"")</f>
        <v/>
      </c>
      <c r="AO37" s="22" t="str">
        <f>IF(SUM('Control Sample Data'!S$3:S$194)&gt;10,IF(AND(ISNUMBER('Control Sample Data'!S37),'Control Sample Data'!S37&lt;35,'Control Sample Data'!S37&gt;0),'Control Sample Data'!S37-'Choose Housekeeping Genes'!AQ$20,35-'Choose Housekeeping Genes'!AQ$20),"")</f>
        <v/>
      </c>
      <c r="AP37" s="22" t="str">
        <f>IF(SUM('Control Sample Data'!T$3:T$194)&gt;10,IF(AND(ISNUMBER('Control Sample Data'!T37),'Control Sample Data'!T37&lt;35,'Control Sample Data'!T37&gt;0),'Control Sample Data'!T37-'Choose Housekeeping Genes'!AR$20,35-'Choose Housekeeping Genes'!AR$20),"")</f>
        <v/>
      </c>
      <c r="AQ37" s="22" t="str">
        <f>IF(SUM('Control Sample Data'!U$3:U$194)&gt;10,IF(AND(ISNUMBER('Control Sample Data'!U37),'Control Sample Data'!U37&lt;35,'Control Sample Data'!U37&gt;0),'Control Sample Data'!U37-'Choose Housekeeping Genes'!AS$20,35-'Choose Housekeeping Genes'!AS$20),"")</f>
        <v/>
      </c>
      <c r="AR37" s="22" t="str">
        <f>IF(SUM('Control Sample Data'!V$3:V$194)&gt;10,IF(AND(ISNUMBER('Control Sample Data'!V37),'Control Sample Data'!V37&lt;35,'Control Sample Data'!V37&gt;0),'Control Sample Data'!V37-'Choose Housekeeping Genes'!AT$20,35-'Choose Housekeeping Genes'!AT$20),"")</f>
        <v/>
      </c>
      <c r="AS37" s="69" t="str">
        <f>'Control Sample Data'!A37</f>
        <v>Asp-GTC-2</v>
      </c>
      <c r="AT37" s="21" t="s">
        <v>370</v>
      </c>
      <c r="AU37" s="22" t="str">
        <f ca="1">IF(ISNUMBER(C37-'Choose Housekeeping Genes'!D$12),C37-'Choose Housekeeping Genes'!D$12,"")</f>
        <v/>
      </c>
      <c r="AV37" s="22" t="str">
        <f ca="1">IF(ISNUMBER(D37-'Choose Housekeeping Genes'!E$12),D37-'Choose Housekeeping Genes'!E$12,"")</f>
        <v/>
      </c>
      <c r="AW37" s="22" t="str">
        <f ca="1">IF(ISNUMBER(E37-'Choose Housekeeping Genes'!F$12),E37-'Choose Housekeeping Genes'!F$12,"")</f>
        <v/>
      </c>
      <c r="AX37" s="22" t="str">
        <f ca="1">IF(ISNUMBER(F37-'Choose Housekeeping Genes'!G$12),F37-'Choose Housekeeping Genes'!G$12,"")</f>
        <v/>
      </c>
      <c r="AY37" s="22" t="str">
        <f ca="1">IF(ISNUMBER(G37-'Choose Housekeeping Genes'!H$12),G37-'Choose Housekeeping Genes'!H$12,"")</f>
        <v/>
      </c>
      <c r="AZ37" s="22" t="str">
        <f ca="1">IF(ISNUMBER(H37-'Choose Housekeeping Genes'!I$12),H37-'Choose Housekeeping Genes'!I$12,"")</f>
        <v/>
      </c>
      <c r="BA37" s="22" t="str">
        <f ca="1">IF(ISNUMBER(I37-'Choose Housekeeping Genes'!J$12),I37-'Choose Housekeeping Genes'!J$12,"")</f>
        <v/>
      </c>
      <c r="BB37" s="22" t="str">
        <f ca="1">IF(ISNUMBER(J37-'Choose Housekeeping Genes'!K$12),J37-'Choose Housekeeping Genes'!K$12,"")</f>
        <v/>
      </c>
      <c r="BC37" s="22" t="str">
        <f ca="1">IF(ISNUMBER(K37-'Choose Housekeeping Genes'!L$12),K37-'Choose Housekeeping Genes'!L$12,"")</f>
        <v/>
      </c>
      <c r="BD37" s="22" t="str">
        <f ca="1">IF(ISNUMBER(L37-'Choose Housekeeping Genes'!M$12),L37-'Choose Housekeeping Genes'!M$12,"")</f>
        <v/>
      </c>
      <c r="BE37" s="22" t="str">
        <f ca="1">IF(ISNUMBER(M37-'Choose Housekeeping Genes'!N$12),M37-'Choose Housekeeping Genes'!N$12,"")</f>
        <v/>
      </c>
      <c r="BF37" s="22" t="str">
        <f ca="1">IF(ISNUMBER(N37-'Choose Housekeeping Genes'!O$12),N37-'Choose Housekeeping Genes'!O$12,"")</f>
        <v/>
      </c>
      <c r="BG37" s="22" t="str">
        <f ca="1">IF(ISNUMBER(O37-'Choose Housekeeping Genes'!P$12),O37-'Choose Housekeeping Genes'!P$12,"")</f>
        <v/>
      </c>
      <c r="BH37" s="22" t="str">
        <f ca="1">IF(ISNUMBER(P37-'Choose Housekeeping Genes'!Q$12),P37-'Choose Housekeeping Genes'!Q$12,"")</f>
        <v/>
      </c>
      <c r="BI37" s="22" t="str">
        <f ca="1">IF(ISNUMBER(Q37-'Choose Housekeeping Genes'!R$12),Q37-'Choose Housekeeping Genes'!R$12,"")</f>
        <v/>
      </c>
      <c r="BJ37" s="22" t="str">
        <f ca="1">IF(ISNUMBER(R37-'Choose Housekeeping Genes'!S$12),R37-'Choose Housekeeping Genes'!S$12,"")</f>
        <v/>
      </c>
      <c r="BK37" s="22" t="str">
        <f ca="1">IF(ISNUMBER(S37-'Choose Housekeeping Genes'!T$12),S37-'Choose Housekeeping Genes'!T$12,"")</f>
        <v/>
      </c>
      <c r="BL37" s="22" t="str">
        <f ca="1">IF(ISNUMBER(T37-'Choose Housekeeping Genes'!U$12),T37-'Choose Housekeeping Genes'!U$12,"")</f>
        <v/>
      </c>
      <c r="BM37" s="22" t="str">
        <f ca="1">IF(ISNUMBER(U37-'Choose Housekeeping Genes'!V$12),U37-'Choose Housekeeping Genes'!V$12,"")</f>
        <v/>
      </c>
      <c r="BN37" s="22" t="str">
        <f ca="1">IF(ISNUMBER(V37-'Choose Housekeeping Genes'!W$12),V37-'Choose Housekeeping Genes'!W$12,"")</f>
        <v/>
      </c>
      <c r="BO37" s="142" t="str">
        <f t="shared" si="48"/>
        <v>Asp-GTC-2</v>
      </c>
      <c r="BP37" s="140" t="s">
        <v>370</v>
      </c>
      <c r="BQ37" s="22" t="str">
        <f ca="1">IF(ISNUMBER(Y37-'Choose Housekeeping Genes'!AA$12),Y37-'Choose Housekeeping Genes'!AA$12,"")</f>
        <v/>
      </c>
      <c r="BR37" s="22" t="str">
        <f ca="1">IF(ISNUMBER(Z37-'Choose Housekeeping Genes'!AB$12),Z37-'Choose Housekeeping Genes'!AB$12,"")</f>
        <v/>
      </c>
      <c r="BS37" s="22" t="str">
        <f ca="1">IF(ISNUMBER(AA37-'Choose Housekeeping Genes'!AC$12),AA37-'Choose Housekeeping Genes'!AC$12,"")</f>
        <v/>
      </c>
      <c r="BT37" s="22" t="str">
        <f ca="1">IF(ISNUMBER(AB37-'Choose Housekeeping Genes'!AD$12),AB37-'Choose Housekeeping Genes'!AD$12,"")</f>
        <v/>
      </c>
      <c r="BU37" s="22" t="str">
        <f ca="1">IF(ISNUMBER(AC37-'Choose Housekeeping Genes'!AE$12),AC37-'Choose Housekeeping Genes'!AE$12,"")</f>
        <v/>
      </c>
      <c r="BV37" s="22" t="str">
        <f ca="1">IF(ISNUMBER(AD37-'Choose Housekeeping Genes'!AF$12),AD37-'Choose Housekeeping Genes'!AF$12,"")</f>
        <v/>
      </c>
      <c r="BW37" s="22" t="str">
        <f ca="1">IF(ISNUMBER(AE37-'Choose Housekeeping Genes'!AG$12),AE37-'Choose Housekeeping Genes'!AG$12,"")</f>
        <v/>
      </c>
      <c r="BX37" s="22" t="str">
        <f ca="1">IF(ISNUMBER(AF37-'Choose Housekeeping Genes'!AH$12),AF37-'Choose Housekeeping Genes'!AH$12,"")</f>
        <v/>
      </c>
      <c r="BY37" s="22" t="str">
        <f ca="1">IF(ISNUMBER(AG37-'Choose Housekeeping Genes'!AI$12),AG37-'Choose Housekeeping Genes'!AI$12,"")</f>
        <v/>
      </c>
      <c r="BZ37" s="22" t="str">
        <f ca="1">IF(ISNUMBER(AH37-'Choose Housekeeping Genes'!AJ$12),AH37-'Choose Housekeeping Genes'!AJ$12,"")</f>
        <v/>
      </c>
      <c r="CA37" s="22" t="str">
        <f ca="1">IF(ISNUMBER(AI37-'Choose Housekeeping Genes'!AK$12),AI37-'Choose Housekeeping Genes'!AK$12,"")</f>
        <v/>
      </c>
      <c r="CB37" s="22" t="str">
        <f ca="1">IF(ISNUMBER(AJ37-'Choose Housekeeping Genes'!AL$12),AJ37-'Choose Housekeeping Genes'!AL$12,"")</f>
        <v/>
      </c>
      <c r="CC37" s="22" t="str">
        <f ca="1">IF(ISNUMBER(AK37-'Choose Housekeeping Genes'!AM$12),AK37-'Choose Housekeeping Genes'!AM$12,"")</f>
        <v/>
      </c>
      <c r="CD37" s="22" t="str">
        <f ca="1">IF(ISNUMBER(AL37-'Choose Housekeeping Genes'!AN$12),AL37-'Choose Housekeeping Genes'!AN$12,"")</f>
        <v/>
      </c>
      <c r="CE37" s="22" t="str">
        <f ca="1">IF(ISNUMBER(AM37-'Choose Housekeeping Genes'!AO$12),AM37-'Choose Housekeeping Genes'!AO$12,"")</f>
        <v/>
      </c>
      <c r="CF37" s="22" t="str">
        <f ca="1">IF(ISNUMBER(AN37-'Choose Housekeeping Genes'!AP$12),AN37-'Choose Housekeeping Genes'!AP$12,"")</f>
        <v/>
      </c>
      <c r="CG37" s="22" t="str">
        <f ca="1">IF(ISNUMBER(AO37-'Choose Housekeeping Genes'!AQ$12),AO37-'Choose Housekeeping Genes'!AQ$12,"")</f>
        <v/>
      </c>
      <c r="CH37" s="22" t="str">
        <f ca="1">IF(ISNUMBER(AP37-'Choose Housekeeping Genes'!AR$12),AP37-'Choose Housekeeping Genes'!AR$12,"")</f>
        <v/>
      </c>
      <c r="CI37" s="22" t="str">
        <f ca="1">IF(ISNUMBER(AQ37-'Choose Housekeeping Genes'!AS$12),AQ37-'Choose Housekeeping Genes'!AS$12,"")</f>
        <v/>
      </c>
      <c r="CJ37" s="22" t="str">
        <f ca="1">IF(ISNUMBER(AR37-'Choose Housekeeping Genes'!AT$12),AR37-'Choose Housekeeping Genes'!AT$12,"")</f>
        <v/>
      </c>
      <c r="CK37" s="66" t="e">
        <f t="shared" ca="1" si="4"/>
        <v>#DIV/0!</v>
      </c>
      <c r="CL37" s="143" t="e">
        <f t="shared" ca="1" si="5"/>
        <v>#DIV/0!</v>
      </c>
      <c r="DA37" s="69" t="str">
        <f>'Transcript table'!D45</f>
        <v>Asp-GTC-2</v>
      </c>
      <c r="DB37" s="21" t="s">
        <v>370</v>
      </c>
      <c r="DC37" s="65" t="str">
        <f t="shared" ca="1" si="6"/>
        <v/>
      </c>
      <c r="DD37" s="65" t="str">
        <f t="shared" ca="1" si="7"/>
        <v/>
      </c>
      <c r="DE37" s="65" t="str">
        <f t="shared" ca="1" si="8"/>
        <v/>
      </c>
      <c r="DF37" s="65" t="str">
        <f t="shared" ca="1" si="9"/>
        <v/>
      </c>
      <c r="DG37" s="65" t="str">
        <f t="shared" ca="1" si="10"/>
        <v/>
      </c>
      <c r="DH37" s="65" t="str">
        <f t="shared" ca="1" si="11"/>
        <v/>
      </c>
      <c r="DI37" s="65" t="str">
        <f t="shared" ca="1" si="12"/>
        <v/>
      </c>
      <c r="DJ37" s="65" t="str">
        <f t="shared" ca="1" si="13"/>
        <v/>
      </c>
      <c r="DK37" s="65" t="str">
        <f t="shared" ca="1" si="14"/>
        <v/>
      </c>
      <c r="DL37" s="65" t="str">
        <f t="shared" ca="1" si="15"/>
        <v/>
      </c>
      <c r="DM37" s="65" t="str">
        <f t="shared" ca="1" si="16"/>
        <v/>
      </c>
      <c r="DN37" s="65" t="str">
        <f t="shared" ca="1" si="17"/>
        <v/>
      </c>
      <c r="DO37" s="65" t="str">
        <f t="shared" ca="1" si="18"/>
        <v/>
      </c>
      <c r="DP37" s="65" t="str">
        <f t="shared" ca="1" si="19"/>
        <v/>
      </c>
      <c r="DQ37" s="65" t="str">
        <f t="shared" ca="1" si="20"/>
        <v/>
      </c>
      <c r="DR37" s="65" t="str">
        <f t="shared" ca="1" si="21"/>
        <v/>
      </c>
      <c r="DS37" s="65" t="str">
        <f t="shared" ca="1" si="22"/>
        <v/>
      </c>
      <c r="DT37" s="65" t="str">
        <f t="shared" ca="1" si="23"/>
        <v/>
      </c>
      <c r="DU37" s="65" t="str">
        <f t="shared" ca="1" si="24"/>
        <v/>
      </c>
      <c r="DV37" s="65" t="str">
        <f t="shared" ca="1" si="25"/>
        <v/>
      </c>
      <c r="DW37" s="141" t="str">
        <f t="shared" si="26"/>
        <v>Asp-GTC-2</v>
      </c>
      <c r="DX37" s="140" t="s">
        <v>370</v>
      </c>
      <c r="DY37" s="65" t="str">
        <f t="shared" ca="1" si="27"/>
        <v/>
      </c>
      <c r="DZ37" s="65" t="str">
        <f t="shared" ca="1" si="28"/>
        <v/>
      </c>
      <c r="EA37" s="65" t="str">
        <f t="shared" ca="1" si="29"/>
        <v/>
      </c>
      <c r="EB37" s="65" t="str">
        <f t="shared" ca="1" si="30"/>
        <v/>
      </c>
      <c r="EC37" s="65" t="str">
        <f t="shared" ca="1" si="31"/>
        <v/>
      </c>
      <c r="ED37" s="65" t="str">
        <f t="shared" ca="1" si="32"/>
        <v/>
      </c>
      <c r="EE37" s="65" t="str">
        <f t="shared" ca="1" si="33"/>
        <v/>
      </c>
      <c r="EF37" s="65" t="str">
        <f t="shared" ca="1" si="34"/>
        <v/>
      </c>
      <c r="EG37" s="65" t="str">
        <f t="shared" ca="1" si="35"/>
        <v/>
      </c>
      <c r="EH37" s="65" t="str">
        <f t="shared" ca="1" si="36"/>
        <v/>
      </c>
      <c r="EI37" s="65" t="str">
        <f t="shared" ca="1" si="37"/>
        <v/>
      </c>
      <c r="EJ37" s="65" t="str">
        <f t="shared" ca="1" si="38"/>
        <v/>
      </c>
      <c r="EK37" s="65" t="str">
        <f t="shared" ca="1" si="39"/>
        <v/>
      </c>
      <c r="EL37" s="65" t="str">
        <f t="shared" ca="1" si="40"/>
        <v/>
      </c>
      <c r="EM37" s="65" t="str">
        <f t="shared" ca="1" si="41"/>
        <v/>
      </c>
      <c r="EN37" s="65" t="str">
        <f t="shared" ca="1" si="42"/>
        <v/>
      </c>
      <c r="EO37" s="65" t="str">
        <f t="shared" ca="1" si="43"/>
        <v/>
      </c>
      <c r="EP37" s="65" t="str">
        <f t="shared" ca="1" si="44"/>
        <v/>
      </c>
      <c r="EQ37" s="65" t="str">
        <f t="shared" ca="1" si="45"/>
        <v/>
      </c>
      <c r="ER37" s="65" t="str">
        <f t="shared" ca="1" si="46"/>
        <v/>
      </c>
    </row>
    <row r="38" spans="1:148" ht="12.75" customHeight="1">
      <c r="A38" s="134" t="str">
        <f>'Test Sample Data'!A38</f>
        <v>Asp-GTC-3</v>
      </c>
      <c r="B38" s="136" t="s">
        <v>368</v>
      </c>
      <c r="C38" s="22" t="str">
        <f>IF(SUM('Test Sample Data'!C$3:C$194)&gt;10,IF(AND(ISNUMBER('Test Sample Data'!C38),'Test Sample Data'!C38&lt;35,'Test Sample Data'!C38&gt;0),'Test Sample Data'!C38-'Choose Housekeeping Genes'!D$20,35-'Choose Housekeeping Genes'!D$20),"")</f>
        <v/>
      </c>
      <c r="D38" s="22" t="str">
        <f>IF(SUM('Test Sample Data'!D$3:D$194)&gt;10,IF(AND(ISNUMBER('Test Sample Data'!D38),'Test Sample Data'!D38&lt;35,'Test Sample Data'!D38&gt;0),'Test Sample Data'!D38-'Choose Housekeeping Genes'!E$20,35-'Choose Housekeeping Genes'!E$20),"")</f>
        <v/>
      </c>
      <c r="E38" s="22" t="str">
        <f>IF(SUM('Test Sample Data'!E$3:E$194)&gt;10,IF(AND(ISNUMBER('Test Sample Data'!E38),'Test Sample Data'!E38&lt;35,'Test Sample Data'!E38&gt;0),'Test Sample Data'!E38-'Choose Housekeeping Genes'!F$20,35-'Choose Housekeeping Genes'!F$20),"")</f>
        <v/>
      </c>
      <c r="F38" s="22" t="str">
        <f>IF(SUM('Test Sample Data'!F$3:F$194)&gt;10,IF(AND(ISNUMBER('Test Sample Data'!F38),'Test Sample Data'!F38&lt;35,'Test Sample Data'!F38&gt;0),'Test Sample Data'!F38-'Choose Housekeeping Genes'!G$20,35-'Choose Housekeeping Genes'!G$20),"")</f>
        <v/>
      </c>
      <c r="G38" s="22" t="str">
        <f>IF(SUM('Test Sample Data'!G$3:G$194)&gt;10,IF(AND(ISNUMBER('Test Sample Data'!G38),'Test Sample Data'!G38&lt;35,'Test Sample Data'!G38&gt;0),'Test Sample Data'!G38-'Choose Housekeeping Genes'!H$20,35-'Choose Housekeeping Genes'!H$20),"")</f>
        <v/>
      </c>
      <c r="H38" s="22" t="str">
        <f>IF(SUM('Test Sample Data'!H$3:H$194)&gt;10,IF(AND(ISNUMBER('Test Sample Data'!H38),'Test Sample Data'!H38&lt;35,'Test Sample Data'!H38&gt;0),'Test Sample Data'!H38-'Choose Housekeeping Genes'!I$20,35-'Choose Housekeeping Genes'!I$20),"")</f>
        <v/>
      </c>
      <c r="I38" s="22" t="str">
        <f>IF(SUM('Test Sample Data'!I$3:I$194)&gt;10,IF(AND(ISNUMBER('Test Sample Data'!I38),'Test Sample Data'!I38&lt;35,'Test Sample Data'!I38&gt;0),'Test Sample Data'!I38-'Choose Housekeeping Genes'!J$20,35-'Choose Housekeeping Genes'!J$20),"")</f>
        <v/>
      </c>
      <c r="J38" s="22" t="str">
        <f>IF(SUM('Test Sample Data'!J$3:J$194)&gt;10,IF(AND(ISNUMBER('Test Sample Data'!J38),'Test Sample Data'!J38&lt;35,'Test Sample Data'!J38&gt;0),'Test Sample Data'!J38-'Choose Housekeeping Genes'!K$20,35-'Choose Housekeeping Genes'!K$20),"")</f>
        <v/>
      </c>
      <c r="K38" s="22" t="str">
        <f>IF(SUM('Test Sample Data'!K$3:K$194)&gt;10,IF(AND(ISNUMBER('Test Sample Data'!K38),'Test Sample Data'!K38&lt;35,'Test Sample Data'!K38&gt;0),'Test Sample Data'!K38-'Choose Housekeeping Genes'!L$20,35-'Choose Housekeeping Genes'!L$20),"")</f>
        <v/>
      </c>
      <c r="L38" s="22" t="str">
        <f>IF(SUM('Test Sample Data'!L$3:L$194)&gt;10,IF(AND(ISNUMBER('Test Sample Data'!L38),'Test Sample Data'!L38&lt;35,'Test Sample Data'!L38&gt;0),'Test Sample Data'!L38-'Choose Housekeeping Genes'!M$20,35-'Choose Housekeeping Genes'!M$20),"")</f>
        <v/>
      </c>
      <c r="M38" s="22" t="str">
        <f>IF(SUM('Test Sample Data'!M$3:M$194)&gt;10,IF(AND(ISNUMBER('Test Sample Data'!M38),'Test Sample Data'!M38&lt;35,'Test Sample Data'!M38&gt;0),'Test Sample Data'!M38-'Choose Housekeeping Genes'!N$20,35-'Choose Housekeeping Genes'!N$20),"")</f>
        <v/>
      </c>
      <c r="N38" s="22" t="str">
        <f>IF(SUM('Test Sample Data'!N$3:N$194)&gt;10,IF(AND(ISNUMBER('Test Sample Data'!N38),'Test Sample Data'!N38&lt;35,'Test Sample Data'!N38&gt;0),'Test Sample Data'!N38-'Choose Housekeeping Genes'!O$20,35-'Choose Housekeeping Genes'!O$20),"")</f>
        <v/>
      </c>
      <c r="O38" s="22" t="str">
        <f>IF(SUM('Test Sample Data'!O$3:O$194)&gt;10,IF(AND(ISNUMBER('Test Sample Data'!O38),'Test Sample Data'!O38&lt;35,'Test Sample Data'!O38&gt;0),'Test Sample Data'!O38-'Choose Housekeeping Genes'!P$20,35-'Choose Housekeeping Genes'!P$20),"")</f>
        <v/>
      </c>
      <c r="P38" s="22" t="str">
        <f>IF(SUM('Test Sample Data'!P$3:P$194)&gt;10,IF(AND(ISNUMBER('Test Sample Data'!P38),'Test Sample Data'!P38&lt;35,'Test Sample Data'!P38&gt;0),'Test Sample Data'!P38-'Choose Housekeeping Genes'!Q$20,35-'Choose Housekeeping Genes'!Q$20),"")</f>
        <v/>
      </c>
      <c r="Q38" s="22" t="str">
        <f>IF(SUM('Test Sample Data'!Q$3:Q$194)&gt;10,IF(AND(ISNUMBER('Test Sample Data'!Q38),'Test Sample Data'!Q38&lt;35,'Test Sample Data'!Q38&gt;0),'Test Sample Data'!Q38-'Choose Housekeeping Genes'!R$20,35-'Choose Housekeeping Genes'!R$20),"")</f>
        <v/>
      </c>
      <c r="R38" s="22" t="str">
        <f>IF(SUM('Test Sample Data'!R$3:R$194)&gt;10,IF(AND(ISNUMBER('Test Sample Data'!R38),'Test Sample Data'!R38&lt;35,'Test Sample Data'!R38&gt;0),'Test Sample Data'!R38-'Choose Housekeeping Genes'!S$20,35-'Choose Housekeeping Genes'!S$20),"")</f>
        <v/>
      </c>
      <c r="S38" s="22" t="str">
        <f>IF(SUM('Test Sample Data'!S$3:S$194)&gt;10,IF(AND(ISNUMBER('Test Sample Data'!S38),'Test Sample Data'!S38&lt;35,'Test Sample Data'!S38&gt;0),'Test Sample Data'!S38-'Choose Housekeeping Genes'!T$20,35-'Choose Housekeeping Genes'!T$20),"")</f>
        <v/>
      </c>
      <c r="T38" s="22" t="str">
        <f>IF(SUM('Test Sample Data'!T$3:T$194)&gt;10,IF(AND(ISNUMBER('Test Sample Data'!T38),'Test Sample Data'!T38&lt;35,'Test Sample Data'!T38&gt;0),'Test Sample Data'!T38-'Choose Housekeeping Genes'!U$20,35-'Choose Housekeeping Genes'!U$20),"")</f>
        <v/>
      </c>
      <c r="U38" s="22" t="str">
        <f>IF(SUM('Test Sample Data'!U$3:U$194)&gt;10,IF(AND(ISNUMBER('Test Sample Data'!U38),'Test Sample Data'!U38&lt;35,'Test Sample Data'!U38&gt;0),'Test Sample Data'!U38-'Choose Housekeeping Genes'!V$20,35-'Choose Housekeeping Genes'!V$20),"")</f>
        <v/>
      </c>
      <c r="V38" s="22" t="str">
        <f>IF(SUM('Test Sample Data'!V$3:V$194)&gt;10,IF(AND(ISNUMBER('Test Sample Data'!V38),'Test Sample Data'!V38&lt;35,'Test Sample Data'!V38&gt;0),'Test Sample Data'!V38-'Choose Housekeeping Genes'!W$20,35-'Choose Housekeeping Genes'!W$20),"")</f>
        <v/>
      </c>
      <c r="W38" s="139" t="str">
        <f>'Control Sample Data'!A38</f>
        <v>Asp-GTC-3</v>
      </c>
      <c r="X38" s="140" t="s">
        <v>368</v>
      </c>
      <c r="Y38" s="22" t="str">
        <f>IF(SUM('Control Sample Data'!C$3:C$194)&gt;10,IF(AND(ISNUMBER('Control Sample Data'!C38),'Control Sample Data'!C38&lt;35,'Control Sample Data'!C38&gt;0),'Control Sample Data'!C38-'Choose Housekeeping Genes'!AA$20,35-'Choose Housekeeping Genes'!AA$20),"")</f>
        <v/>
      </c>
      <c r="Z38" s="22" t="str">
        <f>IF(SUM('Control Sample Data'!D$3:D$194)&gt;10,IF(AND(ISNUMBER('Control Sample Data'!D38),'Control Sample Data'!D38&lt;35,'Control Sample Data'!D38&gt;0),'Control Sample Data'!D38-'Choose Housekeeping Genes'!AB$20,35-'Choose Housekeeping Genes'!AB$20),"")</f>
        <v/>
      </c>
      <c r="AA38" s="22" t="str">
        <f>IF(SUM('Control Sample Data'!E$3:E$194)&gt;10,IF(AND(ISNUMBER('Control Sample Data'!E38),'Control Sample Data'!E38&lt;35,'Control Sample Data'!E38&gt;0),'Control Sample Data'!E38-'Choose Housekeeping Genes'!AC$20,35-'Choose Housekeeping Genes'!AC$20),"")</f>
        <v/>
      </c>
      <c r="AB38" s="22" t="str">
        <f>IF(SUM('Control Sample Data'!F$3:F$194)&gt;10,IF(AND(ISNUMBER('Control Sample Data'!F38),'Control Sample Data'!F38&lt;35,'Control Sample Data'!F38&gt;0),'Control Sample Data'!F38-'Choose Housekeeping Genes'!AD$20,35-'Choose Housekeeping Genes'!AD$20),"")</f>
        <v/>
      </c>
      <c r="AC38" s="22" t="str">
        <f>IF(SUM('Control Sample Data'!G$3:G$194)&gt;10,IF(AND(ISNUMBER('Control Sample Data'!G38),'Control Sample Data'!G38&lt;35,'Control Sample Data'!G38&gt;0),'Control Sample Data'!G38-'Choose Housekeeping Genes'!AE$20,35-'Choose Housekeeping Genes'!AE$20),"")</f>
        <v/>
      </c>
      <c r="AD38" s="22" t="str">
        <f>IF(SUM('Control Sample Data'!H$3:H$194)&gt;10,IF(AND(ISNUMBER('Control Sample Data'!H38),'Control Sample Data'!H38&lt;35,'Control Sample Data'!H38&gt;0),'Control Sample Data'!H38-'Choose Housekeeping Genes'!AF$20,35-'Choose Housekeeping Genes'!AF$20),"")</f>
        <v/>
      </c>
      <c r="AE38" s="22" t="str">
        <f>IF(SUM('Control Sample Data'!I$3:I$194)&gt;10,IF(AND(ISNUMBER('Control Sample Data'!I38),'Control Sample Data'!I38&lt;35,'Control Sample Data'!I38&gt;0),'Control Sample Data'!I38-'Choose Housekeeping Genes'!AG$20,35-'Choose Housekeeping Genes'!AG$20),"")</f>
        <v/>
      </c>
      <c r="AF38" s="22" t="str">
        <f>IF(SUM('Control Sample Data'!J$3:J$194)&gt;10,IF(AND(ISNUMBER('Control Sample Data'!J38),'Control Sample Data'!J38&lt;35,'Control Sample Data'!J38&gt;0),'Control Sample Data'!J38-'Choose Housekeeping Genes'!AH$20,35-'Choose Housekeeping Genes'!AH$20),"")</f>
        <v/>
      </c>
      <c r="AG38" s="22" t="str">
        <f>IF(SUM('Control Sample Data'!K$3:K$194)&gt;10,IF(AND(ISNUMBER('Control Sample Data'!K38),'Control Sample Data'!K38&lt;35,'Control Sample Data'!K38&gt;0),'Control Sample Data'!K38-'Choose Housekeeping Genes'!AI$20,35-'Choose Housekeeping Genes'!AI$20),"")</f>
        <v/>
      </c>
      <c r="AH38" s="22" t="str">
        <f>IF(SUM('Control Sample Data'!L$3:L$194)&gt;10,IF(AND(ISNUMBER('Control Sample Data'!L38),'Control Sample Data'!L38&lt;35,'Control Sample Data'!L38&gt;0),'Control Sample Data'!L38-'Choose Housekeeping Genes'!AJ$20,35-'Choose Housekeeping Genes'!AJ$20),"")</f>
        <v/>
      </c>
      <c r="AI38" s="22" t="str">
        <f>IF(SUM('Control Sample Data'!M$3:M$194)&gt;10,IF(AND(ISNUMBER('Control Sample Data'!M38),'Control Sample Data'!M38&lt;35,'Control Sample Data'!M38&gt;0),'Control Sample Data'!M38-'Choose Housekeeping Genes'!AK$20,35-'Choose Housekeeping Genes'!AK$20),"")</f>
        <v/>
      </c>
      <c r="AJ38" s="22" t="str">
        <f>IF(SUM('Control Sample Data'!N$3:N$194)&gt;10,IF(AND(ISNUMBER('Control Sample Data'!N38),'Control Sample Data'!N38&lt;35,'Control Sample Data'!N38&gt;0),'Control Sample Data'!N38-'Choose Housekeeping Genes'!AL$20,35-'Choose Housekeeping Genes'!AL$20),"")</f>
        <v/>
      </c>
      <c r="AK38" s="22" t="str">
        <f>IF(SUM('Control Sample Data'!O$3:O$194)&gt;10,IF(AND(ISNUMBER('Control Sample Data'!O38),'Control Sample Data'!O38&lt;35,'Control Sample Data'!O38&gt;0),'Control Sample Data'!O38-'Choose Housekeeping Genes'!AM$20,35-'Choose Housekeeping Genes'!AM$20),"")</f>
        <v/>
      </c>
      <c r="AL38" s="22" t="str">
        <f>IF(SUM('Control Sample Data'!P$3:P$194)&gt;10,IF(AND(ISNUMBER('Control Sample Data'!P38),'Control Sample Data'!P38&lt;35,'Control Sample Data'!P38&gt;0),'Control Sample Data'!P38-'Choose Housekeeping Genes'!AN$20,35-'Choose Housekeeping Genes'!AN$20),"")</f>
        <v/>
      </c>
      <c r="AM38" s="22" t="str">
        <f>IF(SUM('Control Sample Data'!Q$3:Q$194)&gt;10,IF(AND(ISNUMBER('Control Sample Data'!Q38),'Control Sample Data'!Q38&lt;35,'Control Sample Data'!Q38&gt;0),'Control Sample Data'!Q38-'Choose Housekeeping Genes'!AO$20,35-'Choose Housekeeping Genes'!AO$20),"")</f>
        <v/>
      </c>
      <c r="AN38" s="22" t="str">
        <f>IF(SUM('Control Sample Data'!R$3:R$194)&gt;10,IF(AND(ISNUMBER('Control Sample Data'!R38),'Control Sample Data'!R38&lt;35,'Control Sample Data'!R38&gt;0),'Control Sample Data'!R38-'Choose Housekeeping Genes'!AP$20,35-'Choose Housekeeping Genes'!AP$20),"")</f>
        <v/>
      </c>
      <c r="AO38" s="22" t="str">
        <f>IF(SUM('Control Sample Data'!S$3:S$194)&gt;10,IF(AND(ISNUMBER('Control Sample Data'!S38),'Control Sample Data'!S38&lt;35,'Control Sample Data'!S38&gt;0),'Control Sample Data'!S38-'Choose Housekeeping Genes'!AQ$20,35-'Choose Housekeeping Genes'!AQ$20),"")</f>
        <v/>
      </c>
      <c r="AP38" s="22" t="str">
        <f>IF(SUM('Control Sample Data'!T$3:T$194)&gt;10,IF(AND(ISNUMBER('Control Sample Data'!T38),'Control Sample Data'!T38&lt;35,'Control Sample Data'!T38&gt;0),'Control Sample Data'!T38-'Choose Housekeeping Genes'!AR$20,35-'Choose Housekeeping Genes'!AR$20),"")</f>
        <v/>
      </c>
      <c r="AQ38" s="22" t="str">
        <f>IF(SUM('Control Sample Data'!U$3:U$194)&gt;10,IF(AND(ISNUMBER('Control Sample Data'!U38),'Control Sample Data'!U38&lt;35,'Control Sample Data'!U38&gt;0),'Control Sample Data'!U38-'Choose Housekeeping Genes'!AS$20,35-'Choose Housekeeping Genes'!AS$20),"")</f>
        <v/>
      </c>
      <c r="AR38" s="22" t="str">
        <f>IF(SUM('Control Sample Data'!V$3:V$194)&gt;10,IF(AND(ISNUMBER('Control Sample Data'!V38),'Control Sample Data'!V38&lt;35,'Control Sample Data'!V38&gt;0),'Control Sample Data'!V38-'Choose Housekeeping Genes'!AT$20,35-'Choose Housekeeping Genes'!AT$20),"")</f>
        <v/>
      </c>
      <c r="AS38" s="69" t="str">
        <f>'Control Sample Data'!A38</f>
        <v>Asp-GTC-3</v>
      </c>
      <c r="AT38" s="21" t="s">
        <v>368</v>
      </c>
      <c r="AU38" s="22" t="str">
        <f ca="1">IF(ISNUMBER(C38-'Choose Housekeeping Genes'!D$12),C38-'Choose Housekeeping Genes'!D$12,"")</f>
        <v/>
      </c>
      <c r="AV38" s="22" t="str">
        <f ca="1">IF(ISNUMBER(D38-'Choose Housekeeping Genes'!E$12),D38-'Choose Housekeeping Genes'!E$12,"")</f>
        <v/>
      </c>
      <c r="AW38" s="22" t="str">
        <f ca="1">IF(ISNUMBER(E38-'Choose Housekeeping Genes'!F$12),E38-'Choose Housekeeping Genes'!F$12,"")</f>
        <v/>
      </c>
      <c r="AX38" s="22" t="str">
        <f ca="1">IF(ISNUMBER(F38-'Choose Housekeeping Genes'!G$12),F38-'Choose Housekeeping Genes'!G$12,"")</f>
        <v/>
      </c>
      <c r="AY38" s="22" t="str">
        <f ca="1">IF(ISNUMBER(G38-'Choose Housekeeping Genes'!H$12),G38-'Choose Housekeeping Genes'!H$12,"")</f>
        <v/>
      </c>
      <c r="AZ38" s="22" t="str">
        <f ca="1">IF(ISNUMBER(H38-'Choose Housekeeping Genes'!I$12),H38-'Choose Housekeeping Genes'!I$12,"")</f>
        <v/>
      </c>
      <c r="BA38" s="22" t="str">
        <f ca="1">IF(ISNUMBER(I38-'Choose Housekeeping Genes'!J$12),I38-'Choose Housekeeping Genes'!J$12,"")</f>
        <v/>
      </c>
      <c r="BB38" s="22" t="str">
        <f ca="1">IF(ISNUMBER(J38-'Choose Housekeeping Genes'!K$12),J38-'Choose Housekeeping Genes'!K$12,"")</f>
        <v/>
      </c>
      <c r="BC38" s="22" t="str">
        <f ca="1">IF(ISNUMBER(K38-'Choose Housekeeping Genes'!L$12),K38-'Choose Housekeeping Genes'!L$12,"")</f>
        <v/>
      </c>
      <c r="BD38" s="22" t="str">
        <f ca="1">IF(ISNUMBER(L38-'Choose Housekeeping Genes'!M$12),L38-'Choose Housekeeping Genes'!M$12,"")</f>
        <v/>
      </c>
      <c r="BE38" s="22" t="str">
        <f ca="1">IF(ISNUMBER(M38-'Choose Housekeeping Genes'!N$12),M38-'Choose Housekeeping Genes'!N$12,"")</f>
        <v/>
      </c>
      <c r="BF38" s="22" t="str">
        <f ca="1">IF(ISNUMBER(N38-'Choose Housekeeping Genes'!O$12),N38-'Choose Housekeeping Genes'!O$12,"")</f>
        <v/>
      </c>
      <c r="BG38" s="22" t="str">
        <f ca="1">IF(ISNUMBER(O38-'Choose Housekeeping Genes'!P$12),O38-'Choose Housekeeping Genes'!P$12,"")</f>
        <v/>
      </c>
      <c r="BH38" s="22" t="str">
        <f ca="1">IF(ISNUMBER(P38-'Choose Housekeeping Genes'!Q$12),P38-'Choose Housekeeping Genes'!Q$12,"")</f>
        <v/>
      </c>
      <c r="BI38" s="22" t="str">
        <f ca="1">IF(ISNUMBER(Q38-'Choose Housekeeping Genes'!R$12),Q38-'Choose Housekeeping Genes'!R$12,"")</f>
        <v/>
      </c>
      <c r="BJ38" s="22" t="str">
        <f ca="1">IF(ISNUMBER(R38-'Choose Housekeeping Genes'!S$12),R38-'Choose Housekeeping Genes'!S$12,"")</f>
        <v/>
      </c>
      <c r="BK38" s="22" t="str">
        <f ca="1">IF(ISNUMBER(S38-'Choose Housekeeping Genes'!T$12),S38-'Choose Housekeeping Genes'!T$12,"")</f>
        <v/>
      </c>
      <c r="BL38" s="22" t="str">
        <f ca="1">IF(ISNUMBER(T38-'Choose Housekeeping Genes'!U$12),T38-'Choose Housekeeping Genes'!U$12,"")</f>
        <v/>
      </c>
      <c r="BM38" s="22" t="str">
        <f ca="1">IF(ISNUMBER(U38-'Choose Housekeeping Genes'!V$12),U38-'Choose Housekeeping Genes'!V$12,"")</f>
        <v/>
      </c>
      <c r="BN38" s="22" t="str">
        <f ca="1">IF(ISNUMBER(V38-'Choose Housekeeping Genes'!W$12),V38-'Choose Housekeeping Genes'!W$12,"")</f>
        <v/>
      </c>
      <c r="BO38" s="142" t="str">
        <f t="shared" si="48"/>
        <v>Asp-GTC-3</v>
      </c>
      <c r="BP38" s="140" t="s">
        <v>368</v>
      </c>
      <c r="BQ38" s="22" t="str">
        <f ca="1">IF(ISNUMBER(Y38-'Choose Housekeeping Genes'!AA$12),Y38-'Choose Housekeeping Genes'!AA$12,"")</f>
        <v/>
      </c>
      <c r="BR38" s="22" t="str">
        <f ca="1">IF(ISNUMBER(Z38-'Choose Housekeeping Genes'!AB$12),Z38-'Choose Housekeeping Genes'!AB$12,"")</f>
        <v/>
      </c>
      <c r="BS38" s="22" t="str">
        <f ca="1">IF(ISNUMBER(AA38-'Choose Housekeeping Genes'!AC$12),AA38-'Choose Housekeeping Genes'!AC$12,"")</f>
        <v/>
      </c>
      <c r="BT38" s="22" t="str">
        <f ca="1">IF(ISNUMBER(AB38-'Choose Housekeeping Genes'!AD$12),AB38-'Choose Housekeeping Genes'!AD$12,"")</f>
        <v/>
      </c>
      <c r="BU38" s="22" t="str">
        <f ca="1">IF(ISNUMBER(AC38-'Choose Housekeeping Genes'!AE$12),AC38-'Choose Housekeeping Genes'!AE$12,"")</f>
        <v/>
      </c>
      <c r="BV38" s="22" t="str">
        <f ca="1">IF(ISNUMBER(AD38-'Choose Housekeeping Genes'!AF$12),AD38-'Choose Housekeeping Genes'!AF$12,"")</f>
        <v/>
      </c>
      <c r="BW38" s="22" t="str">
        <f ca="1">IF(ISNUMBER(AE38-'Choose Housekeeping Genes'!AG$12),AE38-'Choose Housekeeping Genes'!AG$12,"")</f>
        <v/>
      </c>
      <c r="BX38" s="22" t="str">
        <f ca="1">IF(ISNUMBER(AF38-'Choose Housekeeping Genes'!AH$12),AF38-'Choose Housekeeping Genes'!AH$12,"")</f>
        <v/>
      </c>
      <c r="BY38" s="22" t="str">
        <f ca="1">IF(ISNUMBER(AG38-'Choose Housekeeping Genes'!AI$12),AG38-'Choose Housekeeping Genes'!AI$12,"")</f>
        <v/>
      </c>
      <c r="BZ38" s="22" t="str">
        <f ca="1">IF(ISNUMBER(AH38-'Choose Housekeeping Genes'!AJ$12),AH38-'Choose Housekeeping Genes'!AJ$12,"")</f>
        <v/>
      </c>
      <c r="CA38" s="22" t="str">
        <f ca="1">IF(ISNUMBER(AI38-'Choose Housekeeping Genes'!AK$12),AI38-'Choose Housekeeping Genes'!AK$12,"")</f>
        <v/>
      </c>
      <c r="CB38" s="22" t="str">
        <f ca="1">IF(ISNUMBER(AJ38-'Choose Housekeeping Genes'!AL$12),AJ38-'Choose Housekeeping Genes'!AL$12,"")</f>
        <v/>
      </c>
      <c r="CC38" s="22" t="str">
        <f ca="1">IF(ISNUMBER(AK38-'Choose Housekeeping Genes'!AM$12),AK38-'Choose Housekeeping Genes'!AM$12,"")</f>
        <v/>
      </c>
      <c r="CD38" s="22" t="str">
        <f ca="1">IF(ISNUMBER(AL38-'Choose Housekeeping Genes'!AN$12),AL38-'Choose Housekeeping Genes'!AN$12,"")</f>
        <v/>
      </c>
      <c r="CE38" s="22" t="str">
        <f ca="1">IF(ISNUMBER(AM38-'Choose Housekeeping Genes'!AO$12),AM38-'Choose Housekeeping Genes'!AO$12,"")</f>
        <v/>
      </c>
      <c r="CF38" s="22" t="str">
        <f ca="1">IF(ISNUMBER(AN38-'Choose Housekeeping Genes'!AP$12),AN38-'Choose Housekeeping Genes'!AP$12,"")</f>
        <v/>
      </c>
      <c r="CG38" s="22" t="str">
        <f ca="1">IF(ISNUMBER(AO38-'Choose Housekeeping Genes'!AQ$12),AO38-'Choose Housekeeping Genes'!AQ$12,"")</f>
        <v/>
      </c>
      <c r="CH38" s="22" t="str">
        <f ca="1">IF(ISNUMBER(AP38-'Choose Housekeeping Genes'!AR$12),AP38-'Choose Housekeeping Genes'!AR$12,"")</f>
        <v/>
      </c>
      <c r="CI38" s="22" t="str">
        <f ca="1">IF(ISNUMBER(AQ38-'Choose Housekeeping Genes'!AS$12),AQ38-'Choose Housekeeping Genes'!AS$12,"")</f>
        <v/>
      </c>
      <c r="CJ38" s="22" t="str">
        <f ca="1">IF(ISNUMBER(AR38-'Choose Housekeeping Genes'!AT$12),AR38-'Choose Housekeeping Genes'!AT$12,"")</f>
        <v/>
      </c>
      <c r="CK38" s="66" t="e">
        <f t="shared" ca="1" si="4"/>
        <v>#DIV/0!</v>
      </c>
      <c r="CL38" s="143" t="e">
        <f t="shared" ca="1" si="5"/>
        <v>#DIV/0!</v>
      </c>
      <c r="DA38" s="69" t="str">
        <f>'Transcript table'!D46</f>
        <v>Asp-GTC-3</v>
      </c>
      <c r="DB38" s="21" t="s">
        <v>368</v>
      </c>
      <c r="DC38" s="65" t="str">
        <f t="shared" ca="1" si="6"/>
        <v/>
      </c>
      <c r="DD38" s="65" t="str">
        <f t="shared" ca="1" si="7"/>
        <v/>
      </c>
      <c r="DE38" s="65" t="str">
        <f t="shared" ca="1" si="8"/>
        <v/>
      </c>
      <c r="DF38" s="65" t="str">
        <f t="shared" ca="1" si="9"/>
        <v/>
      </c>
      <c r="DG38" s="65" t="str">
        <f t="shared" ca="1" si="10"/>
        <v/>
      </c>
      <c r="DH38" s="65" t="str">
        <f t="shared" ca="1" si="11"/>
        <v/>
      </c>
      <c r="DI38" s="65" t="str">
        <f t="shared" ca="1" si="12"/>
        <v/>
      </c>
      <c r="DJ38" s="65" t="str">
        <f t="shared" ca="1" si="13"/>
        <v/>
      </c>
      <c r="DK38" s="65" t="str">
        <f t="shared" ca="1" si="14"/>
        <v/>
      </c>
      <c r="DL38" s="65" t="str">
        <f t="shared" ca="1" si="15"/>
        <v/>
      </c>
      <c r="DM38" s="65" t="str">
        <f t="shared" ca="1" si="16"/>
        <v/>
      </c>
      <c r="DN38" s="65" t="str">
        <f t="shared" ca="1" si="17"/>
        <v/>
      </c>
      <c r="DO38" s="65" t="str">
        <f t="shared" ca="1" si="18"/>
        <v/>
      </c>
      <c r="DP38" s="65" t="str">
        <f t="shared" ca="1" si="19"/>
        <v/>
      </c>
      <c r="DQ38" s="65" t="str">
        <f t="shared" ca="1" si="20"/>
        <v/>
      </c>
      <c r="DR38" s="65" t="str">
        <f t="shared" ca="1" si="21"/>
        <v/>
      </c>
      <c r="DS38" s="65" t="str">
        <f t="shared" ca="1" si="22"/>
        <v/>
      </c>
      <c r="DT38" s="65" t="str">
        <f t="shared" ca="1" si="23"/>
        <v/>
      </c>
      <c r="DU38" s="65" t="str">
        <f t="shared" ca="1" si="24"/>
        <v/>
      </c>
      <c r="DV38" s="65" t="str">
        <f t="shared" ca="1" si="25"/>
        <v/>
      </c>
      <c r="DW38" s="141" t="str">
        <f t="shared" si="26"/>
        <v>Asp-GTC-3</v>
      </c>
      <c r="DX38" s="140" t="s">
        <v>368</v>
      </c>
      <c r="DY38" s="65" t="str">
        <f t="shared" ca="1" si="27"/>
        <v/>
      </c>
      <c r="DZ38" s="65" t="str">
        <f t="shared" ca="1" si="28"/>
        <v/>
      </c>
      <c r="EA38" s="65" t="str">
        <f t="shared" ca="1" si="29"/>
        <v/>
      </c>
      <c r="EB38" s="65" t="str">
        <f t="shared" ca="1" si="30"/>
        <v/>
      </c>
      <c r="EC38" s="65" t="str">
        <f t="shared" ca="1" si="31"/>
        <v/>
      </c>
      <c r="ED38" s="65" t="str">
        <f t="shared" ca="1" si="32"/>
        <v/>
      </c>
      <c r="EE38" s="65" t="str">
        <f t="shared" ca="1" si="33"/>
        <v/>
      </c>
      <c r="EF38" s="65" t="str">
        <f t="shared" ca="1" si="34"/>
        <v/>
      </c>
      <c r="EG38" s="65" t="str">
        <f t="shared" ca="1" si="35"/>
        <v/>
      </c>
      <c r="EH38" s="65" t="str">
        <f t="shared" ca="1" si="36"/>
        <v/>
      </c>
      <c r="EI38" s="65" t="str">
        <f t="shared" ca="1" si="37"/>
        <v/>
      </c>
      <c r="EJ38" s="65" t="str">
        <f t="shared" ca="1" si="38"/>
        <v/>
      </c>
      <c r="EK38" s="65" t="str">
        <f t="shared" ca="1" si="39"/>
        <v/>
      </c>
      <c r="EL38" s="65" t="str">
        <f t="shared" ca="1" si="40"/>
        <v/>
      </c>
      <c r="EM38" s="65" t="str">
        <f t="shared" ca="1" si="41"/>
        <v/>
      </c>
      <c r="EN38" s="65" t="str">
        <f t="shared" ca="1" si="42"/>
        <v/>
      </c>
      <c r="EO38" s="65" t="str">
        <f t="shared" ca="1" si="43"/>
        <v/>
      </c>
      <c r="EP38" s="65" t="str">
        <f t="shared" ca="1" si="44"/>
        <v/>
      </c>
      <c r="EQ38" s="65" t="str">
        <f t="shared" ca="1" si="45"/>
        <v/>
      </c>
      <c r="ER38" s="65" t="str">
        <f t="shared" ca="1" si="46"/>
        <v/>
      </c>
    </row>
    <row r="39" spans="1:148" ht="12.75" customHeight="1">
      <c r="A39" s="134" t="str">
        <f>'Test Sample Data'!A39</f>
        <v>Cys-GCA-1</v>
      </c>
      <c r="B39" s="136" t="s">
        <v>366</v>
      </c>
      <c r="C39" s="22" t="str">
        <f>IF(SUM('Test Sample Data'!C$3:C$194)&gt;10,IF(AND(ISNUMBER('Test Sample Data'!C39),'Test Sample Data'!C39&lt;35,'Test Sample Data'!C39&gt;0),'Test Sample Data'!C39-'Choose Housekeeping Genes'!D$20,35-'Choose Housekeeping Genes'!D$20),"")</f>
        <v/>
      </c>
      <c r="D39" s="22" t="str">
        <f>IF(SUM('Test Sample Data'!D$3:D$194)&gt;10,IF(AND(ISNUMBER('Test Sample Data'!D39),'Test Sample Data'!D39&lt;35,'Test Sample Data'!D39&gt;0),'Test Sample Data'!D39-'Choose Housekeeping Genes'!E$20,35-'Choose Housekeeping Genes'!E$20),"")</f>
        <v/>
      </c>
      <c r="E39" s="22" t="str">
        <f>IF(SUM('Test Sample Data'!E$3:E$194)&gt;10,IF(AND(ISNUMBER('Test Sample Data'!E39),'Test Sample Data'!E39&lt;35,'Test Sample Data'!E39&gt;0),'Test Sample Data'!E39-'Choose Housekeeping Genes'!F$20,35-'Choose Housekeeping Genes'!F$20),"")</f>
        <v/>
      </c>
      <c r="F39" s="22" t="str">
        <f>IF(SUM('Test Sample Data'!F$3:F$194)&gt;10,IF(AND(ISNUMBER('Test Sample Data'!F39),'Test Sample Data'!F39&lt;35,'Test Sample Data'!F39&gt;0),'Test Sample Data'!F39-'Choose Housekeeping Genes'!G$20,35-'Choose Housekeeping Genes'!G$20),"")</f>
        <v/>
      </c>
      <c r="G39" s="22" t="str">
        <f>IF(SUM('Test Sample Data'!G$3:G$194)&gt;10,IF(AND(ISNUMBER('Test Sample Data'!G39),'Test Sample Data'!G39&lt;35,'Test Sample Data'!G39&gt;0),'Test Sample Data'!G39-'Choose Housekeeping Genes'!H$20,35-'Choose Housekeeping Genes'!H$20),"")</f>
        <v/>
      </c>
      <c r="H39" s="22" t="str">
        <f>IF(SUM('Test Sample Data'!H$3:H$194)&gt;10,IF(AND(ISNUMBER('Test Sample Data'!H39),'Test Sample Data'!H39&lt;35,'Test Sample Data'!H39&gt;0),'Test Sample Data'!H39-'Choose Housekeeping Genes'!I$20,35-'Choose Housekeeping Genes'!I$20),"")</f>
        <v/>
      </c>
      <c r="I39" s="22" t="str">
        <f>IF(SUM('Test Sample Data'!I$3:I$194)&gt;10,IF(AND(ISNUMBER('Test Sample Data'!I39),'Test Sample Data'!I39&lt;35,'Test Sample Data'!I39&gt;0),'Test Sample Data'!I39-'Choose Housekeeping Genes'!J$20,35-'Choose Housekeeping Genes'!J$20),"")</f>
        <v/>
      </c>
      <c r="J39" s="22" t="str">
        <f>IF(SUM('Test Sample Data'!J$3:J$194)&gt;10,IF(AND(ISNUMBER('Test Sample Data'!J39),'Test Sample Data'!J39&lt;35,'Test Sample Data'!J39&gt;0),'Test Sample Data'!J39-'Choose Housekeeping Genes'!K$20,35-'Choose Housekeeping Genes'!K$20),"")</f>
        <v/>
      </c>
      <c r="K39" s="22" t="str">
        <f>IF(SUM('Test Sample Data'!K$3:K$194)&gt;10,IF(AND(ISNUMBER('Test Sample Data'!K39),'Test Sample Data'!K39&lt;35,'Test Sample Data'!K39&gt;0),'Test Sample Data'!K39-'Choose Housekeeping Genes'!L$20,35-'Choose Housekeeping Genes'!L$20),"")</f>
        <v/>
      </c>
      <c r="L39" s="22" t="str">
        <f>IF(SUM('Test Sample Data'!L$3:L$194)&gt;10,IF(AND(ISNUMBER('Test Sample Data'!L39),'Test Sample Data'!L39&lt;35,'Test Sample Data'!L39&gt;0),'Test Sample Data'!L39-'Choose Housekeeping Genes'!M$20,35-'Choose Housekeeping Genes'!M$20),"")</f>
        <v/>
      </c>
      <c r="M39" s="22" t="str">
        <f>IF(SUM('Test Sample Data'!M$3:M$194)&gt;10,IF(AND(ISNUMBER('Test Sample Data'!M39),'Test Sample Data'!M39&lt;35,'Test Sample Data'!M39&gt;0),'Test Sample Data'!M39-'Choose Housekeeping Genes'!N$20,35-'Choose Housekeeping Genes'!N$20),"")</f>
        <v/>
      </c>
      <c r="N39" s="22" t="str">
        <f>IF(SUM('Test Sample Data'!N$3:N$194)&gt;10,IF(AND(ISNUMBER('Test Sample Data'!N39),'Test Sample Data'!N39&lt;35,'Test Sample Data'!N39&gt;0),'Test Sample Data'!N39-'Choose Housekeeping Genes'!O$20,35-'Choose Housekeeping Genes'!O$20),"")</f>
        <v/>
      </c>
      <c r="O39" s="22" t="str">
        <f>IF(SUM('Test Sample Data'!O$3:O$194)&gt;10,IF(AND(ISNUMBER('Test Sample Data'!O39),'Test Sample Data'!O39&lt;35,'Test Sample Data'!O39&gt;0),'Test Sample Data'!O39-'Choose Housekeeping Genes'!P$20,35-'Choose Housekeeping Genes'!P$20),"")</f>
        <v/>
      </c>
      <c r="P39" s="22" t="str">
        <f>IF(SUM('Test Sample Data'!P$3:P$194)&gt;10,IF(AND(ISNUMBER('Test Sample Data'!P39),'Test Sample Data'!P39&lt;35,'Test Sample Data'!P39&gt;0),'Test Sample Data'!P39-'Choose Housekeeping Genes'!Q$20,35-'Choose Housekeeping Genes'!Q$20),"")</f>
        <v/>
      </c>
      <c r="Q39" s="22" t="str">
        <f>IF(SUM('Test Sample Data'!Q$3:Q$194)&gt;10,IF(AND(ISNUMBER('Test Sample Data'!Q39),'Test Sample Data'!Q39&lt;35,'Test Sample Data'!Q39&gt;0),'Test Sample Data'!Q39-'Choose Housekeeping Genes'!R$20,35-'Choose Housekeeping Genes'!R$20),"")</f>
        <v/>
      </c>
      <c r="R39" s="22" t="str">
        <f>IF(SUM('Test Sample Data'!R$3:R$194)&gt;10,IF(AND(ISNUMBER('Test Sample Data'!R39),'Test Sample Data'!R39&lt;35,'Test Sample Data'!R39&gt;0),'Test Sample Data'!R39-'Choose Housekeeping Genes'!S$20,35-'Choose Housekeeping Genes'!S$20),"")</f>
        <v/>
      </c>
      <c r="S39" s="22" t="str">
        <f>IF(SUM('Test Sample Data'!S$3:S$194)&gt;10,IF(AND(ISNUMBER('Test Sample Data'!S39),'Test Sample Data'!S39&lt;35,'Test Sample Data'!S39&gt;0),'Test Sample Data'!S39-'Choose Housekeeping Genes'!T$20,35-'Choose Housekeeping Genes'!T$20),"")</f>
        <v/>
      </c>
      <c r="T39" s="22" t="str">
        <f>IF(SUM('Test Sample Data'!T$3:T$194)&gt;10,IF(AND(ISNUMBER('Test Sample Data'!T39),'Test Sample Data'!T39&lt;35,'Test Sample Data'!T39&gt;0),'Test Sample Data'!T39-'Choose Housekeeping Genes'!U$20,35-'Choose Housekeeping Genes'!U$20),"")</f>
        <v/>
      </c>
      <c r="U39" s="22" t="str">
        <f>IF(SUM('Test Sample Data'!U$3:U$194)&gt;10,IF(AND(ISNUMBER('Test Sample Data'!U39),'Test Sample Data'!U39&lt;35,'Test Sample Data'!U39&gt;0),'Test Sample Data'!U39-'Choose Housekeeping Genes'!V$20,35-'Choose Housekeeping Genes'!V$20),"")</f>
        <v/>
      </c>
      <c r="V39" s="22" t="str">
        <f>IF(SUM('Test Sample Data'!V$3:V$194)&gt;10,IF(AND(ISNUMBER('Test Sample Data'!V39),'Test Sample Data'!V39&lt;35,'Test Sample Data'!V39&gt;0),'Test Sample Data'!V39-'Choose Housekeeping Genes'!W$20,35-'Choose Housekeeping Genes'!W$20),"")</f>
        <v/>
      </c>
      <c r="W39" s="139" t="str">
        <f>'Control Sample Data'!A39</f>
        <v>Cys-GCA-1</v>
      </c>
      <c r="X39" s="140" t="s">
        <v>366</v>
      </c>
      <c r="Y39" s="22" t="str">
        <f>IF(SUM('Control Sample Data'!C$3:C$194)&gt;10,IF(AND(ISNUMBER('Control Sample Data'!C39),'Control Sample Data'!C39&lt;35,'Control Sample Data'!C39&gt;0),'Control Sample Data'!C39-'Choose Housekeeping Genes'!AA$20,35-'Choose Housekeeping Genes'!AA$20),"")</f>
        <v/>
      </c>
      <c r="Z39" s="22" t="str">
        <f>IF(SUM('Control Sample Data'!D$3:D$194)&gt;10,IF(AND(ISNUMBER('Control Sample Data'!D39),'Control Sample Data'!D39&lt;35,'Control Sample Data'!D39&gt;0),'Control Sample Data'!D39-'Choose Housekeeping Genes'!AB$20,35-'Choose Housekeeping Genes'!AB$20),"")</f>
        <v/>
      </c>
      <c r="AA39" s="22" t="str">
        <f>IF(SUM('Control Sample Data'!E$3:E$194)&gt;10,IF(AND(ISNUMBER('Control Sample Data'!E39),'Control Sample Data'!E39&lt;35,'Control Sample Data'!E39&gt;0),'Control Sample Data'!E39-'Choose Housekeeping Genes'!AC$20,35-'Choose Housekeeping Genes'!AC$20),"")</f>
        <v/>
      </c>
      <c r="AB39" s="22" t="str">
        <f>IF(SUM('Control Sample Data'!F$3:F$194)&gt;10,IF(AND(ISNUMBER('Control Sample Data'!F39),'Control Sample Data'!F39&lt;35,'Control Sample Data'!F39&gt;0),'Control Sample Data'!F39-'Choose Housekeeping Genes'!AD$20,35-'Choose Housekeeping Genes'!AD$20),"")</f>
        <v/>
      </c>
      <c r="AC39" s="22" t="str">
        <f>IF(SUM('Control Sample Data'!G$3:G$194)&gt;10,IF(AND(ISNUMBER('Control Sample Data'!G39),'Control Sample Data'!G39&lt;35,'Control Sample Data'!G39&gt;0),'Control Sample Data'!G39-'Choose Housekeeping Genes'!AE$20,35-'Choose Housekeeping Genes'!AE$20),"")</f>
        <v/>
      </c>
      <c r="AD39" s="22" t="str">
        <f>IF(SUM('Control Sample Data'!H$3:H$194)&gt;10,IF(AND(ISNUMBER('Control Sample Data'!H39),'Control Sample Data'!H39&lt;35,'Control Sample Data'!H39&gt;0),'Control Sample Data'!H39-'Choose Housekeeping Genes'!AF$20,35-'Choose Housekeeping Genes'!AF$20),"")</f>
        <v/>
      </c>
      <c r="AE39" s="22" t="str">
        <f>IF(SUM('Control Sample Data'!I$3:I$194)&gt;10,IF(AND(ISNUMBER('Control Sample Data'!I39),'Control Sample Data'!I39&lt;35,'Control Sample Data'!I39&gt;0),'Control Sample Data'!I39-'Choose Housekeeping Genes'!AG$20,35-'Choose Housekeeping Genes'!AG$20),"")</f>
        <v/>
      </c>
      <c r="AF39" s="22" t="str">
        <f>IF(SUM('Control Sample Data'!J$3:J$194)&gt;10,IF(AND(ISNUMBER('Control Sample Data'!J39),'Control Sample Data'!J39&lt;35,'Control Sample Data'!J39&gt;0),'Control Sample Data'!J39-'Choose Housekeeping Genes'!AH$20,35-'Choose Housekeeping Genes'!AH$20),"")</f>
        <v/>
      </c>
      <c r="AG39" s="22" t="str">
        <f>IF(SUM('Control Sample Data'!K$3:K$194)&gt;10,IF(AND(ISNUMBER('Control Sample Data'!K39),'Control Sample Data'!K39&lt;35,'Control Sample Data'!K39&gt;0),'Control Sample Data'!K39-'Choose Housekeeping Genes'!AI$20,35-'Choose Housekeeping Genes'!AI$20),"")</f>
        <v/>
      </c>
      <c r="AH39" s="22" t="str">
        <f>IF(SUM('Control Sample Data'!L$3:L$194)&gt;10,IF(AND(ISNUMBER('Control Sample Data'!L39),'Control Sample Data'!L39&lt;35,'Control Sample Data'!L39&gt;0),'Control Sample Data'!L39-'Choose Housekeeping Genes'!AJ$20,35-'Choose Housekeeping Genes'!AJ$20),"")</f>
        <v/>
      </c>
      <c r="AI39" s="22" t="str">
        <f>IF(SUM('Control Sample Data'!M$3:M$194)&gt;10,IF(AND(ISNUMBER('Control Sample Data'!M39),'Control Sample Data'!M39&lt;35,'Control Sample Data'!M39&gt;0),'Control Sample Data'!M39-'Choose Housekeeping Genes'!AK$20,35-'Choose Housekeeping Genes'!AK$20),"")</f>
        <v/>
      </c>
      <c r="AJ39" s="22" t="str">
        <f>IF(SUM('Control Sample Data'!N$3:N$194)&gt;10,IF(AND(ISNUMBER('Control Sample Data'!N39),'Control Sample Data'!N39&lt;35,'Control Sample Data'!N39&gt;0),'Control Sample Data'!N39-'Choose Housekeeping Genes'!AL$20,35-'Choose Housekeeping Genes'!AL$20),"")</f>
        <v/>
      </c>
      <c r="AK39" s="22" t="str">
        <f>IF(SUM('Control Sample Data'!O$3:O$194)&gt;10,IF(AND(ISNUMBER('Control Sample Data'!O39),'Control Sample Data'!O39&lt;35,'Control Sample Data'!O39&gt;0),'Control Sample Data'!O39-'Choose Housekeeping Genes'!AM$20,35-'Choose Housekeeping Genes'!AM$20),"")</f>
        <v/>
      </c>
      <c r="AL39" s="22" t="str">
        <f>IF(SUM('Control Sample Data'!P$3:P$194)&gt;10,IF(AND(ISNUMBER('Control Sample Data'!P39),'Control Sample Data'!P39&lt;35,'Control Sample Data'!P39&gt;0),'Control Sample Data'!P39-'Choose Housekeeping Genes'!AN$20,35-'Choose Housekeeping Genes'!AN$20),"")</f>
        <v/>
      </c>
      <c r="AM39" s="22" t="str">
        <f>IF(SUM('Control Sample Data'!Q$3:Q$194)&gt;10,IF(AND(ISNUMBER('Control Sample Data'!Q39),'Control Sample Data'!Q39&lt;35,'Control Sample Data'!Q39&gt;0),'Control Sample Data'!Q39-'Choose Housekeeping Genes'!AO$20,35-'Choose Housekeeping Genes'!AO$20),"")</f>
        <v/>
      </c>
      <c r="AN39" s="22" t="str">
        <f>IF(SUM('Control Sample Data'!R$3:R$194)&gt;10,IF(AND(ISNUMBER('Control Sample Data'!R39),'Control Sample Data'!R39&lt;35,'Control Sample Data'!R39&gt;0),'Control Sample Data'!R39-'Choose Housekeeping Genes'!AP$20,35-'Choose Housekeeping Genes'!AP$20),"")</f>
        <v/>
      </c>
      <c r="AO39" s="22" t="str">
        <f>IF(SUM('Control Sample Data'!S$3:S$194)&gt;10,IF(AND(ISNUMBER('Control Sample Data'!S39),'Control Sample Data'!S39&lt;35,'Control Sample Data'!S39&gt;0),'Control Sample Data'!S39-'Choose Housekeeping Genes'!AQ$20,35-'Choose Housekeeping Genes'!AQ$20),"")</f>
        <v/>
      </c>
      <c r="AP39" s="22" t="str">
        <f>IF(SUM('Control Sample Data'!T$3:T$194)&gt;10,IF(AND(ISNUMBER('Control Sample Data'!T39),'Control Sample Data'!T39&lt;35,'Control Sample Data'!T39&gt;0),'Control Sample Data'!T39-'Choose Housekeeping Genes'!AR$20,35-'Choose Housekeeping Genes'!AR$20),"")</f>
        <v/>
      </c>
      <c r="AQ39" s="22" t="str">
        <f>IF(SUM('Control Sample Data'!U$3:U$194)&gt;10,IF(AND(ISNUMBER('Control Sample Data'!U39),'Control Sample Data'!U39&lt;35,'Control Sample Data'!U39&gt;0),'Control Sample Data'!U39-'Choose Housekeeping Genes'!AS$20,35-'Choose Housekeeping Genes'!AS$20),"")</f>
        <v/>
      </c>
      <c r="AR39" s="22" t="str">
        <f>IF(SUM('Control Sample Data'!V$3:V$194)&gt;10,IF(AND(ISNUMBER('Control Sample Data'!V39),'Control Sample Data'!V39&lt;35,'Control Sample Data'!V39&gt;0),'Control Sample Data'!V39-'Choose Housekeeping Genes'!AT$20,35-'Choose Housekeeping Genes'!AT$20),"")</f>
        <v/>
      </c>
      <c r="AS39" s="69" t="str">
        <f>'Control Sample Data'!A39</f>
        <v>Cys-GCA-1</v>
      </c>
      <c r="AT39" s="21" t="s">
        <v>366</v>
      </c>
      <c r="AU39" s="22" t="str">
        <f ca="1">IF(ISNUMBER(C39-'Choose Housekeeping Genes'!D$12),C39-'Choose Housekeeping Genes'!D$12,"")</f>
        <v/>
      </c>
      <c r="AV39" s="22" t="str">
        <f ca="1">IF(ISNUMBER(D39-'Choose Housekeeping Genes'!E$12),D39-'Choose Housekeeping Genes'!E$12,"")</f>
        <v/>
      </c>
      <c r="AW39" s="22" t="str">
        <f ca="1">IF(ISNUMBER(E39-'Choose Housekeeping Genes'!F$12),E39-'Choose Housekeeping Genes'!F$12,"")</f>
        <v/>
      </c>
      <c r="AX39" s="22" t="str">
        <f ca="1">IF(ISNUMBER(F39-'Choose Housekeeping Genes'!G$12),F39-'Choose Housekeeping Genes'!G$12,"")</f>
        <v/>
      </c>
      <c r="AY39" s="22" t="str">
        <f ca="1">IF(ISNUMBER(G39-'Choose Housekeeping Genes'!H$12),G39-'Choose Housekeeping Genes'!H$12,"")</f>
        <v/>
      </c>
      <c r="AZ39" s="22" t="str">
        <f ca="1">IF(ISNUMBER(H39-'Choose Housekeeping Genes'!I$12),H39-'Choose Housekeeping Genes'!I$12,"")</f>
        <v/>
      </c>
      <c r="BA39" s="22" t="str">
        <f ca="1">IF(ISNUMBER(I39-'Choose Housekeeping Genes'!J$12),I39-'Choose Housekeeping Genes'!J$12,"")</f>
        <v/>
      </c>
      <c r="BB39" s="22" t="str">
        <f ca="1">IF(ISNUMBER(J39-'Choose Housekeeping Genes'!K$12),J39-'Choose Housekeeping Genes'!K$12,"")</f>
        <v/>
      </c>
      <c r="BC39" s="22" t="str">
        <f ca="1">IF(ISNUMBER(K39-'Choose Housekeeping Genes'!L$12),K39-'Choose Housekeeping Genes'!L$12,"")</f>
        <v/>
      </c>
      <c r="BD39" s="22" t="str">
        <f ca="1">IF(ISNUMBER(L39-'Choose Housekeeping Genes'!M$12),L39-'Choose Housekeeping Genes'!M$12,"")</f>
        <v/>
      </c>
      <c r="BE39" s="22" t="str">
        <f ca="1">IF(ISNUMBER(M39-'Choose Housekeeping Genes'!N$12),M39-'Choose Housekeeping Genes'!N$12,"")</f>
        <v/>
      </c>
      <c r="BF39" s="22" t="str">
        <f ca="1">IF(ISNUMBER(N39-'Choose Housekeeping Genes'!O$12),N39-'Choose Housekeeping Genes'!O$12,"")</f>
        <v/>
      </c>
      <c r="BG39" s="22" t="str">
        <f ca="1">IF(ISNUMBER(O39-'Choose Housekeeping Genes'!P$12),O39-'Choose Housekeeping Genes'!P$12,"")</f>
        <v/>
      </c>
      <c r="BH39" s="22" t="str">
        <f ca="1">IF(ISNUMBER(P39-'Choose Housekeeping Genes'!Q$12),P39-'Choose Housekeeping Genes'!Q$12,"")</f>
        <v/>
      </c>
      <c r="BI39" s="22" t="str">
        <f ca="1">IF(ISNUMBER(Q39-'Choose Housekeeping Genes'!R$12),Q39-'Choose Housekeeping Genes'!R$12,"")</f>
        <v/>
      </c>
      <c r="BJ39" s="22" t="str">
        <f ca="1">IF(ISNUMBER(R39-'Choose Housekeeping Genes'!S$12),R39-'Choose Housekeeping Genes'!S$12,"")</f>
        <v/>
      </c>
      <c r="BK39" s="22" t="str">
        <f ca="1">IF(ISNUMBER(S39-'Choose Housekeeping Genes'!T$12),S39-'Choose Housekeeping Genes'!T$12,"")</f>
        <v/>
      </c>
      <c r="BL39" s="22" t="str">
        <f ca="1">IF(ISNUMBER(T39-'Choose Housekeeping Genes'!U$12),T39-'Choose Housekeeping Genes'!U$12,"")</f>
        <v/>
      </c>
      <c r="BM39" s="22" t="str">
        <f ca="1">IF(ISNUMBER(U39-'Choose Housekeeping Genes'!V$12),U39-'Choose Housekeeping Genes'!V$12,"")</f>
        <v/>
      </c>
      <c r="BN39" s="22" t="str">
        <f ca="1">IF(ISNUMBER(V39-'Choose Housekeeping Genes'!W$12),V39-'Choose Housekeeping Genes'!W$12,"")</f>
        <v/>
      </c>
      <c r="BO39" s="142" t="str">
        <f t="shared" si="48"/>
        <v>Cys-GCA-1</v>
      </c>
      <c r="BP39" s="140" t="s">
        <v>366</v>
      </c>
      <c r="BQ39" s="22" t="str">
        <f ca="1">IF(ISNUMBER(Y39-'Choose Housekeeping Genes'!AA$12),Y39-'Choose Housekeeping Genes'!AA$12,"")</f>
        <v/>
      </c>
      <c r="BR39" s="22" t="str">
        <f ca="1">IF(ISNUMBER(Z39-'Choose Housekeeping Genes'!AB$12),Z39-'Choose Housekeeping Genes'!AB$12,"")</f>
        <v/>
      </c>
      <c r="BS39" s="22" t="str">
        <f ca="1">IF(ISNUMBER(AA39-'Choose Housekeeping Genes'!AC$12),AA39-'Choose Housekeeping Genes'!AC$12,"")</f>
        <v/>
      </c>
      <c r="BT39" s="22" t="str">
        <f ca="1">IF(ISNUMBER(AB39-'Choose Housekeeping Genes'!AD$12),AB39-'Choose Housekeeping Genes'!AD$12,"")</f>
        <v/>
      </c>
      <c r="BU39" s="22" t="str">
        <f ca="1">IF(ISNUMBER(AC39-'Choose Housekeeping Genes'!AE$12),AC39-'Choose Housekeeping Genes'!AE$12,"")</f>
        <v/>
      </c>
      <c r="BV39" s="22" t="str">
        <f ca="1">IF(ISNUMBER(AD39-'Choose Housekeeping Genes'!AF$12),AD39-'Choose Housekeeping Genes'!AF$12,"")</f>
        <v/>
      </c>
      <c r="BW39" s="22" t="str">
        <f ca="1">IF(ISNUMBER(AE39-'Choose Housekeeping Genes'!AG$12),AE39-'Choose Housekeeping Genes'!AG$12,"")</f>
        <v/>
      </c>
      <c r="BX39" s="22" t="str">
        <f ca="1">IF(ISNUMBER(AF39-'Choose Housekeeping Genes'!AH$12),AF39-'Choose Housekeeping Genes'!AH$12,"")</f>
        <v/>
      </c>
      <c r="BY39" s="22" t="str">
        <f ca="1">IF(ISNUMBER(AG39-'Choose Housekeeping Genes'!AI$12),AG39-'Choose Housekeeping Genes'!AI$12,"")</f>
        <v/>
      </c>
      <c r="BZ39" s="22" t="str">
        <f ca="1">IF(ISNUMBER(AH39-'Choose Housekeeping Genes'!AJ$12),AH39-'Choose Housekeeping Genes'!AJ$12,"")</f>
        <v/>
      </c>
      <c r="CA39" s="22" t="str">
        <f ca="1">IF(ISNUMBER(AI39-'Choose Housekeeping Genes'!AK$12),AI39-'Choose Housekeeping Genes'!AK$12,"")</f>
        <v/>
      </c>
      <c r="CB39" s="22" t="str">
        <f ca="1">IF(ISNUMBER(AJ39-'Choose Housekeeping Genes'!AL$12),AJ39-'Choose Housekeeping Genes'!AL$12,"")</f>
        <v/>
      </c>
      <c r="CC39" s="22" t="str">
        <f ca="1">IF(ISNUMBER(AK39-'Choose Housekeeping Genes'!AM$12),AK39-'Choose Housekeeping Genes'!AM$12,"")</f>
        <v/>
      </c>
      <c r="CD39" s="22" t="str">
        <f ca="1">IF(ISNUMBER(AL39-'Choose Housekeeping Genes'!AN$12),AL39-'Choose Housekeeping Genes'!AN$12,"")</f>
        <v/>
      </c>
      <c r="CE39" s="22" t="str">
        <f ca="1">IF(ISNUMBER(AM39-'Choose Housekeeping Genes'!AO$12),AM39-'Choose Housekeeping Genes'!AO$12,"")</f>
        <v/>
      </c>
      <c r="CF39" s="22" t="str">
        <f ca="1">IF(ISNUMBER(AN39-'Choose Housekeeping Genes'!AP$12),AN39-'Choose Housekeeping Genes'!AP$12,"")</f>
        <v/>
      </c>
      <c r="CG39" s="22" t="str">
        <f ca="1">IF(ISNUMBER(AO39-'Choose Housekeeping Genes'!AQ$12),AO39-'Choose Housekeeping Genes'!AQ$12,"")</f>
        <v/>
      </c>
      <c r="CH39" s="22" t="str">
        <f ca="1">IF(ISNUMBER(AP39-'Choose Housekeeping Genes'!AR$12),AP39-'Choose Housekeeping Genes'!AR$12,"")</f>
        <v/>
      </c>
      <c r="CI39" s="22" t="str">
        <f ca="1">IF(ISNUMBER(AQ39-'Choose Housekeeping Genes'!AS$12),AQ39-'Choose Housekeeping Genes'!AS$12,"")</f>
        <v/>
      </c>
      <c r="CJ39" s="22" t="str">
        <f ca="1">IF(ISNUMBER(AR39-'Choose Housekeeping Genes'!AT$12),AR39-'Choose Housekeeping Genes'!AT$12,"")</f>
        <v/>
      </c>
      <c r="CK39" s="66" t="e">
        <f t="shared" ca="1" si="4"/>
        <v>#DIV/0!</v>
      </c>
      <c r="CL39" s="143" t="e">
        <f t="shared" ca="1" si="5"/>
        <v>#DIV/0!</v>
      </c>
      <c r="DA39" s="69" t="str">
        <f>'Transcript table'!D47</f>
        <v>Cys-GCA-1</v>
      </c>
      <c r="DB39" s="21" t="s">
        <v>366</v>
      </c>
      <c r="DC39" s="65" t="str">
        <f t="shared" ca="1" si="6"/>
        <v/>
      </c>
      <c r="DD39" s="65" t="str">
        <f t="shared" ca="1" si="7"/>
        <v/>
      </c>
      <c r="DE39" s="65" t="str">
        <f t="shared" ca="1" si="8"/>
        <v/>
      </c>
      <c r="DF39" s="65" t="str">
        <f t="shared" ca="1" si="9"/>
        <v/>
      </c>
      <c r="DG39" s="65" t="str">
        <f t="shared" ca="1" si="10"/>
        <v/>
      </c>
      <c r="DH39" s="65" t="str">
        <f t="shared" ca="1" si="11"/>
        <v/>
      </c>
      <c r="DI39" s="65" t="str">
        <f t="shared" ca="1" si="12"/>
        <v/>
      </c>
      <c r="DJ39" s="65" t="str">
        <f t="shared" ca="1" si="13"/>
        <v/>
      </c>
      <c r="DK39" s="65" t="str">
        <f t="shared" ca="1" si="14"/>
        <v/>
      </c>
      <c r="DL39" s="65" t="str">
        <f t="shared" ca="1" si="15"/>
        <v/>
      </c>
      <c r="DM39" s="65" t="str">
        <f t="shared" ca="1" si="16"/>
        <v/>
      </c>
      <c r="DN39" s="65" t="str">
        <f t="shared" ca="1" si="17"/>
        <v/>
      </c>
      <c r="DO39" s="65" t="str">
        <f t="shared" ca="1" si="18"/>
        <v/>
      </c>
      <c r="DP39" s="65" t="str">
        <f t="shared" ca="1" si="19"/>
        <v/>
      </c>
      <c r="DQ39" s="65" t="str">
        <f t="shared" ca="1" si="20"/>
        <v/>
      </c>
      <c r="DR39" s="65" t="str">
        <f t="shared" ca="1" si="21"/>
        <v/>
      </c>
      <c r="DS39" s="65" t="str">
        <f t="shared" ca="1" si="22"/>
        <v/>
      </c>
      <c r="DT39" s="65" t="str">
        <f t="shared" ca="1" si="23"/>
        <v/>
      </c>
      <c r="DU39" s="65" t="str">
        <f t="shared" ca="1" si="24"/>
        <v/>
      </c>
      <c r="DV39" s="65" t="str">
        <f t="shared" ca="1" si="25"/>
        <v/>
      </c>
      <c r="DW39" s="141" t="str">
        <f t="shared" si="26"/>
        <v>Cys-GCA-1</v>
      </c>
      <c r="DX39" s="140" t="s">
        <v>366</v>
      </c>
      <c r="DY39" s="65" t="str">
        <f t="shared" ca="1" si="27"/>
        <v/>
      </c>
      <c r="DZ39" s="65" t="str">
        <f t="shared" ca="1" si="28"/>
        <v/>
      </c>
      <c r="EA39" s="65" t="str">
        <f t="shared" ca="1" si="29"/>
        <v/>
      </c>
      <c r="EB39" s="65" t="str">
        <f t="shared" ca="1" si="30"/>
        <v/>
      </c>
      <c r="EC39" s="65" t="str">
        <f t="shared" ca="1" si="31"/>
        <v/>
      </c>
      <c r="ED39" s="65" t="str">
        <f t="shared" ca="1" si="32"/>
        <v/>
      </c>
      <c r="EE39" s="65" t="str">
        <f t="shared" ca="1" si="33"/>
        <v/>
      </c>
      <c r="EF39" s="65" t="str">
        <f t="shared" ca="1" si="34"/>
        <v/>
      </c>
      <c r="EG39" s="65" t="str">
        <f t="shared" ca="1" si="35"/>
        <v/>
      </c>
      <c r="EH39" s="65" t="str">
        <f t="shared" ca="1" si="36"/>
        <v/>
      </c>
      <c r="EI39" s="65" t="str">
        <f t="shared" ca="1" si="37"/>
        <v/>
      </c>
      <c r="EJ39" s="65" t="str">
        <f t="shared" ca="1" si="38"/>
        <v/>
      </c>
      <c r="EK39" s="65" t="str">
        <f t="shared" ca="1" si="39"/>
        <v/>
      </c>
      <c r="EL39" s="65" t="str">
        <f t="shared" ca="1" si="40"/>
        <v/>
      </c>
      <c r="EM39" s="65" t="str">
        <f t="shared" ca="1" si="41"/>
        <v/>
      </c>
      <c r="EN39" s="65" t="str">
        <f t="shared" ca="1" si="42"/>
        <v/>
      </c>
      <c r="EO39" s="65" t="str">
        <f t="shared" ca="1" si="43"/>
        <v/>
      </c>
      <c r="EP39" s="65" t="str">
        <f t="shared" ca="1" si="44"/>
        <v/>
      </c>
      <c r="EQ39" s="65" t="str">
        <f t="shared" ca="1" si="45"/>
        <v/>
      </c>
      <c r="ER39" s="65" t="str">
        <f t="shared" ca="1" si="46"/>
        <v/>
      </c>
    </row>
    <row r="40" spans="1:148" ht="12.75" customHeight="1">
      <c r="A40" s="134" t="str">
        <f>'Test Sample Data'!A40</f>
        <v>Cys-GCA-2</v>
      </c>
      <c r="B40" s="136" t="s">
        <v>364</v>
      </c>
      <c r="C40" s="22" t="str">
        <f>IF(SUM('Test Sample Data'!C$3:C$194)&gt;10,IF(AND(ISNUMBER('Test Sample Data'!C40),'Test Sample Data'!C40&lt;35,'Test Sample Data'!C40&gt;0),'Test Sample Data'!C40-'Choose Housekeeping Genes'!D$20,35-'Choose Housekeeping Genes'!D$20),"")</f>
        <v/>
      </c>
      <c r="D40" s="22" t="str">
        <f>IF(SUM('Test Sample Data'!D$3:D$194)&gt;10,IF(AND(ISNUMBER('Test Sample Data'!D40),'Test Sample Data'!D40&lt;35,'Test Sample Data'!D40&gt;0),'Test Sample Data'!D40-'Choose Housekeeping Genes'!E$20,35-'Choose Housekeeping Genes'!E$20),"")</f>
        <v/>
      </c>
      <c r="E40" s="22" t="str">
        <f>IF(SUM('Test Sample Data'!E$3:E$194)&gt;10,IF(AND(ISNUMBER('Test Sample Data'!E40),'Test Sample Data'!E40&lt;35,'Test Sample Data'!E40&gt;0),'Test Sample Data'!E40-'Choose Housekeeping Genes'!F$20,35-'Choose Housekeeping Genes'!F$20),"")</f>
        <v/>
      </c>
      <c r="F40" s="22" t="str">
        <f>IF(SUM('Test Sample Data'!F$3:F$194)&gt;10,IF(AND(ISNUMBER('Test Sample Data'!F40),'Test Sample Data'!F40&lt;35,'Test Sample Data'!F40&gt;0),'Test Sample Data'!F40-'Choose Housekeeping Genes'!G$20,35-'Choose Housekeeping Genes'!G$20),"")</f>
        <v/>
      </c>
      <c r="G40" s="22" t="str">
        <f>IF(SUM('Test Sample Data'!G$3:G$194)&gt;10,IF(AND(ISNUMBER('Test Sample Data'!G40),'Test Sample Data'!G40&lt;35,'Test Sample Data'!G40&gt;0),'Test Sample Data'!G40-'Choose Housekeeping Genes'!H$20,35-'Choose Housekeeping Genes'!H$20),"")</f>
        <v/>
      </c>
      <c r="H40" s="22" t="str">
        <f>IF(SUM('Test Sample Data'!H$3:H$194)&gt;10,IF(AND(ISNUMBER('Test Sample Data'!H40),'Test Sample Data'!H40&lt;35,'Test Sample Data'!H40&gt;0),'Test Sample Data'!H40-'Choose Housekeeping Genes'!I$20,35-'Choose Housekeeping Genes'!I$20),"")</f>
        <v/>
      </c>
      <c r="I40" s="22" t="str">
        <f>IF(SUM('Test Sample Data'!I$3:I$194)&gt;10,IF(AND(ISNUMBER('Test Sample Data'!I40),'Test Sample Data'!I40&lt;35,'Test Sample Data'!I40&gt;0),'Test Sample Data'!I40-'Choose Housekeeping Genes'!J$20,35-'Choose Housekeeping Genes'!J$20),"")</f>
        <v/>
      </c>
      <c r="J40" s="22" t="str">
        <f>IF(SUM('Test Sample Data'!J$3:J$194)&gt;10,IF(AND(ISNUMBER('Test Sample Data'!J40),'Test Sample Data'!J40&lt;35,'Test Sample Data'!J40&gt;0),'Test Sample Data'!J40-'Choose Housekeeping Genes'!K$20,35-'Choose Housekeeping Genes'!K$20),"")</f>
        <v/>
      </c>
      <c r="K40" s="22" t="str">
        <f>IF(SUM('Test Sample Data'!K$3:K$194)&gt;10,IF(AND(ISNUMBER('Test Sample Data'!K40),'Test Sample Data'!K40&lt;35,'Test Sample Data'!K40&gt;0),'Test Sample Data'!K40-'Choose Housekeeping Genes'!L$20,35-'Choose Housekeeping Genes'!L$20),"")</f>
        <v/>
      </c>
      <c r="L40" s="22" t="str">
        <f>IF(SUM('Test Sample Data'!L$3:L$194)&gt;10,IF(AND(ISNUMBER('Test Sample Data'!L40),'Test Sample Data'!L40&lt;35,'Test Sample Data'!L40&gt;0),'Test Sample Data'!L40-'Choose Housekeeping Genes'!M$20,35-'Choose Housekeeping Genes'!M$20),"")</f>
        <v/>
      </c>
      <c r="M40" s="22" t="str">
        <f>IF(SUM('Test Sample Data'!M$3:M$194)&gt;10,IF(AND(ISNUMBER('Test Sample Data'!M40),'Test Sample Data'!M40&lt;35,'Test Sample Data'!M40&gt;0),'Test Sample Data'!M40-'Choose Housekeeping Genes'!N$20,35-'Choose Housekeeping Genes'!N$20),"")</f>
        <v/>
      </c>
      <c r="N40" s="22" t="str">
        <f>IF(SUM('Test Sample Data'!N$3:N$194)&gt;10,IF(AND(ISNUMBER('Test Sample Data'!N40),'Test Sample Data'!N40&lt;35,'Test Sample Data'!N40&gt;0),'Test Sample Data'!N40-'Choose Housekeeping Genes'!O$20,35-'Choose Housekeeping Genes'!O$20),"")</f>
        <v/>
      </c>
      <c r="O40" s="22" t="str">
        <f>IF(SUM('Test Sample Data'!O$3:O$194)&gt;10,IF(AND(ISNUMBER('Test Sample Data'!O40),'Test Sample Data'!O40&lt;35,'Test Sample Data'!O40&gt;0),'Test Sample Data'!O40-'Choose Housekeeping Genes'!P$20,35-'Choose Housekeeping Genes'!P$20),"")</f>
        <v/>
      </c>
      <c r="P40" s="22" t="str">
        <f>IF(SUM('Test Sample Data'!P$3:P$194)&gt;10,IF(AND(ISNUMBER('Test Sample Data'!P40),'Test Sample Data'!P40&lt;35,'Test Sample Data'!P40&gt;0),'Test Sample Data'!P40-'Choose Housekeeping Genes'!Q$20,35-'Choose Housekeeping Genes'!Q$20),"")</f>
        <v/>
      </c>
      <c r="Q40" s="22" t="str">
        <f>IF(SUM('Test Sample Data'!Q$3:Q$194)&gt;10,IF(AND(ISNUMBER('Test Sample Data'!Q40),'Test Sample Data'!Q40&lt;35,'Test Sample Data'!Q40&gt;0),'Test Sample Data'!Q40-'Choose Housekeeping Genes'!R$20,35-'Choose Housekeeping Genes'!R$20),"")</f>
        <v/>
      </c>
      <c r="R40" s="22" t="str">
        <f>IF(SUM('Test Sample Data'!R$3:R$194)&gt;10,IF(AND(ISNUMBER('Test Sample Data'!R40),'Test Sample Data'!R40&lt;35,'Test Sample Data'!R40&gt;0),'Test Sample Data'!R40-'Choose Housekeeping Genes'!S$20,35-'Choose Housekeeping Genes'!S$20),"")</f>
        <v/>
      </c>
      <c r="S40" s="22" t="str">
        <f>IF(SUM('Test Sample Data'!S$3:S$194)&gt;10,IF(AND(ISNUMBER('Test Sample Data'!S40),'Test Sample Data'!S40&lt;35,'Test Sample Data'!S40&gt;0),'Test Sample Data'!S40-'Choose Housekeeping Genes'!T$20,35-'Choose Housekeeping Genes'!T$20),"")</f>
        <v/>
      </c>
      <c r="T40" s="22" t="str">
        <f>IF(SUM('Test Sample Data'!T$3:T$194)&gt;10,IF(AND(ISNUMBER('Test Sample Data'!T40),'Test Sample Data'!T40&lt;35,'Test Sample Data'!T40&gt;0),'Test Sample Data'!T40-'Choose Housekeeping Genes'!U$20,35-'Choose Housekeeping Genes'!U$20),"")</f>
        <v/>
      </c>
      <c r="U40" s="22" t="str">
        <f>IF(SUM('Test Sample Data'!U$3:U$194)&gt;10,IF(AND(ISNUMBER('Test Sample Data'!U40),'Test Sample Data'!U40&lt;35,'Test Sample Data'!U40&gt;0),'Test Sample Data'!U40-'Choose Housekeeping Genes'!V$20,35-'Choose Housekeeping Genes'!V$20),"")</f>
        <v/>
      </c>
      <c r="V40" s="22" t="str">
        <f>IF(SUM('Test Sample Data'!V$3:V$194)&gt;10,IF(AND(ISNUMBER('Test Sample Data'!V40),'Test Sample Data'!V40&lt;35,'Test Sample Data'!V40&gt;0),'Test Sample Data'!V40-'Choose Housekeeping Genes'!W$20,35-'Choose Housekeeping Genes'!W$20),"")</f>
        <v/>
      </c>
      <c r="W40" s="139" t="str">
        <f>'Control Sample Data'!A40</f>
        <v>Cys-GCA-2</v>
      </c>
      <c r="X40" s="140" t="s">
        <v>364</v>
      </c>
      <c r="Y40" s="22" t="str">
        <f>IF(SUM('Control Sample Data'!C$3:C$194)&gt;10,IF(AND(ISNUMBER('Control Sample Data'!C40),'Control Sample Data'!C40&lt;35,'Control Sample Data'!C40&gt;0),'Control Sample Data'!C40-'Choose Housekeeping Genes'!AA$20,35-'Choose Housekeeping Genes'!AA$20),"")</f>
        <v/>
      </c>
      <c r="Z40" s="22" t="str">
        <f>IF(SUM('Control Sample Data'!D$3:D$194)&gt;10,IF(AND(ISNUMBER('Control Sample Data'!D40),'Control Sample Data'!D40&lt;35,'Control Sample Data'!D40&gt;0),'Control Sample Data'!D40-'Choose Housekeeping Genes'!AB$20,35-'Choose Housekeeping Genes'!AB$20),"")</f>
        <v/>
      </c>
      <c r="AA40" s="22" t="str">
        <f>IF(SUM('Control Sample Data'!E$3:E$194)&gt;10,IF(AND(ISNUMBER('Control Sample Data'!E40),'Control Sample Data'!E40&lt;35,'Control Sample Data'!E40&gt;0),'Control Sample Data'!E40-'Choose Housekeeping Genes'!AC$20,35-'Choose Housekeeping Genes'!AC$20),"")</f>
        <v/>
      </c>
      <c r="AB40" s="22" t="str">
        <f>IF(SUM('Control Sample Data'!F$3:F$194)&gt;10,IF(AND(ISNUMBER('Control Sample Data'!F40),'Control Sample Data'!F40&lt;35,'Control Sample Data'!F40&gt;0),'Control Sample Data'!F40-'Choose Housekeeping Genes'!AD$20,35-'Choose Housekeeping Genes'!AD$20),"")</f>
        <v/>
      </c>
      <c r="AC40" s="22" t="str">
        <f>IF(SUM('Control Sample Data'!G$3:G$194)&gt;10,IF(AND(ISNUMBER('Control Sample Data'!G40),'Control Sample Data'!G40&lt;35,'Control Sample Data'!G40&gt;0),'Control Sample Data'!G40-'Choose Housekeeping Genes'!AE$20,35-'Choose Housekeeping Genes'!AE$20),"")</f>
        <v/>
      </c>
      <c r="AD40" s="22" t="str">
        <f>IF(SUM('Control Sample Data'!H$3:H$194)&gt;10,IF(AND(ISNUMBER('Control Sample Data'!H40),'Control Sample Data'!H40&lt;35,'Control Sample Data'!H40&gt;0),'Control Sample Data'!H40-'Choose Housekeeping Genes'!AF$20,35-'Choose Housekeeping Genes'!AF$20),"")</f>
        <v/>
      </c>
      <c r="AE40" s="22" t="str">
        <f>IF(SUM('Control Sample Data'!I$3:I$194)&gt;10,IF(AND(ISNUMBER('Control Sample Data'!I40),'Control Sample Data'!I40&lt;35,'Control Sample Data'!I40&gt;0),'Control Sample Data'!I40-'Choose Housekeeping Genes'!AG$20,35-'Choose Housekeeping Genes'!AG$20),"")</f>
        <v/>
      </c>
      <c r="AF40" s="22" t="str">
        <f>IF(SUM('Control Sample Data'!J$3:J$194)&gt;10,IF(AND(ISNUMBER('Control Sample Data'!J40),'Control Sample Data'!J40&lt;35,'Control Sample Data'!J40&gt;0),'Control Sample Data'!J40-'Choose Housekeeping Genes'!AH$20,35-'Choose Housekeeping Genes'!AH$20),"")</f>
        <v/>
      </c>
      <c r="AG40" s="22" t="str">
        <f>IF(SUM('Control Sample Data'!K$3:K$194)&gt;10,IF(AND(ISNUMBER('Control Sample Data'!K40),'Control Sample Data'!K40&lt;35,'Control Sample Data'!K40&gt;0),'Control Sample Data'!K40-'Choose Housekeeping Genes'!AI$20,35-'Choose Housekeeping Genes'!AI$20),"")</f>
        <v/>
      </c>
      <c r="AH40" s="22" t="str">
        <f>IF(SUM('Control Sample Data'!L$3:L$194)&gt;10,IF(AND(ISNUMBER('Control Sample Data'!L40),'Control Sample Data'!L40&lt;35,'Control Sample Data'!L40&gt;0),'Control Sample Data'!L40-'Choose Housekeeping Genes'!AJ$20,35-'Choose Housekeeping Genes'!AJ$20),"")</f>
        <v/>
      </c>
      <c r="AI40" s="22" t="str">
        <f>IF(SUM('Control Sample Data'!M$3:M$194)&gt;10,IF(AND(ISNUMBER('Control Sample Data'!M40),'Control Sample Data'!M40&lt;35,'Control Sample Data'!M40&gt;0),'Control Sample Data'!M40-'Choose Housekeeping Genes'!AK$20,35-'Choose Housekeeping Genes'!AK$20),"")</f>
        <v/>
      </c>
      <c r="AJ40" s="22" t="str">
        <f>IF(SUM('Control Sample Data'!N$3:N$194)&gt;10,IF(AND(ISNUMBER('Control Sample Data'!N40),'Control Sample Data'!N40&lt;35,'Control Sample Data'!N40&gt;0),'Control Sample Data'!N40-'Choose Housekeeping Genes'!AL$20,35-'Choose Housekeeping Genes'!AL$20),"")</f>
        <v/>
      </c>
      <c r="AK40" s="22" t="str">
        <f>IF(SUM('Control Sample Data'!O$3:O$194)&gt;10,IF(AND(ISNUMBER('Control Sample Data'!O40),'Control Sample Data'!O40&lt;35,'Control Sample Data'!O40&gt;0),'Control Sample Data'!O40-'Choose Housekeeping Genes'!AM$20,35-'Choose Housekeeping Genes'!AM$20),"")</f>
        <v/>
      </c>
      <c r="AL40" s="22" t="str">
        <f>IF(SUM('Control Sample Data'!P$3:P$194)&gt;10,IF(AND(ISNUMBER('Control Sample Data'!P40),'Control Sample Data'!P40&lt;35,'Control Sample Data'!P40&gt;0),'Control Sample Data'!P40-'Choose Housekeeping Genes'!AN$20,35-'Choose Housekeeping Genes'!AN$20),"")</f>
        <v/>
      </c>
      <c r="AM40" s="22" t="str">
        <f>IF(SUM('Control Sample Data'!Q$3:Q$194)&gt;10,IF(AND(ISNUMBER('Control Sample Data'!Q40),'Control Sample Data'!Q40&lt;35,'Control Sample Data'!Q40&gt;0),'Control Sample Data'!Q40-'Choose Housekeeping Genes'!AO$20,35-'Choose Housekeeping Genes'!AO$20),"")</f>
        <v/>
      </c>
      <c r="AN40" s="22" t="str">
        <f>IF(SUM('Control Sample Data'!R$3:R$194)&gt;10,IF(AND(ISNUMBER('Control Sample Data'!R40),'Control Sample Data'!R40&lt;35,'Control Sample Data'!R40&gt;0),'Control Sample Data'!R40-'Choose Housekeeping Genes'!AP$20,35-'Choose Housekeeping Genes'!AP$20),"")</f>
        <v/>
      </c>
      <c r="AO40" s="22" t="str">
        <f>IF(SUM('Control Sample Data'!S$3:S$194)&gt;10,IF(AND(ISNUMBER('Control Sample Data'!S40),'Control Sample Data'!S40&lt;35,'Control Sample Data'!S40&gt;0),'Control Sample Data'!S40-'Choose Housekeeping Genes'!AQ$20,35-'Choose Housekeeping Genes'!AQ$20),"")</f>
        <v/>
      </c>
      <c r="AP40" s="22" t="str">
        <f>IF(SUM('Control Sample Data'!T$3:T$194)&gt;10,IF(AND(ISNUMBER('Control Sample Data'!T40),'Control Sample Data'!T40&lt;35,'Control Sample Data'!T40&gt;0),'Control Sample Data'!T40-'Choose Housekeeping Genes'!AR$20,35-'Choose Housekeeping Genes'!AR$20),"")</f>
        <v/>
      </c>
      <c r="AQ40" s="22" t="str">
        <f>IF(SUM('Control Sample Data'!U$3:U$194)&gt;10,IF(AND(ISNUMBER('Control Sample Data'!U40),'Control Sample Data'!U40&lt;35,'Control Sample Data'!U40&gt;0),'Control Sample Data'!U40-'Choose Housekeeping Genes'!AS$20,35-'Choose Housekeeping Genes'!AS$20),"")</f>
        <v/>
      </c>
      <c r="AR40" s="22" t="str">
        <f>IF(SUM('Control Sample Data'!V$3:V$194)&gt;10,IF(AND(ISNUMBER('Control Sample Data'!V40),'Control Sample Data'!V40&lt;35,'Control Sample Data'!V40&gt;0),'Control Sample Data'!V40-'Choose Housekeeping Genes'!AT$20,35-'Choose Housekeeping Genes'!AT$20),"")</f>
        <v/>
      </c>
      <c r="AS40" s="69" t="str">
        <f>'Control Sample Data'!A40</f>
        <v>Cys-GCA-2</v>
      </c>
      <c r="AT40" s="21" t="s">
        <v>364</v>
      </c>
      <c r="AU40" s="22" t="str">
        <f ca="1">IF(ISNUMBER(C40-'Choose Housekeeping Genes'!D$12),C40-'Choose Housekeeping Genes'!D$12,"")</f>
        <v/>
      </c>
      <c r="AV40" s="22" t="str">
        <f ca="1">IF(ISNUMBER(D40-'Choose Housekeeping Genes'!E$12),D40-'Choose Housekeeping Genes'!E$12,"")</f>
        <v/>
      </c>
      <c r="AW40" s="22" t="str">
        <f ca="1">IF(ISNUMBER(E40-'Choose Housekeeping Genes'!F$12),E40-'Choose Housekeeping Genes'!F$12,"")</f>
        <v/>
      </c>
      <c r="AX40" s="22" t="str">
        <f ca="1">IF(ISNUMBER(F40-'Choose Housekeeping Genes'!G$12),F40-'Choose Housekeeping Genes'!G$12,"")</f>
        <v/>
      </c>
      <c r="AY40" s="22" t="str">
        <f ca="1">IF(ISNUMBER(G40-'Choose Housekeeping Genes'!H$12),G40-'Choose Housekeeping Genes'!H$12,"")</f>
        <v/>
      </c>
      <c r="AZ40" s="22" t="str">
        <f ca="1">IF(ISNUMBER(H40-'Choose Housekeeping Genes'!I$12),H40-'Choose Housekeeping Genes'!I$12,"")</f>
        <v/>
      </c>
      <c r="BA40" s="22" t="str">
        <f ca="1">IF(ISNUMBER(I40-'Choose Housekeeping Genes'!J$12),I40-'Choose Housekeeping Genes'!J$12,"")</f>
        <v/>
      </c>
      <c r="BB40" s="22" t="str">
        <f ca="1">IF(ISNUMBER(J40-'Choose Housekeeping Genes'!K$12),J40-'Choose Housekeeping Genes'!K$12,"")</f>
        <v/>
      </c>
      <c r="BC40" s="22" t="str">
        <f ca="1">IF(ISNUMBER(K40-'Choose Housekeeping Genes'!L$12),K40-'Choose Housekeeping Genes'!L$12,"")</f>
        <v/>
      </c>
      <c r="BD40" s="22" t="str">
        <f ca="1">IF(ISNUMBER(L40-'Choose Housekeeping Genes'!M$12),L40-'Choose Housekeeping Genes'!M$12,"")</f>
        <v/>
      </c>
      <c r="BE40" s="22" t="str">
        <f ca="1">IF(ISNUMBER(M40-'Choose Housekeeping Genes'!N$12),M40-'Choose Housekeeping Genes'!N$12,"")</f>
        <v/>
      </c>
      <c r="BF40" s="22" t="str">
        <f ca="1">IF(ISNUMBER(N40-'Choose Housekeeping Genes'!O$12),N40-'Choose Housekeeping Genes'!O$12,"")</f>
        <v/>
      </c>
      <c r="BG40" s="22" t="str">
        <f ca="1">IF(ISNUMBER(O40-'Choose Housekeeping Genes'!P$12),O40-'Choose Housekeeping Genes'!P$12,"")</f>
        <v/>
      </c>
      <c r="BH40" s="22" t="str">
        <f ca="1">IF(ISNUMBER(P40-'Choose Housekeeping Genes'!Q$12),P40-'Choose Housekeeping Genes'!Q$12,"")</f>
        <v/>
      </c>
      <c r="BI40" s="22" t="str">
        <f ca="1">IF(ISNUMBER(Q40-'Choose Housekeeping Genes'!R$12),Q40-'Choose Housekeeping Genes'!R$12,"")</f>
        <v/>
      </c>
      <c r="BJ40" s="22" t="str">
        <f ca="1">IF(ISNUMBER(R40-'Choose Housekeeping Genes'!S$12),R40-'Choose Housekeeping Genes'!S$12,"")</f>
        <v/>
      </c>
      <c r="BK40" s="22" t="str">
        <f ca="1">IF(ISNUMBER(S40-'Choose Housekeeping Genes'!T$12),S40-'Choose Housekeeping Genes'!T$12,"")</f>
        <v/>
      </c>
      <c r="BL40" s="22" t="str">
        <f ca="1">IF(ISNUMBER(T40-'Choose Housekeeping Genes'!U$12),T40-'Choose Housekeeping Genes'!U$12,"")</f>
        <v/>
      </c>
      <c r="BM40" s="22" t="str">
        <f ca="1">IF(ISNUMBER(U40-'Choose Housekeeping Genes'!V$12),U40-'Choose Housekeeping Genes'!V$12,"")</f>
        <v/>
      </c>
      <c r="BN40" s="22" t="str">
        <f ca="1">IF(ISNUMBER(V40-'Choose Housekeeping Genes'!W$12),V40-'Choose Housekeeping Genes'!W$12,"")</f>
        <v/>
      </c>
      <c r="BO40" s="142" t="str">
        <f t="shared" si="48"/>
        <v>Cys-GCA-2</v>
      </c>
      <c r="BP40" s="140" t="s">
        <v>364</v>
      </c>
      <c r="BQ40" s="22" t="str">
        <f ca="1">IF(ISNUMBER(Y40-'Choose Housekeeping Genes'!AA$12),Y40-'Choose Housekeeping Genes'!AA$12,"")</f>
        <v/>
      </c>
      <c r="BR40" s="22" t="str">
        <f ca="1">IF(ISNUMBER(Z40-'Choose Housekeeping Genes'!AB$12),Z40-'Choose Housekeeping Genes'!AB$12,"")</f>
        <v/>
      </c>
      <c r="BS40" s="22" t="str">
        <f ca="1">IF(ISNUMBER(AA40-'Choose Housekeeping Genes'!AC$12),AA40-'Choose Housekeeping Genes'!AC$12,"")</f>
        <v/>
      </c>
      <c r="BT40" s="22" t="str">
        <f ca="1">IF(ISNUMBER(AB40-'Choose Housekeeping Genes'!AD$12),AB40-'Choose Housekeeping Genes'!AD$12,"")</f>
        <v/>
      </c>
      <c r="BU40" s="22" t="str">
        <f ca="1">IF(ISNUMBER(AC40-'Choose Housekeeping Genes'!AE$12),AC40-'Choose Housekeeping Genes'!AE$12,"")</f>
        <v/>
      </c>
      <c r="BV40" s="22" t="str">
        <f ca="1">IF(ISNUMBER(AD40-'Choose Housekeeping Genes'!AF$12),AD40-'Choose Housekeeping Genes'!AF$12,"")</f>
        <v/>
      </c>
      <c r="BW40" s="22" t="str">
        <f ca="1">IF(ISNUMBER(AE40-'Choose Housekeeping Genes'!AG$12),AE40-'Choose Housekeeping Genes'!AG$12,"")</f>
        <v/>
      </c>
      <c r="BX40" s="22" t="str">
        <f ca="1">IF(ISNUMBER(AF40-'Choose Housekeeping Genes'!AH$12),AF40-'Choose Housekeeping Genes'!AH$12,"")</f>
        <v/>
      </c>
      <c r="BY40" s="22" t="str">
        <f ca="1">IF(ISNUMBER(AG40-'Choose Housekeeping Genes'!AI$12),AG40-'Choose Housekeeping Genes'!AI$12,"")</f>
        <v/>
      </c>
      <c r="BZ40" s="22" t="str">
        <f ca="1">IF(ISNUMBER(AH40-'Choose Housekeeping Genes'!AJ$12),AH40-'Choose Housekeeping Genes'!AJ$12,"")</f>
        <v/>
      </c>
      <c r="CA40" s="22" t="str">
        <f ca="1">IF(ISNUMBER(AI40-'Choose Housekeeping Genes'!AK$12),AI40-'Choose Housekeeping Genes'!AK$12,"")</f>
        <v/>
      </c>
      <c r="CB40" s="22" t="str">
        <f ca="1">IF(ISNUMBER(AJ40-'Choose Housekeeping Genes'!AL$12),AJ40-'Choose Housekeeping Genes'!AL$12,"")</f>
        <v/>
      </c>
      <c r="CC40" s="22" t="str">
        <f ca="1">IF(ISNUMBER(AK40-'Choose Housekeeping Genes'!AM$12),AK40-'Choose Housekeeping Genes'!AM$12,"")</f>
        <v/>
      </c>
      <c r="CD40" s="22" t="str">
        <f ca="1">IF(ISNUMBER(AL40-'Choose Housekeeping Genes'!AN$12),AL40-'Choose Housekeeping Genes'!AN$12,"")</f>
        <v/>
      </c>
      <c r="CE40" s="22" t="str">
        <f ca="1">IF(ISNUMBER(AM40-'Choose Housekeeping Genes'!AO$12),AM40-'Choose Housekeeping Genes'!AO$12,"")</f>
        <v/>
      </c>
      <c r="CF40" s="22" t="str">
        <f ca="1">IF(ISNUMBER(AN40-'Choose Housekeeping Genes'!AP$12),AN40-'Choose Housekeeping Genes'!AP$12,"")</f>
        <v/>
      </c>
      <c r="CG40" s="22" t="str">
        <f ca="1">IF(ISNUMBER(AO40-'Choose Housekeeping Genes'!AQ$12),AO40-'Choose Housekeeping Genes'!AQ$12,"")</f>
        <v/>
      </c>
      <c r="CH40" s="22" t="str">
        <f ca="1">IF(ISNUMBER(AP40-'Choose Housekeeping Genes'!AR$12),AP40-'Choose Housekeeping Genes'!AR$12,"")</f>
        <v/>
      </c>
      <c r="CI40" s="22" t="str">
        <f ca="1">IF(ISNUMBER(AQ40-'Choose Housekeeping Genes'!AS$12),AQ40-'Choose Housekeeping Genes'!AS$12,"")</f>
        <v/>
      </c>
      <c r="CJ40" s="22" t="str">
        <f ca="1">IF(ISNUMBER(AR40-'Choose Housekeeping Genes'!AT$12),AR40-'Choose Housekeeping Genes'!AT$12,"")</f>
        <v/>
      </c>
      <c r="CK40" s="66" t="e">
        <f t="shared" ca="1" si="4"/>
        <v>#DIV/0!</v>
      </c>
      <c r="CL40" s="143" t="e">
        <f t="shared" ca="1" si="5"/>
        <v>#DIV/0!</v>
      </c>
      <c r="DA40" s="69" t="str">
        <f>'Transcript table'!D48</f>
        <v>Cys-GCA-2</v>
      </c>
      <c r="DB40" s="21" t="s">
        <v>364</v>
      </c>
      <c r="DC40" s="65" t="str">
        <f t="shared" ca="1" si="6"/>
        <v/>
      </c>
      <c r="DD40" s="65" t="str">
        <f t="shared" ca="1" si="7"/>
        <v/>
      </c>
      <c r="DE40" s="65" t="str">
        <f t="shared" ca="1" si="8"/>
        <v/>
      </c>
      <c r="DF40" s="65" t="str">
        <f t="shared" ca="1" si="9"/>
        <v/>
      </c>
      <c r="DG40" s="65" t="str">
        <f t="shared" ca="1" si="10"/>
        <v/>
      </c>
      <c r="DH40" s="65" t="str">
        <f t="shared" ca="1" si="11"/>
        <v/>
      </c>
      <c r="DI40" s="65" t="str">
        <f t="shared" ca="1" si="12"/>
        <v/>
      </c>
      <c r="DJ40" s="65" t="str">
        <f t="shared" ca="1" si="13"/>
        <v/>
      </c>
      <c r="DK40" s="65" t="str">
        <f t="shared" ca="1" si="14"/>
        <v/>
      </c>
      <c r="DL40" s="65" t="str">
        <f t="shared" ca="1" si="15"/>
        <v/>
      </c>
      <c r="DM40" s="65" t="str">
        <f t="shared" ca="1" si="16"/>
        <v/>
      </c>
      <c r="DN40" s="65" t="str">
        <f t="shared" ca="1" si="17"/>
        <v/>
      </c>
      <c r="DO40" s="65" t="str">
        <f t="shared" ca="1" si="18"/>
        <v/>
      </c>
      <c r="DP40" s="65" t="str">
        <f t="shared" ca="1" si="19"/>
        <v/>
      </c>
      <c r="DQ40" s="65" t="str">
        <f t="shared" ca="1" si="20"/>
        <v/>
      </c>
      <c r="DR40" s="65" t="str">
        <f t="shared" ca="1" si="21"/>
        <v/>
      </c>
      <c r="DS40" s="65" t="str">
        <f t="shared" ca="1" si="22"/>
        <v/>
      </c>
      <c r="DT40" s="65" t="str">
        <f t="shared" ca="1" si="23"/>
        <v/>
      </c>
      <c r="DU40" s="65" t="str">
        <f t="shared" ca="1" si="24"/>
        <v/>
      </c>
      <c r="DV40" s="65" t="str">
        <f t="shared" ca="1" si="25"/>
        <v/>
      </c>
      <c r="DW40" s="141" t="str">
        <f t="shared" si="26"/>
        <v>Cys-GCA-2</v>
      </c>
      <c r="DX40" s="140" t="s">
        <v>364</v>
      </c>
      <c r="DY40" s="65" t="str">
        <f t="shared" ca="1" si="27"/>
        <v/>
      </c>
      <c r="DZ40" s="65" t="str">
        <f t="shared" ca="1" si="28"/>
        <v/>
      </c>
      <c r="EA40" s="65" t="str">
        <f t="shared" ca="1" si="29"/>
        <v/>
      </c>
      <c r="EB40" s="65" t="str">
        <f t="shared" ca="1" si="30"/>
        <v/>
      </c>
      <c r="EC40" s="65" t="str">
        <f t="shared" ca="1" si="31"/>
        <v/>
      </c>
      <c r="ED40" s="65" t="str">
        <f t="shared" ca="1" si="32"/>
        <v/>
      </c>
      <c r="EE40" s="65" t="str">
        <f t="shared" ca="1" si="33"/>
        <v/>
      </c>
      <c r="EF40" s="65" t="str">
        <f t="shared" ca="1" si="34"/>
        <v/>
      </c>
      <c r="EG40" s="65" t="str">
        <f t="shared" ca="1" si="35"/>
        <v/>
      </c>
      <c r="EH40" s="65" t="str">
        <f t="shared" ca="1" si="36"/>
        <v/>
      </c>
      <c r="EI40" s="65" t="str">
        <f t="shared" ca="1" si="37"/>
        <v/>
      </c>
      <c r="EJ40" s="65" t="str">
        <f t="shared" ca="1" si="38"/>
        <v/>
      </c>
      <c r="EK40" s="65" t="str">
        <f t="shared" ca="1" si="39"/>
        <v/>
      </c>
      <c r="EL40" s="65" t="str">
        <f t="shared" ca="1" si="40"/>
        <v/>
      </c>
      <c r="EM40" s="65" t="str">
        <f t="shared" ca="1" si="41"/>
        <v/>
      </c>
      <c r="EN40" s="65" t="str">
        <f t="shared" ca="1" si="42"/>
        <v/>
      </c>
      <c r="EO40" s="65" t="str">
        <f t="shared" ca="1" si="43"/>
        <v/>
      </c>
      <c r="EP40" s="65" t="str">
        <f t="shared" ca="1" si="44"/>
        <v/>
      </c>
      <c r="EQ40" s="65" t="str">
        <f t="shared" ca="1" si="45"/>
        <v/>
      </c>
      <c r="ER40" s="65" t="str">
        <f t="shared" ca="1" si="46"/>
        <v/>
      </c>
    </row>
    <row r="41" spans="1:148" ht="12.75" customHeight="1">
      <c r="A41" s="134" t="str">
        <f>'Test Sample Data'!A41</f>
        <v>Cys-GCA-3</v>
      </c>
      <c r="B41" s="136" t="s">
        <v>362</v>
      </c>
      <c r="C41" s="22" t="str">
        <f>IF(SUM('Test Sample Data'!C$3:C$194)&gt;10,IF(AND(ISNUMBER('Test Sample Data'!C41),'Test Sample Data'!C41&lt;35,'Test Sample Data'!C41&gt;0),'Test Sample Data'!C41-'Choose Housekeeping Genes'!D$20,35-'Choose Housekeeping Genes'!D$20),"")</f>
        <v/>
      </c>
      <c r="D41" s="22" t="str">
        <f>IF(SUM('Test Sample Data'!D$3:D$194)&gt;10,IF(AND(ISNUMBER('Test Sample Data'!D41),'Test Sample Data'!D41&lt;35,'Test Sample Data'!D41&gt;0),'Test Sample Data'!D41-'Choose Housekeeping Genes'!E$20,35-'Choose Housekeeping Genes'!E$20),"")</f>
        <v/>
      </c>
      <c r="E41" s="22" t="str">
        <f>IF(SUM('Test Sample Data'!E$3:E$194)&gt;10,IF(AND(ISNUMBER('Test Sample Data'!E41),'Test Sample Data'!E41&lt;35,'Test Sample Data'!E41&gt;0),'Test Sample Data'!E41-'Choose Housekeeping Genes'!F$20,35-'Choose Housekeeping Genes'!F$20),"")</f>
        <v/>
      </c>
      <c r="F41" s="22" t="str">
        <f>IF(SUM('Test Sample Data'!F$3:F$194)&gt;10,IF(AND(ISNUMBER('Test Sample Data'!F41),'Test Sample Data'!F41&lt;35,'Test Sample Data'!F41&gt;0),'Test Sample Data'!F41-'Choose Housekeeping Genes'!G$20,35-'Choose Housekeeping Genes'!G$20),"")</f>
        <v/>
      </c>
      <c r="G41" s="22" t="str">
        <f>IF(SUM('Test Sample Data'!G$3:G$194)&gt;10,IF(AND(ISNUMBER('Test Sample Data'!G41),'Test Sample Data'!G41&lt;35,'Test Sample Data'!G41&gt;0),'Test Sample Data'!G41-'Choose Housekeeping Genes'!H$20,35-'Choose Housekeeping Genes'!H$20),"")</f>
        <v/>
      </c>
      <c r="H41" s="22" t="str">
        <f>IF(SUM('Test Sample Data'!H$3:H$194)&gt;10,IF(AND(ISNUMBER('Test Sample Data'!H41),'Test Sample Data'!H41&lt;35,'Test Sample Data'!H41&gt;0),'Test Sample Data'!H41-'Choose Housekeeping Genes'!I$20,35-'Choose Housekeeping Genes'!I$20),"")</f>
        <v/>
      </c>
      <c r="I41" s="22" t="str">
        <f>IF(SUM('Test Sample Data'!I$3:I$194)&gt;10,IF(AND(ISNUMBER('Test Sample Data'!I41),'Test Sample Data'!I41&lt;35,'Test Sample Data'!I41&gt;0),'Test Sample Data'!I41-'Choose Housekeeping Genes'!J$20,35-'Choose Housekeeping Genes'!J$20),"")</f>
        <v/>
      </c>
      <c r="J41" s="22" t="str">
        <f>IF(SUM('Test Sample Data'!J$3:J$194)&gt;10,IF(AND(ISNUMBER('Test Sample Data'!J41),'Test Sample Data'!J41&lt;35,'Test Sample Data'!J41&gt;0),'Test Sample Data'!J41-'Choose Housekeeping Genes'!K$20,35-'Choose Housekeeping Genes'!K$20),"")</f>
        <v/>
      </c>
      <c r="K41" s="22" t="str">
        <f>IF(SUM('Test Sample Data'!K$3:K$194)&gt;10,IF(AND(ISNUMBER('Test Sample Data'!K41),'Test Sample Data'!K41&lt;35,'Test Sample Data'!K41&gt;0),'Test Sample Data'!K41-'Choose Housekeeping Genes'!L$20,35-'Choose Housekeeping Genes'!L$20),"")</f>
        <v/>
      </c>
      <c r="L41" s="22" t="str">
        <f>IF(SUM('Test Sample Data'!L$3:L$194)&gt;10,IF(AND(ISNUMBER('Test Sample Data'!L41),'Test Sample Data'!L41&lt;35,'Test Sample Data'!L41&gt;0),'Test Sample Data'!L41-'Choose Housekeeping Genes'!M$20,35-'Choose Housekeeping Genes'!M$20),"")</f>
        <v/>
      </c>
      <c r="M41" s="22" t="str">
        <f>IF(SUM('Test Sample Data'!M$3:M$194)&gt;10,IF(AND(ISNUMBER('Test Sample Data'!M41),'Test Sample Data'!M41&lt;35,'Test Sample Data'!M41&gt;0),'Test Sample Data'!M41-'Choose Housekeeping Genes'!N$20,35-'Choose Housekeeping Genes'!N$20),"")</f>
        <v/>
      </c>
      <c r="N41" s="22" t="str">
        <f>IF(SUM('Test Sample Data'!N$3:N$194)&gt;10,IF(AND(ISNUMBER('Test Sample Data'!N41),'Test Sample Data'!N41&lt;35,'Test Sample Data'!N41&gt;0),'Test Sample Data'!N41-'Choose Housekeeping Genes'!O$20,35-'Choose Housekeeping Genes'!O$20),"")</f>
        <v/>
      </c>
      <c r="O41" s="22" t="str">
        <f>IF(SUM('Test Sample Data'!O$3:O$194)&gt;10,IF(AND(ISNUMBER('Test Sample Data'!O41),'Test Sample Data'!O41&lt;35,'Test Sample Data'!O41&gt;0),'Test Sample Data'!O41-'Choose Housekeeping Genes'!P$20,35-'Choose Housekeeping Genes'!P$20),"")</f>
        <v/>
      </c>
      <c r="P41" s="22" t="str">
        <f>IF(SUM('Test Sample Data'!P$3:P$194)&gt;10,IF(AND(ISNUMBER('Test Sample Data'!P41),'Test Sample Data'!P41&lt;35,'Test Sample Data'!P41&gt;0),'Test Sample Data'!P41-'Choose Housekeeping Genes'!Q$20,35-'Choose Housekeeping Genes'!Q$20),"")</f>
        <v/>
      </c>
      <c r="Q41" s="22" t="str">
        <f>IF(SUM('Test Sample Data'!Q$3:Q$194)&gt;10,IF(AND(ISNUMBER('Test Sample Data'!Q41),'Test Sample Data'!Q41&lt;35,'Test Sample Data'!Q41&gt;0),'Test Sample Data'!Q41-'Choose Housekeeping Genes'!R$20,35-'Choose Housekeeping Genes'!R$20),"")</f>
        <v/>
      </c>
      <c r="R41" s="22" t="str">
        <f>IF(SUM('Test Sample Data'!R$3:R$194)&gt;10,IF(AND(ISNUMBER('Test Sample Data'!R41),'Test Sample Data'!R41&lt;35,'Test Sample Data'!R41&gt;0),'Test Sample Data'!R41-'Choose Housekeeping Genes'!S$20,35-'Choose Housekeeping Genes'!S$20),"")</f>
        <v/>
      </c>
      <c r="S41" s="22" t="str">
        <f>IF(SUM('Test Sample Data'!S$3:S$194)&gt;10,IF(AND(ISNUMBER('Test Sample Data'!S41),'Test Sample Data'!S41&lt;35,'Test Sample Data'!S41&gt;0),'Test Sample Data'!S41-'Choose Housekeeping Genes'!T$20,35-'Choose Housekeeping Genes'!T$20),"")</f>
        <v/>
      </c>
      <c r="T41" s="22" t="str">
        <f>IF(SUM('Test Sample Data'!T$3:T$194)&gt;10,IF(AND(ISNUMBER('Test Sample Data'!T41),'Test Sample Data'!T41&lt;35,'Test Sample Data'!T41&gt;0),'Test Sample Data'!T41-'Choose Housekeeping Genes'!U$20,35-'Choose Housekeeping Genes'!U$20),"")</f>
        <v/>
      </c>
      <c r="U41" s="22" t="str">
        <f>IF(SUM('Test Sample Data'!U$3:U$194)&gt;10,IF(AND(ISNUMBER('Test Sample Data'!U41),'Test Sample Data'!U41&lt;35,'Test Sample Data'!U41&gt;0),'Test Sample Data'!U41-'Choose Housekeeping Genes'!V$20,35-'Choose Housekeeping Genes'!V$20),"")</f>
        <v/>
      </c>
      <c r="V41" s="22" t="str">
        <f>IF(SUM('Test Sample Data'!V$3:V$194)&gt;10,IF(AND(ISNUMBER('Test Sample Data'!V41),'Test Sample Data'!V41&lt;35,'Test Sample Data'!V41&gt;0),'Test Sample Data'!V41-'Choose Housekeeping Genes'!W$20,35-'Choose Housekeeping Genes'!W$20),"")</f>
        <v/>
      </c>
      <c r="W41" s="139" t="str">
        <f>'Control Sample Data'!A41</f>
        <v>Cys-GCA-3</v>
      </c>
      <c r="X41" s="140" t="s">
        <v>362</v>
      </c>
      <c r="Y41" s="22" t="str">
        <f>IF(SUM('Control Sample Data'!C$3:C$194)&gt;10,IF(AND(ISNUMBER('Control Sample Data'!C41),'Control Sample Data'!C41&lt;35,'Control Sample Data'!C41&gt;0),'Control Sample Data'!C41-'Choose Housekeeping Genes'!AA$20,35-'Choose Housekeeping Genes'!AA$20),"")</f>
        <v/>
      </c>
      <c r="Z41" s="22" t="str">
        <f>IF(SUM('Control Sample Data'!D$3:D$194)&gt;10,IF(AND(ISNUMBER('Control Sample Data'!D41),'Control Sample Data'!D41&lt;35,'Control Sample Data'!D41&gt;0),'Control Sample Data'!D41-'Choose Housekeeping Genes'!AB$20,35-'Choose Housekeeping Genes'!AB$20),"")</f>
        <v/>
      </c>
      <c r="AA41" s="22" t="str">
        <f>IF(SUM('Control Sample Data'!E$3:E$194)&gt;10,IF(AND(ISNUMBER('Control Sample Data'!E41),'Control Sample Data'!E41&lt;35,'Control Sample Data'!E41&gt;0),'Control Sample Data'!E41-'Choose Housekeeping Genes'!AC$20,35-'Choose Housekeeping Genes'!AC$20),"")</f>
        <v/>
      </c>
      <c r="AB41" s="22" t="str">
        <f>IF(SUM('Control Sample Data'!F$3:F$194)&gt;10,IF(AND(ISNUMBER('Control Sample Data'!F41),'Control Sample Data'!F41&lt;35,'Control Sample Data'!F41&gt;0),'Control Sample Data'!F41-'Choose Housekeeping Genes'!AD$20,35-'Choose Housekeeping Genes'!AD$20),"")</f>
        <v/>
      </c>
      <c r="AC41" s="22" t="str">
        <f>IF(SUM('Control Sample Data'!G$3:G$194)&gt;10,IF(AND(ISNUMBER('Control Sample Data'!G41),'Control Sample Data'!G41&lt;35,'Control Sample Data'!G41&gt;0),'Control Sample Data'!G41-'Choose Housekeeping Genes'!AE$20,35-'Choose Housekeeping Genes'!AE$20),"")</f>
        <v/>
      </c>
      <c r="AD41" s="22" t="str">
        <f>IF(SUM('Control Sample Data'!H$3:H$194)&gt;10,IF(AND(ISNUMBER('Control Sample Data'!H41),'Control Sample Data'!H41&lt;35,'Control Sample Data'!H41&gt;0),'Control Sample Data'!H41-'Choose Housekeeping Genes'!AF$20,35-'Choose Housekeeping Genes'!AF$20),"")</f>
        <v/>
      </c>
      <c r="AE41" s="22" t="str">
        <f>IF(SUM('Control Sample Data'!I$3:I$194)&gt;10,IF(AND(ISNUMBER('Control Sample Data'!I41),'Control Sample Data'!I41&lt;35,'Control Sample Data'!I41&gt;0),'Control Sample Data'!I41-'Choose Housekeeping Genes'!AG$20,35-'Choose Housekeeping Genes'!AG$20),"")</f>
        <v/>
      </c>
      <c r="AF41" s="22" t="str">
        <f>IF(SUM('Control Sample Data'!J$3:J$194)&gt;10,IF(AND(ISNUMBER('Control Sample Data'!J41),'Control Sample Data'!J41&lt;35,'Control Sample Data'!J41&gt;0),'Control Sample Data'!J41-'Choose Housekeeping Genes'!AH$20,35-'Choose Housekeeping Genes'!AH$20),"")</f>
        <v/>
      </c>
      <c r="AG41" s="22" t="str">
        <f>IF(SUM('Control Sample Data'!K$3:K$194)&gt;10,IF(AND(ISNUMBER('Control Sample Data'!K41),'Control Sample Data'!K41&lt;35,'Control Sample Data'!K41&gt;0),'Control Sample Data'!K41-'Choose Housekeeping Genes'!AI$20,35-'Choose Housekeeping Genes'!AI$20),"")</f>
        <v/>
      </c>
      <c r="AH41" s="22" t="str">
        <f>IF(SUM('Control Sample Data'!L$3:L$194)&gt;10,IF(AND(ISNUMBER('Control Sample Data'!L41),'Control Sample Data'!L41&lt;35,'Control Sample Data'!L41&gt;0),'Control Sample Data'!L41-'Choose Housekeeping Genes'!AJ$20,35-'Choose Housekeeping Genes'!AJ$20),"")</f>
        <v/>
      </c>
      <c r="AI41" s="22" t="str">
        <f>IF(SUM('Control Sample Data'!M$3:M$194)&gt;10,IF(AND(ISNUMBER('Control Sample Data'!M41),'Control Sample Data'!M41&lt;35,'Control Sample Data'!M41&gt;0),'Control Sample Data'!M41-'Choose Housekeeping Genes'!AK$20,35-'Choose Housekeeping Genes'!AK$20),"")</f>
        <v/>
      </c>
      <c r="AJ41" s="22" t="str">
        <f>IF(SUM('Control Sample Data'!N$3:N$194)&gt;10,IF(AND(ISNUMBER('Control Sample Data'!N41),'Control Sample Data'!N41&lt;35,'Control Sample Data'!N41&gt;0),'Control Sample Data'!N41-'Choose Housekeeping Genes'!AL$20,35-'Choose Housekeeping Genes'!AL$20),"")</f>
        <v/>
      </c>
      <c r="AK41" s="22" t="str">
        <f>IF(SUM('Control Sample Data'!O$3:O$194)&gt;10,IF(AND(ISNUMBER('Control Sample Data'!O41),'Control Sample Data'!O41&lt;35,'Control Sample Data'!O41&gt;0),'Control Sample Data'!O41-'Choose Housekeeping Genes'!AM$20,35-'Choose Housekeeping Genes'!AM$20),"")</f>
        <v/>
      </c>
      <c r="AL41" s="22" t="str">
        <f>IF(SUM('Control Sample Data'!P$3:P$194)&gt;10,IF(AND(ISNUMBER('Control Sample Data'!P41),'Control Sample Data'!P41&lt;35,'Control Sample Data'!P41&gt;0),'Control Sample Data'!P41-'Choose Housekeeping Genes'!AN$20,35-'Choose Housekeeping Genes'!AN$20),"")</f>
        <v/>
      </c>
      <c r="AM41" s="22" t="str">
        <f>IF(SUM('Control Sample Data'!Q$3:Q$194)&gt;10,IF(AND(ISNUMBER('Control Sample Data'!Q41),'Control Sample Data'!Q41&lt;35,'Control Sample Data'!Q41&gt;0),'Control Sample Data'!Q41-'Choose Housekeeping Genes'!AO$20,35-'Choose Housekeeping Genes'!AO$20),"")</f>
        <v/>
      </c>
      <c r="AN41" s="22" t="str">
        <f>IF(SUM('Control Sample Data'!R$3:R$194)&gt;10,IF(AND(ISNUMBER('Control Sample Data'!R41),'Control Sample Data'!R41&lt;35,'Control Sample Data'!R41&gt;0),'Control Sample Data'!R41-'Choose Housekeeping Genes'!AP$20,35-'Choose Housekeeping Genes'!AP$20),"")</f>
        <v/>
      </c>
      <c r="AO41" s="22" t="str">
        <f>IF(SUM('Control Sample Data'!S$3:S$194)&gt;10,IF(AND(ISNUMBER('Control Sample Data'!S41),'Control Sample Data'!S41&lt;35,'Control Sample Data'!S41&gt;0),'Control Sample Data'!S41-'Choose Housekeeping Genes'!AQ$20,35-'Choose Housekeeping Genes'!AQ$20),"")</f>
        <v/>
      </c>
      <c r="AP41" s="22" t="str">
        <f>IF(SUM('Control Sample Data'!T$3:T$194)&gt;10,IF(AND(ISNUMBER('Control Sample Data'!T41),'Control Sample Data'!T41&lt;35,'Control Sample Data'!T41&gt;0),'Control Sample Data'!T41-'Choose Housekeeping Genes'!AR$20,35-'Choose Housekeeping Genes'!AR$20),"")</f>
        <v/>
      </c>
      <c r="AQ41" s="22" t="str">
        <f>IF(SUM('Control Sample Data'!U$3:U$194)&gt;10,IF(AND(ISNUMBER('Control Sample Data'!U41),'Control Sample Data'!U41&lt;35,'Control Sample Data'!U41&gt;0),'Control Sample Data'!U41-'Choose Housekeeping Genes'!AS$20,35-'Choose Housekeeping Genes'!AS$20),"")</f>
        <v/>
      </c>
      <c r="AR41" s="22" t="str">
        <f>IF(SUM('Control Sample Data'!V$3:V$194)&gt;10,IF(AND(ISNUMBER('Control Sample Data'!V41),'Control Sample Data'!V41&lt;35,'Control Sample Data'!V41&gt;0),'Control Sample Data'!V41-'Choose Housekeeping Genes'!AT$20,35-'Choose Housekeeping Genes'!AT$20),"")</f>
        <v/>
      </c>
      <c r="AS41" s="69" t="str">
        <f>'Control Sample Data'!A41</f>
        <v>Cys-GCA-3</v>
      </c>
      <c r="AT41" s="21" t="s">
        <v>362</v>
      </c>
      <c r="AU41" s="22" t="str">
        <f ca="1">IF(ISNUMBER(C41-'Choose Housekeeping Genes'!D$12),C41-'Choose Housekeeping Genes'!D$12,"")</f>
        <v/>
      </c>
      <c r="AV41" s="22" t="str">
        <f ca="1">IF(ISNUMBER(D41-'Choose Housekeeping Genes'!E$12),D41-'Choose Housekeeping Genes'!E$12,"")</f>
        <v/>
      </c>
      <c r="AW41" s="22" t="str">
        <f ca="1">IF(ISNUMBER(E41-'Choose Housekeeping Genes'!F$12),E41-'Choose Housekeeping Genes'!F$12,"")</f>
        <v/>
      </c>
      <c r="AX41" s="22" t="str">
        <f ca="1">IF(ISNUMBER(F41-'Choose Housekeeping Genes'!G$12),F41-'Choose Housekeeping Genes'!G$12,"")</f>
        <v/>
      </c>
      <c r="AY41" s="22" t="str">
        <f ca="1">IF(ISNUMBER(G41-'Choose Housekeeping Genes'!H$12),G41-'Choose Housekeeping Genes'!H$12,"")</f>
        <v/>
      </c>
      <c r="AZ41" s="22" t="str">
        <f ca="1">IF(ISNUMBER(H41-'Choose Housekeeping Genes'!I$12),H41-'Choose Housekeeping Genes'!I$12,"")</f>
        <v/>
      </c>
      <c r="BA41" s="22" t="str">
        <f ca="1">IF(ISNUMBER(I41-'Choose Housekeeping Genes'!J$12),I41-'Choose Housekeeping Genes'!J$12,"")</f>
        <v/>
      </c>
      <c r="BB41" s="22" t="str">
        <f ca="1">IF(ISNUMBER(J41-'Choose Housekeeping Genes'!K$12),J41-'Choose Housekeeping Genes'!K$12,"")</f>
        <v/>
      </c>
      <c r="BC41" s="22" t="str">
        <f ca="1">IF(ISNUMBER(K41-'Choose Housekeeping Genes'!L$12),K41-'Choose Housekeeping Genes'!L$12,"")</f>
        <v/>
      </c>
      <c r="BD41" s="22" t="str">
        <f ca="1">IF(ISNUMBER(L41-'Choose Housekeeping Genes'!M$12),L41-'Choose Housekeeping Genes'!M$12,"")</f>
        <v/>
      </c>
      <c r="BE41" s="22" t="str">
        <f ca="1">IF(ISNUMBER(M41-'Choose Housekeeping Genes'!N$12),M41-'Choose Housekeeping Genes'!N$12,"")</f>
        <v/>
      </c>
      <c r="BF41" s="22" t="str">
        <f ca="1">IF(ISNUMBER(N41-'Choose Housekeeping Genes'!O$12),N41-'Choose Housekeeping Genes'!O$12,"")</f>
        <v/>
      </c>
      <c r="BG41" s="22" t="str">
        <f ca="1">IF(ISNUMBER(O41-'Choose Housekeeping Genes'!P$12),O41-'Choose Housekeeping Genes'!P$12,"")</f>
        <v/>
      </c>
      <c r="BH41" s="22" t="str">
        <f ca="1">IF(ISNUMBER(P41-'Choose Housekeeping Genes'!Q$12),P41-'Choose Housekeeping Genes'!Q$12,"")</f>
        <v/>
      </c>
      <c r="BI41" s="22" t="str">
        <f ca="1">IF(ISNUMBER(Q41-'Choose Housekeeping Genes'!R$12),Q41-'Choose Housekeeping Genes'!R$12,"")</f>
        <v/>
      </c>
      <c r="BJ41" s="22" t="str">
        <f ca="1">IF(ISNUMBER(R41-'Choose Housekeeping Genes'!S$12),R41-'Choose Housekeeping Genes'!S$12,"")</f>
        <v/>
      </c>
      <c r="BK41" s="22" t="str">
        <f ca="1">IF(ISNUMBER(S41-'Choose Housekeeping Genes'!T$12),S41-'Choose Housekeeping Genes'!T$12,"")</f>
        <v/>
      </c>
      <c r="BL41" s="22" t="str">
        <f ca="1">IF(ISNUMBER(T41-'Choose Housekeeping Genes'!U$12),T41-'Choose Housekeeping Genes'!U$12,"")</f>
        <v/>
      </c>
      <c r="BM41" s="22" t="str">
        <f ca="1">IF(ISNUMBER(U41-'Choose Housekeeping Genes'!V$12),U41-'Choose Housekeeping Genes'!V$12,"")</f>
        <v/>
      </c>
      <c r="BN41" s="22" t="str">
        <f ca="1">IF(ISNUMBER(V41-'Choose Housekeeping Genes'!W$12),V41-'Choose Housekeeping Genes'!W$12,"")</f>
        <v/>
      </c>
      <c r="BO41" s="142" t="str">
        <f t="shared" si="48"/>
        <v>Cys-GCA-3</v>
      </c>
      <c r="BP41" s="140" t="s">
        <v>362</v>
      </c>
      <c r="BQ41" s="22" t="str">
        <f ca="1">IF(ISNUMBER(Y41-'Choose Housekeeping Genes'!AA$12),Y41-'Choose Housekeeping Genes'!AA$12,"")</f>
        <v/>
      </c>
      <c r="BR41" s="22" t="str">
        <f ca="1">IF(ISNUMBER(Z41-'Choose Housekeeping Genes'!AB$12),Z41-'Choose Housekeeping Genes'!AB$12,"")</f>
        <v/>
      </c>
      <c r="BS41" s="22" t="str">
        <f ca="1">IF(ISNUMBER(AA41-'Choose Housekeeping Genes'!AC$12),AA41-'Choose Housekeeping Genes'!AC$12,"")</f>
        <v/>
      </c>
      <c r="BT41" s="22" t="str">
        <f ca="1">IF(ISNUMBER(AB41-'Choose Housekeeping Genes'!AD$12),AB41-'Choose Housekeeping Genes'!AD$12,"")</f>
        <v/>
      </c>
      <c r="BU41" s="22" t="str">
        <f ca="1">IF(ISNUMBER(AC41-'Choose Housekeeping Genes'!AE$12),AC41-'Choose Housekeeping Genes'!AE$12,"")</f>
        <v/>
      </c>
      <c r="BV41" s="22" t="str">
        <f ca="1">IF(ISNUMBER(AD41-'Choose Housekeeping Genes'!AF$12),AD41-'Choose Housekeeping Genes'!AF$12,"")</f>
        <v/>
      </c>
      <c r="BW41" s="22" t="str">
        <f ca="1">IF(ISNUMBER(AE41-'Choose Housekeeping Genes'!AG$12),AE41-'Choose Housekeeping Genes'!AG$12,"")</f>
        <v/>
      </c>
      <c r="BX41" s="22" t="str">
        <f ca="1">IF(ISNUMBER(AF41-'Choose Housekeeping Genes'!AH$12),AF41-'Choose Housekeeping Genes'!AH$12,"")</f>
        <v/>
      </c>
      <c r="BY41" s="22" t="str">
        <f ca="1">IF(ISNUMBER(AG41-'Choose Housekeeping Genes'!AI$12),AG41-'Choose Housekeeping Genes'!AI$12,"")</f>
        <v/>
      </c>
      <c r="BZ41" s="22" t="str">
        <f ca="1">IF(ISNUMBER(AH41-'Choose Housekeeping Genes'!AJ$12),AH41-'Choose Housekeeping Genes'!AJ$12,"")</f>
        <v/>
      </c>
      <c r="CA41" s="22" t="str">
        <f ca="1">IF(ISNUMBER(AI41-'Choose Housekeeping Genes'!AK$12),AI41-'Choose Housekeeping Genes'!AK$12,"")</f>
        <v/>
      </c>
      <c r="CB41" s="22" t="str">
        <f ca="1">IF(ISNUMBER(AJ41-'Choose Housekeeping Genes'!AL$12),AJ41-'Choose Housekeeping Genes'!AL$12,"")</f>
        <v/>
      </c>
      <c r="CC41" s="22" t="str">
        <f ca="1">IF(ISNUMBER(AK41-'Choose Housekeeping Genes'!AM$12),AK41-'Choose Housekeeping Genes'!AM$12,"")</f>
        <v/>
      </c>
      <c r="CD41" s="22" t="str">
        <f ca="1">IF(ISNUMBER(AL41-'Choose Housekeeping Genes'!AN$12),AL41-'Choose Housekeeping Genes'!AN$12,"")</f>
        <v/>
      </c>
      <c r="CE41" s="22" t="str">
        <f ca="1">IF(ISNUMBER(AM41-'Choose Housekeeping Genes'!AO$12),AM41-'Choose Housekeeping Genes'!AO$12,"")</f>
        <v/>
      </c>
      <c r="CF41" s="22" t="str">
        <f ca="1">IF(ISNUMBER(AN41-'Choose Housekeeping Genes'!AP$12),AN41-'Choose Housekeeping Genes'!AP$12,"")</f>
        <v/>
      </c>
      <c r="CG41" s="22" t="str">
        <f ca="1">IF(ISNUMBER(AO41-'Choose Housekeeping Genes'!AQ$12),AO41-'Choose Housekeeping Genes'!AQ$12,"")</f>
        <v/>
      </c>
      <c r="CH41" s="22" t="str">
        <f ca="1">IF(ISNUMBER(AP41-'Choose Housekeeping Genes'!AR$12),AP41-'Choose Housekeeping Genes'!AR$12,"")</f>
        <v/>
      </c>
      <c r="CI41" s="22" t="str">
        <f ca="1">IF(ISNUMBER(AQ41-'Choose Housekeeping Genes'!AS$12),AQ41-'Choose Housekeeping Genes'!AS$12,"")</f>
        <v/>
      </c>
      <c r="CJ41" s="22" t="str">
        <f ca="1">IF(ISNUMBER(AR41-'Choose Housekeeping Genes'!AT$12),AR41-'Choose Housekeeping Genes'!AT$12,"")</f>
        <v/>
      </c>
      <c r="CK41" s="66" t="e">
        <f t="shared" ca="1" si="4"/>
        <v>#DIV/0!</v>
      </c>
      <c r="CL41" s="143" t="e">
        <f t="shared" ca="1" si="5"/>
        <v>#DIV/0!</v>
      </c>
      <c r="DA41" s="69" t="str">
        <f>'Transcript table'!D49</f>
        <v>Cys-GCA-3</v>
      </c>
      <c r="DB41" s="21" t="s">
        <v>362</v>
      </c>
      <c r="DC41" s="65" t="str">
        <f t="shared" ca="1" si="6"/>
        <v/>
      </c>
      <c r="DD41" s="65" t="str">
        <f t="shared" ca="1" si="7"/>
        <v/>
      </c>
      <c r="DE41" s="65" t="str">
        <f t="shared" ca="1" si="8"/>
        <v/>
      </c>
      <c r="DF41" s="65" t="str">
        <f t="shared" ca="1" si="9"/>
        <v/>
      </c>
      <c r="DG41" s="65" t="str">
        <f t="shared" ca="1" si="10"/>
        <v/>
      </c>
      <c r="DH41" s="65" t="str">
        <f t="shared" ca="1" si="11"/>
        <v/>
      </c>
      <c r="DI41" s="65" t="str">
        <f t="shared" ca="1" si="12"/>
        <v/>
      </c>
      <c r="DJ41" s="65" t="str">
        <f t="shared" ca="1" si="13"/>
        <v/>
      </c>
      <c r="DK41" s="65" t="str">
        <f t="shared" ca="1" si="14"/>
        <v/>
      </c>
      <c r="DL41" s="65" t="str">
        <f t="shared" ca="1" si="15"/>
        <v/>
      </c>
      <c r="DM41" s="65" t="str">
        <f t="shared" ca="1" si="16"/>
        <v/>
      </c>
      <c r="DN41" s="65" t="str">
        <f t="shared" ca="1" si="17"/>
        <v/>
      </c>
      <c r="DO41" s="65" t="str">
        <f t="shared" ca="1" si="18"/>
        <v/>
      </c>
      <c r="DP41" s="65" t="str">
        <f t="shared" ca="1" si="19"/>
        <v/>
      </c>
      <c r="DQ41" s="65" t="str">
        <f t="shared" ca="1" si="20"/>
        <v/>
      </c>
      <c r="DR41" s="65" t="str">
        <f t="shared" ca="1" si="21"/>
        <v/>
      </c>
      <c r="DS41" s="65" t="str">
        <f t="shared" ca="1" si="22"/>
        <v/>
      </c>
      <c r="DT41" s="65" t="str">
        <f t="shared" ca="1" si="23"/>
        <v/>
      </c>
      <c r="DU41" s="65" t="str">
        <f t="shared" ca="1" si="24"/>
        <v/>
      </c>
      <c r="DV41" s="65" t="str">
        <f t="shared" ca="1" si="25"/>
        <v/>
      </c>
      <c r="DW41" s="141" t="str">
        <f t="shared" si="26"/>
        <v>Cys-GCA-3</v>
      </c>
      <c r="DX41" s="140" t="s">
        <v>362</v>
      </c>
      <c r="DY41" s="65" t="str">
        <f t="shared" ca="1" si="27"/>
        <v/>
      </c>
      <c r="DZ41" s="65" t="str">
        <f t="shared" ca="1" si="28"/>
        <v/>
      </c>
      <c r="EA41" s="65" t="str">
        <f t="shared" ca="1" si="29"/>
        <v/>
      </c>
      <c r="EB41" s="65" t="str">
        <f t="shared" ca="1" si="30"/>
        <v/>
      </c>
      <c r="EC41" s="65" t="str">
        <f t="shared" ca="1" si="31"/>
        <v/>
      </c>
      <c r="ED41" s="65" t="str">
        <f t="shared" ca="1" si="32"/>
        <v/>
      </c>
      <c r="EE41" s="65" t="str">
        <f t="shared" ca="1" si="33"/>
        <v/>
      </c>
      <c r="EF41" s="65" t="str">
        <f t="shared" ca="1" si="34"/>
        <v/>
      </c>
      <c r="EG41" s="65" t="str">
        <f t="shared" ca="1" si="35"/>
        <v/>
      </c>
      <c r="EH41" s="65" t="str">
        <f t="shared" ca="1" si="36"/>
        <v/>
      </c>
      <c r="EI41" s="65" t="str">
        <f t="shared" ca="1" si="37"/>
        <v/>
      </c>
      <c r="EJ41" s="65" t="str">
        <f t="shared" ca="1" si="38"/>
        <v/>
      </c>
      <c r="EK41" s="65" t="str">
        <f t="shared" ca="1" si="39"/>
        <v/>
      </c>
      <c r="EL41" s="65" t="str">
        <f t="shared" ca="1" si="40"/>
        <v/>
      </c>
      <c r="EM41" s="65" t="str">
        <f t="shared" ca="1" si="41"/>
        <v/>
      </c>
      <c r="EN41" s="65" t="str">
        <f t="shared" ca="1" si="42"/>
        <v/>
      </c>
      <c r="EO41" s="65" t="str">
        <f t="shared" ca="1" si="43"/>
        <v/>
      </c>
      <c r="EP41" s="65" t="str">
        <f t="shared" ca="1" si="44"/>
        <v/>
      </c>
      <c r="EQ41" s="65" t="str">
        <f t="shared" ca="1" si="45"/>
        <v/>
      </c>
      <c r="ER41" s="65" t="str">
        <f t="shared" ca="1" si="46"/>
        <v/>
      </c>
    </row>
    <row r="42" spans="1:148" ht="12.75" customHeight="1">
      <c r="A42" s="134" t="str">
        <f>'Test Sample Data'!A42</f>
        <v>Cys-GCA-4</v>
      </c>
      <c r="B42" s="136" t="s">
        <v>360</v>
      </c>
      <c r="C42" s="22" t="str">
        <f>IF(SUM('Test Sample Data'!C$3:C$194)&gt;10,IF(AND(ISNUMBER('Test Sample Data'!C42),'Test Sample Data'!C42&lt;35,'Test Sample Data'!C42&gt;0),'Test Sample Data'!C42-'Choose Housekeeping Genes'!D$20,35-'Choose Housekeeping Genes'!D$20),"")</f>
        <v/>
      </c>
      <c r="D42" s="22" t="str">
        <f>IF(SUM('Test Sample Data'!D$3:D$194)&gt;10,IF(AND(ISNUMBER('Test Sample Data'!D42),'Test Sample Data'!D42&lt;35,'Test Sample Data'!D42&gt;0),'Test Sample Data'!D42-'Choose Housekeeping Genes'!E$20,35-'Choose Housekeeping Genes'!E$20),"")</f>
        <v/>
      </c>
      <c r="E42" s="22" t="str">
        <f>IF(SUM('Test Sample Data'!E$3:E$194)&gt;10,IF(AND(ISNUMBER('Test Sample Data'!E42),'Test Sample Data'!E42&lt;35,'Test Sample Data'!E42&gt;0),'Test Sample Data'!E42-'Choose Housekeeping Genes'!F$20,35-'Choose Housekeeping Genes'!F$20),"")</f>
        <v/>
      </c>
      <c r="F42" s="22" t="str">
        <f>IF(SUM('Test Sample Data'!F$3:F$194)&gt;10,IF(AND(ISNUMBER('Test Sample Data'!F42),'Test Sample Data'!F42&lt;35,'Test Sample Data'!F42&gt;0),'Test Sample Data'!F42-'Choose Housekeeping Genes'!G$20,35-'Choose Housekeeping Genes'!G$20),"")</f>
        <v/>
      </c>
      <c r="G42" s="22" t="str">
        <f>IF(SUM('Test Sample Data'!G$3:G$194)&gt;10,IF(AND(ISNUMBER('Test Sample Data'!G42),'Test Sample Data'!G42&lt;35,'Test Sample Data'!G42&gt;0),'Test Sample Data'!G42-'Choose Housekeeping Genes'!H$20,35-'Choose Housekeeping Genes'!H$20),"")</f>
        <v/>
      </c>
      <c r="H42" s="22" t="str">
        <f>IF(SUM('Test Sample Data'!H$3:H$194)&gt;10,IF(AND(ISNUMBER('Test Sample Data'!H42),'Test Sample Data'!H42&lt;35,'Test Sample Data'!H42&gt;0),'Test Sample Data'!H42-'Choose Housekeeping Genes'!I$20,35-'Choose Housekeeping Genes'!I$20),"")</f>
        <v/>
      </c>
      <c r="I42" s="22" t="str">
        <f>IF(SUM('Test Sample Data'!I$3:I$194)&gt;10,IF(AND(ISNUMBER('Test Sample Data'!I42),'Test Sample Data'!I42&lt;35,'Test Sample Data'!I42&gt;0),'Test Sample Data'!I42-'Choose Housekeeping Genes'!J$20,35-'Choose Housekeeping Genes'!J$20),"")</f>
        <v/>
      </c>
      <c r="J42" s="22" t="str">
        <f>IF(SUM('Test Sample Data'!J$3:J$194)&gt;10,IF(AND(ISNUMBER('Test Sample Data'!J42),'Test Sample Data'!J42&lt;35,'Test Sample Data'!J42&gt;0),'Test Sample Data'!J42-'Choose Housekeeping Genes'!K$20,35-'Choose Housekeeping Genes'!K$20),"")</f>
        <v/>
      </c>
      <c r="K42" s="22" t="str">
        <f>IF(SUM('Test Sample Data'!K$3:K$194)&gt;10,IF(AND(ISNUMBER('Test Sample Data'!K42),'Test Sample Data'!K42&lt;35,'Test Sample Data'!K42&gt;0),'Test Sample Data'!K42-'Choose Housekeeping Genes'!L$20,35-'Choose Housekeeping Genes'!L$20),"")</f>
        <v/>
      </c>
      <c r="L42" s="22" t="str">
        <f>IF(SUM('Test Sample Data'!L$3:L$194)&gt;10,IF(AND(ISNUMBER('Test Sample Data'!L42),'Test Sample Data'!L42&lt;35,'Test Sample Data'!L42&gt;0),'Test Sample Data'!L42-'Choose Housekeeping Genes'!M$20,35-'Choose Housekeeping Genes'!M$20),"")</f>
        <v/>
      </c>
      <c r="M42" s="22" t="str">
        <f>IF(SUM('Test Sample Data'!M$3:M$194)&gt;10,IF(AND(ISNUMBER('Test Sample Data'!M42),'Test Sample Data'!M42&lt;35,'Test Sample Data'!M42&gt;0),'Test Sample Data'!M42-'Choose Housekeeping Genes'!N$20,35-'Choose Housekeeping Genes'!N$20),"")</f>
        <v/>
      </c>
      <c r="N42" s="22" t="str">
        <f>IF(SUM('Test Sample Data'!N$3:N$194)&gt;10,IF(AND(ISNUMBER('Test Sample Data'!N42),'Test Sample Data'!N42&lt;35,'Test Sample Data'!N42&gt;0),'Test Sample Data'!N42-'Choose Housekeeping Genes'!O$20,35-'Choose Housekeeping Genes'!O$20),"")</f>
        <v/>
      </c>
      <c r="O42" s="22" t="str">
        <f>IF(SUM('Test Sample Data'!O$3:O$194)&gt;10,IF(AND(ISNUMBER('Test Sample Data'!O42),'Test Sample Data'!O42&lt;35,'Test Sample Data'!O42&gt;0),'Test Sample Data'!O42-'Choose Housekeeping Genes'!P$20,35-'Choose Housekeeping Genes'!P$20),"")</f>
        <v/>
      </c>
      <c r="P42" s="22" t="str">
        <f>IF(SUM('Test Sample Data'!P$3:P$194)&gt;10,IF(AND(ISNUMBER('Test Sample Data'!P42),'Test Sample Data'!P42&lt;35,'Test Sample Data'!P42&gt;0),'Test Sample Data'!P42-'Choose Housekeeping Genes'!Q$20,35-'Choose Housekeeping Genes'!Q$20),"")</f>
        <v/>
      </c>
      <c r="Q42" s="22" t="str">
        <f>IF(SUM('Test Sample Data'!Q$3:Q$194)&gt;10,IF(AND(ISNUMBER('Test Sample Data'!Q42),'Test Sample Data'!Q42&lt;35,'Test Sample Data'!Q42&gt;0),'Test Sample Data'!Q42-'Choose Housekeeping Genes'!R$20,35-'Choose Housekeeping Genes'!R$20),"")</f>
        <v/>
      </c>
      <c r="R42" s="22" t="str">
        <f>IF(SUM('Test Sample Data'!R$3:R$194)&gt;10,IF(AND(ISNUMBER('Test Sample Data'!R42),'Test Sample Data'!R42&lt;35,'Test Sample Data'!R42&gt;0),'Test Sample Data'!R42-'Choose Housekeeping Genes'!S$20,35-'Choose Housekeeping Genes'!S$20),"")</f>
        <v/>
      </c>
      <c r="S42" s="22" t="str">
        <f>IF(SUM('Test Sample Data'!S$3:S$194)&gt;10,IF(AND(ISNUMBER('Test Sample Data'!S42),'Test Sample Data'!S42&lt;35,'Test Sample Data'!S42&gt;0),'Test Sample Data'!S42-'Choose Housekeeping Genes'!T$20,35-'Choose Housekeeping Genes'!T$20),"")</f>
        <v/>
      </c>
      <c r="T42" s="22" t="str">
        <f>IF(SUM('Test Sample Data'!T$3:T$194)&gt;10,IF(AND(ISNUMBER('Test Sample Data'!T42),'Test Sample Data'!T42&lt;35,'Test Sample Data'!T42&gt;0),'Test Sample Data'!T42-'Choose Housekeeping Genes'!U$20,35-'Choose Housekeeping Genes'!U$20),"")</f>
        <v/>
      </c>
      <c r="U42" s="22" t="str">
        <f>IF(SUM('Test Sample Data'!U$3:U$194)&gt;10,IF(AND(ISNUMBER('Test Sample Data'!U42),'Test Sample Data'!U42&lt;35,'Test Sample Data'!U42&gt;0),'Test Sample Data'!U42-'Choose Housekeeping Genes'!V$20,35-'Choose Housekeeping Genes'!V$20),"")</f>
        <v/>
      </c>
      <c r="V42" s="22" t="str">
        <f>IF(SUM('Test Sample Data'!V$3:V$194)&gt;10,IF(AND(ISNUMBER('Test Sample Data'!V42),'Test Sample Data'!V42&lt;35,'Test Sample Data'!V42&gt;0),'Test Sample Data'!V42-'Choose Housekeeping Genes'!W$20,35-'Choose Housekeeping Genes'!W$20),"")</f>
        <v/>
      </c>
      <c r="W42" s="139" t="str">
        <f>'Control Sample Data'!A42</f>
        <v>Cys-GCA-4</v>
      </c>
      <c r="X42" s="140" t="s">
        <v>360</v>
      </c>
      <c r="Y42" s="22" t="str">
        <f>IF(SUM('Control Sample Data'!C$3:C$194)&gt;10,IF(AND(ISNUMBER('Control Sample Data'!C42),'Control Sample Data'!C42&lt;35,'Control Sample Data'!C42&gt;0),'Control Sample Data'!C42-'Choose Housekeeping Genes'!AA$20,35-'Choose Housekeeping Genes'!AA$20),"")</f>
        <v/>
      </c>
      <c r="Z42" s="22" t="str">
        <f>IF(SUM('Control Sample Data'!D$3:D$194)&gt;10,IF(AND(ISNUMBER('Control Sample Data'!D42),'Control Sample Data'!D42&lt;35,'Control Sample Data'!D42&gt;0),'Control Sample Data'!D42-'Choose Housekeeping Genes'!AB$20,35-'Choose Housekeeping Genes'!AB$20),"")</f>
        <v/>
      </c>
      <c r="AA42" s="22" t="str">
        <f>IF(SUM('Control Sample Data'!E$3:E$194)&gt;10,IF(AND(ISNUMBER('Control Sample Data'!E42),'Control Sample Data'!E42&lt;35,'Control Sample Data'!E42&gt;0),'Control Sample Data'!E42-'Choose Housekeeping Genes'!AC$20,35-'Choose Housekeeping Genes'!AC$20),"")</f>
        <v/>
      </c>
      <c r="AB42" s="22" t="str">
        <f>IF(SUM('Control Sample Data'!F$3:F$194)&gt;10,IF(AND(ISNUMBER('Control Sample Data'!F42),'Control Sample Data'!F42&lt;35,'Control Sample Data'!F42&gt;0),'Control Sample Data'!F42-'Choose Housekeeping Genes'!AD$20,35-'Choose Housekeeping Genes'!AD$20),"")</f>
        <v/>
      </c>
      <c r="AC42" s="22" t="str">
        <f>IF(SUM('Control Sample Data'!G$3:G$194)&gt;10,IF(AND(ISNUMBER('Control Sample Data'!G42),'Control Sample Data'!G42&lt;35,'Control Sample Data'!G42&gt;0),'Control Sample Data'!G42-'Choose Housekeeping Genes'!AE$20,35-'Choose Housekeeping Genes'!AE$20),"")</f>
        <v/>
      </c>
      <c r="AD42" s="22" t="str">
        <f>IF(SUM('Control Sample Data'!H$3:H$194)&gt;10,IF(AND(ISNUMBER('Control Sample Data'!H42),'Control Sample Data'!H42&lt;35,'Control Sample Data'!H42&gt;0),'Control Sample Data'!H42-'Choose Housekeeping Genes'!AF$20,35-'Choose Housekeeping Genes'!AF$20),"")</f>
        <v/>
      </c>
      <c r="AE42" s="22" t="str">
        <f>IF(SUM('Control Sample Data'!I$3:I$194)&gt;10,IF(AND(ISNUMBER('Control Sample Data'!I42),'Control Sample Data'!I42&lt;35,'Control Sample Data'!I42&gt;0),'Control Sample Data'!I42-'Choose Housekeeping Genes'!AG$20,35-'Choose Housekeeping Genes'!AG$20),"")</f>
        <v/>
      </c>
      <c r="AF42" s="22" t="str">
        <f>IF(SUM('Control Sample Data'!J$3:J$194)&gt;10,IF(AND(ISNUMBER('Control Sample Data'!J42),'Control Sample Data'!J42&lt;35,'Control Sample Data'!J42&gt;0),'Control Sample Data'!J42-'Choose Housekeeping Genes'!AH$20,35-'Choose Housekeeping Genes'!AH$20),"")</f>
        <v/>
      </c>
      <c r="AG42" s="22" t="str">
        <f>IF(SUM('Control Sample Data'!K$3:K$194)&gt;10,IF(AND(ISNUMBER('Control Sample Data'!K42),'Control Sample Data'!K42&lt;35,'Control Sample Data'!K42&gt;0),'Control Sample Data'!K42-'Choose Housekeeping Genes'!AI$20,35-'Choose Housekeeping Genes'!AI$20),"")</f>
        <v/>
      </c>
      <c r="AH42" s="22" t="str">
        <f>IF(SUM('Control Sample Data'!L$3:L$194)&gt;10,IF(AND(ISNUMBER('Control Sample Data'!L42),'Control Sample Data'!L42&lt;35,'Control Sample Data'!L42&gt;0),'Control Sample Data'!L42-'Choose Housekeeping Genes'!AJ$20,35-'Choose Housekeeping Genes'!AJ$20),"")</f>
        <v/>
      </c>
      <c r="AI42" s="22" t="str">
        <f>IF(SUM('Control Sample Data'!M$3:M$194)&gt;10,IF(AND(ISNUMBER('Control Sample Data'!M42),'Control Sample Data'!M42&lt;35,'Control Sample Data'!M42&gt;0),'Control Sample Data'!M42-'Choose Housekeeping Genes'!AK$20,35-'Choose Housekeeping Genes'!AK$20),"")</f>
        <v/>
      </c>
      <c r="AJ42" s="22" t="str">
        <f>IF(SUM('Control Sample Data'!N$3:N$194)&gt;10,IF(AND(ISNUMBER('Control Sample Data'!N42),'Control Sample Data'!N42&lt;35,'Control Sample Data'!N42&gt;0),'Control Sample Data'!N42-'Choose Housekeeping Genes'!AL$20,35-'Choose Housekeeping Genes'!AL$20),"")</f>
        <v/>
      </c>
      <c r="AK42" s="22" t="str">
        <f>IF(SUM('Control Sample Data'!O$3:O$194)&gt;10,IF(AND(ISNUMBER('Control Sample Data'!O42),'Control Sample Data'!O42&lt;35,'Control Sample Data'!O42&gt;0),'Control Sample Data'!O42-'Choose Housekeeping Genes'!AM$20,35-'Choose Housekeeping Genes'!AM$20),"")</f>
        <v/>
      </c>
      <c r="AL42" s="22" t="str">
        <f>IF(SUM('Control Sample Data'!P$3:P$194)&gt;10,IF(AND(ISNUMBER('Control Sample Data'!P42),'Control Sample Data'!P42&lt;35,'Control Sample Data'!P42&gt;0),'Control Sample Data'!P42-'Choose Housekeeping Genes'!AN$20,35-'Choose Housekeeping Genes'!AN$20),"")</f>
        <v/>
      </c>
      <c r="AM42" s="22" t="str">
        <f>IF(SUM('Control Sample Data'!Q$3:Q$194)&gt;10,IF(AND(ISNUMBER('Control Sample Data'!Q42),'Control Sample Data'!Q42&lt;35,'Control Sample Data'!Q42&gt;0),'Control Sample Data'!Q42-'Choose Housekeeping Genes'!AO$20,35-'Choose Housekeeping Genes'!AO$20),"")</f>
        <v/>
      </c>
      <c r="AN42" s="22" t="str">
        <f>IF(SUM('Control Sample Data'!R$3:R$194)&gt;10,IF(AND(ISNUMBER('Control Sample Data'!R42),'Control Sample Data'!R42&lt;35,'Control Sample Data'!R42&gt;0),'Control Sample Data'!R42-'Choose Housekeeping Genes'!AP$20,35-'Choose Housekeeping Genes'!AP$20),"")</f>
        <v/>
      </c>
      <c r="AO42" s="22" t="str">
        <f>IF(SUM('Control Sample Data'!S$3:S$194)&gt;10,IF(AND(ISNUMBER('Control Sample Data'!S42),'Control Sample Data'!S42&lt;35,'Control Sample Data'!S42&gt;0),'Control Sample Data'!S42-'Choose Housekeeping Genes'!AQ$20,35-'Choose Housekeeping Genes'!AQ$20),"")</f>
        <v/>
      </c>
      <c r="AP42" s="22" t="str">
        <f>IF(SUM('Control Sample Data'!T$3:T$194)&gt;10,IF(AND(ISNUMBER('Control Sample Data'!T42),'Control Sample Data'!T42&lt;35,'Control Sample Data'!T42&gt;0),'Control Sample Data'!T42-'Choose Housekeeping Genes'!AR$20,35-'Choose Housekeeping Genes'!AR$20),"")</f>
        <v/>
      </c>
      <c r="AQ42" s="22" t="str">
        <f>IF(SUM('Control Sample Data'!U$3:U$194)&gt;10,IF(AND(ISNUMBER('Control Sample Data'!U42),'Control Sample Data'!U42&lt;35,'Control Sample Data'!U42&gt;0),'Control Sample Data'!U42-'Choose Housekeeping Genes'!AS$20,35-'Choose Housekeeping Genes'!AS$20),"")</f>
        <v/>
      </c>
      <c r="AR42" s="22" t="str">
        <f>IF(SUM('Control Sample Data'!V$3:V$194)&gt;10,IF(AND(ISNUMBER('Control Sample Data'!V42),'Control Sample Data'!V42&lt;35,'Control Sample Data'!V42&gt;0),'Control Sample Data'!V42-'Choose Housekeeping Genes'!AT$20,35-'Choose Housekeeping Genes'!AT$20),"")</f>
        <v/>
      </c>
      <c r="AS42" s="69" t="str">
        <f>'Control Sample Data'!A42</f>
        <v>Cys-GCA-4</v>
      </c>
      <c r="AT42" s="21" t="s">
        <v>360</v>
      </c>
      <c r="AU42" s="22" t="str">
        <f ca="1">IF(ISNUMBER(C42-'Choose Housekeeping Genes'!D$12),C42-'Choose Housekeeping Genes'!D$12,"")</f>
        <v/>
      </c>
      <c r="AV42" s="22" t="str">
        <f ca="1">IF(ISNUMBER(D42-'Choose Housekeeping Genes'!E$12),D42-'Choose Housekeeping Genes'!E$12,"")</f>
        <v/>
      </c>
      <c r="AW42" s="22" t="str">
        <f ca="1">IF(ISNUMBER(E42-'Choose Housekeeping Genes'!F$12),E42-'Choose Housekeeping Genes'!F$12,"")</f>
        <v/>
      </c>
      <c r="AX42" s="22" t="str">
        <f ca="1">IF(ISNUMBER(F42-'Choose Housekeeping Genes'!G$12),F42-'Choose Housekeeping Genes'!G$12,"")</f>
        <v/>
      </c>
      <c r="AY42" s="22" t="str">
        <f ca="1">IF(ISNUMBER(G42-'Choose Housekeeping Genes'!H$12),G42-'Choose Housekeeping Genes'!H$12,"")</f>
        <v/>
      </c>
      <c r="AZ42" s="22" t="str">
        <f ca="1">IF(ISNUMBER(H42-'Choose Housekeeping Genes'!I$12),H42-'Choose Housekeeping Genes'!I$12,"")</f>
        <v/>
      </c>
      <c r="BA42" s="22" t="str">
        <f ca="1">IF(ISNUMBER(I42-'Choose Housekeeping Genes'!J$12),I42-'Choose Housekeeping Genes'!J$12,"")</f>
        <v/>
      </c>
      <c r="BB42" s="22" t="str">
        <f ca="1">IF(ISNUMBER(J42-'Choose Housekeeping Genes'!K$12),J42-'Choose Housekeeping Genes'!K$12,"")</f>
        <v/>
      </c>
      <c r="BC42" s="22" t="str">
        <f ca="1">IF(ISNUMBER(K42-'Choose Housekeeping Genes'!L$12),K42-'Choose Housekeeping Genes'!L$12,"")</f>
        <v/>
      </c>
      <c r="BD42" s="22" t="str">
        <f ca="1">IF(ISNUMBER(L42-'Choose Housekeeping Genes'!M$12),L42-'Choose Housekeeping Genes'!M$12,"")</f>
        <v/>
      </c>
      <c r="BE42" s="22" t="str">
        <f ca="1">IF(ISNUMBER(M42-'Choose Housekeeping Genes'!N$12),M42-'Choose Housekeeping Genes'!N$12,"")</f>
        <v/>
      </c>
      <c r="BF42" s="22" t="str">
        <f ca="1">IF(ISNUMBER(N42-'Choose Housekeeping Genes'!O$12),N42-'Choose Housekeeping Genes'!O$12,"")</f>
        <v/>
      </c>
      <c r="BG42" s="22" t="str">
        <f ca="1">IF(ISNUMBER(O42-'Choose Housekeeping Genes'!P$12),O42-'Choose Housekeeping Genes'!P$12,"")</f>
        <v/>
      </c>
      <c r="BH42" s="22" t="str">
        <f ca="1">IF(ISNUMBER(P42-'Choose Housekeeping Genes'!Q$12),P42-'Choose Housekeeping Genes'!Q$12,"")</f>
        <v/>
      </c>
      <c r="BI42" s="22" t="str">
        <f ca="1">IF(ISNUMBER(Q42-'Choose Housekeeping Genes'!R$12),Q42-'Choose Housekeeping Genes'!R$12,"")</f>
        <v/>
      </c>
      <c r="BJ42" s="22" t="str">
        <f ca="1">IF(ISNUMBER(R42-'Choose Housekeeping Genes'!S$12),R42-'Choose Housekeeping Genes'!S$12,"")</f>
        <v/>
      </c>
      <c r="BK42" s="22" t="str">
        <f ca="1">IF(ISNUMBER(S42-'Choose Housekeeping Genes'!T$12),S42-'Choose Housekeeping Genes'!T$12,"")</f>
        <v/>
      </c>
      <c r="BL42" s="22" t="str">
        <f ca="1">IF(ISNUMBER(T42-'Choose Housekeeping Genes'!U$12),T42-'Choose Housekeeping Genes'!U$12,"")</f>
        <v/>
      </c>
      <c r="BM42" s="22" t="str">
        <f ca="1">IF(ISNUMBER(U42-'Choose Housekeeping Genes'!V$12),U42-'Choose Housekeeping Genes'!V$12,"")</f>
        <v/>
      </c>
      <c r="BN42" s="22" t="str">
        <f ca="1">IF(ISNUMBER(V42-'Choose Housekeeping Genes'!W$12),V42-'Choose Housekeeping Genes'!W$12,"")</f>
        <v/>
      </c>
      <c r="BO42" s="142" t="str">
        <f t="shared" si="48"/>
        <v>Cys-GCA-4</v>
      </c>
      <c r="BP42" s="140" t="s">
        <v>360</v>
      </c>
      <c r="BQ42" s="22" t="str">
        <f ca="1">IF(ISNUMBER(Y42-'Choose Housekeeping Genes'!AA$12),Y42-'Choose Housekeeping Genes'!AA$12,"")</f>
        <v/>
      </c>
      <c r="BR42" s="22" t="str">
        <f ca="1">IF(ISNUMBER(Z42-'Choose Housekeeping Genes'!AB$12),Z42-'Choose Housekeeping Genes'!AB$12,"")</f>
        <v/>
      </c>
      <c r="BS42" s="22" t="str">
        <f ca="1">IF(ISNUMBER(AA42-'Choose Housekeeping Genes'!AC$12),AA42-'Choose Housekeeping Genes'!AC$12,"")</f>
        <v/>
      </c>
      <c r="BT42" s="22" t="str">
        <f ca="1">IF(ISNUMBER(AB42-'Choose Housekeeping Genes'!AD$12),AB42-'Choose Housekeeping Genes'!AD$12,"")</f>
        <v/>
      </c>
      <c r="BU42" s="22" t="str">
        <f ca="1">IF(ISNUMBER(AC42-'Choose Housekeeping Genes'!AE$12),AC42-'Choose Housekeeping Genes'!AE$12,"")</f>
        <v/>
      </c>
      <c r="BV42" s="22" t="str">
        <f ca="1">IF(ISNUMBER(AD42-'Choose Housekeeping Genes'!AF$12),AD42-'Choose Housekeeping Genes'!AF$12,"")</f>
        <v/>
      </c>
      <c r="BW42" s="22" t="str">
        <f ca="1">IF(ISNUMBER(AE42-'Choose Housekeeping Genes'!AG$12),AE42-'Choose Housekeeping Genes'!AG$12,"")</f>
        <v/>
      </c>
      <c r="BX42" s="22" t="str">
        <f ca="1">IF(ISNUMBER(AF42-'Choose Housekeeping Genes'!AH$12),AF42-'Choose Housekeeping Genes'!AH$12,"")</f>
        <v/>
      </c>
      <c r="BY42" s="22" t="str">
        <f ca="1">IF(ISNUMBER(AG42-'Choose Housekeeping Genes'!AI$12),AG42-'Choose Housekeeping Genes'!AI$12,"")</f>
        <v/>
      </c>
      <c r="BZ42" s="22" t="str">
        <f ca="1">IF(ISNUMBER(AH42-'Choose Housekeeping Genes'!AJ$12),AH42-'Choose Housekeeping Genes'!AJ$12,"")</f>
        <v/>
      </c>
      <c r="CA42" s="22" t="str">
        <f ca="1">IF(ISNUMBER(AI42-'Choose Housekeeping Genes'!AK$12),AI42-'Choose Housekeeping Genes'!AK$12,"")</f>
        <v/>
      </c>
      <c r="CB42" s="22" t="str">
        <f ca="1">IF(ISNUMBER(AJ42-'Choose Housekeeping Genes'!AL$12),AJ42-'Choose Housekeeping Genes'!AL$12,"")</f>
        <v/>
      </c>
      <c r="CC42" s="22" t="str">
        <f ca="1">IF(ISNUMBER(AK42-'Choose Housekeeping Genes'!AM$12),AK42-'Choose Housekeeping Genes'!AM$12,"")</f>
        <v/>
      </c>
      <c r="CD42" s="22" t="str">
        <f ca="1">IF(ISNUMBER(AL42-'Choose Housekeeping Genes'!AN$12),AL42-'Choose Housekeeping Genes'!AN$12,"")</f>
        <v/>
      </c>
      <c r="CE42" s="22" t="str">
        <f ca="1">IF(ISNUMBER(AM42-'Choose Housekeeping Genes'!AO$12),AM42-'Choose Housekeeping Genes'!AO$12,"")</f>
        <v/>
      </c>
      <c r="CF42" s="22" t="str">
        <f ca="1">IF(ISNUMBER(AN42-'Choose Housekeeping Genes'!AP$12),AN42-'Choose Housekeeping Genes'!AP$12,"")</f>
        <v/>
      </c>
      <c r="CG42" s="22" t="str">
        <f ca="1">IF(ISNUMBER(AO42-'Choose Housekeeping Genes'!AQ$12),AO42-'Choose Housekeeping Genes'!AQ$12,"")</f>
        <v/>
      </c>
      <c r="CH42" s="22" t="str">
        <f ca="1">IF(ISNUMBER(AP42-'Choose Housekeeping Genes'!AR$12),AP42-'Choose Housekeeping Genes'!AR$12,"")</f>
        <v/>
      </c>
      <c r="CI42" s="22" t="str">
        <f ca="1">IF(ISNUMBER(AQ42-'Choose Housekeeping Genes'!AS$12),AQ42-'Choose Housekeeping Genes'!AS$12,"")</f>
        <v/>
      </c>
      <c r="CJ42" s="22" t="str">
        <f ca="1">IF(ISNUMBER(AR42-'Choose Housekeeping Genes'!AT$12),AR42-'Choose Housekeeping Genes'!AT$12,"")</f>
        <v/>
      </c>
      <c r="CK42" s="66" t="e">
        <f t="shared" ca="1" si="4"/>
        <v>#DIV/0!</v>
      </c>
      <c r="CL42" s="143" t="e">
        <f t="shared" ca="1" si="5"/>
        <v>#DIV/0!</v>
      </c>
      <c r="DA42" s="69" t="str">
        <f>'Transcript table'!D50</f>
        <v>Cys-GCA-4</v>
      </c>
      <c r="DB42" s="21" t="s">
        <v>360</v>
      </c>
      <c r="DC42" s="65" t="str">
        <f t="shared" ca="1" si="6"/>
        <v/>
      </c>
      <c r="DD42" s="65" t="str">
        <f t="shared" ca="1" si="7"/>
        <v/>
      </c>
      <c r="DE42" s="65" t="str">
        <f t="shared" ca="1" si="8"/>
        <v/>
      </c>
      <c r="DF42" s="65" t="str">
        <f t="shared" ca="1" si="9"/>
        <v/>
      </c>
      <c r="DG42" s="65" t="str">
        <f t="shared" ca="1" si="10"/>
        <v/>
      </c>
      <c r="DH42" s="65" t="str">
        <f t="shared" ca="1" si="11"/>
        <v/>
      </c>
      <c r="DI42" s="65" t="str">
        <f t="shared" ca="1" si="12"/>
        <v/>
      </c>
      <c r="DJ42" s="65" t="str">
        <f t="shared" ca="1" si="13"/>
        <v/>
      </c>
      <c r="DK42" s="65" t="str">
        <f t="shared" ca="1" si="14"/>
        <v/>
      </c>
      <c r="DL42" s="65" t="str">
        <f t="shared" ca="1" si="15"/>
        <v/>
      </c>
      <c r="DM42" s="65" t="str">
        <f t="shared" ca="1" si="16"/>
        <v/>
      </c>
      <c r="DN42" s="65" t="str">
        <f t="shared" ca="1" si="17"/>
        <v/>
      </c>
      <c r="DO42" s="65" t="str">
        <f t="shared" ca="1" si="18"/>
        <v/>
      </c>
      <c r="DP42" s="65" t="str">
        <f t="shared" ca="1" si="19"/>
        <v/>
      </c>
      <c r="DQ42" s="65" t="str">
        <f t="shared" ca="1" si="20"/>
        <v/>
      </c>
      <c r="DR42" s="65" t="str">
        <f t="shared" ca="1" si="21"/>
        <v/>
      </c>
      <c r="DS42" s="65" t="str">
        <f t="shared" ca="1" si="22"/>
        <v/>
      </c>
      <c r="DT42" s="65" t="str">
        <f t="shared" ca="1" si="23"/>
        <v/>
      </c>
      <c r="DU42" s="65" t="str">
        <f t="shared" ca="1" si="24"/>
        <v/>
      </c>
      <c r="DV42" s="65" t="str">
        <f t="shared" ca="1" si="25"/>
        <v/>
      </c>
      <c r="DW42" s="141" t="str">
        <f t="shared" si="26"/>
        <v>Cys-GCA-4</v>
      </c>
      <c r="DX42" s="140" t="s">
        <v>360</v>
      </c>
      <c r="DY42" s="65" t="str">
        <f t="shared" ca="1" si="27"/>
        <v/>
      </c>
      <c r="DZ42" s="65" t="str">
        <f t="shared" ca="1" si="28"/>
        <v/>
      </c>
      <c r="EA42" s="65" t="str">
        <f t="shared" ca="1" si="29"/>
        <v/>
      </c>
      <c r="EB42" s="65" t="str">
        <f t="shared" ca="1" si="30"/>
        <v/>
      </c>
      <c r="EC42" s="65" t="str">
        <f t="shared" ca="1" si="31"/>
        <v/>
      </c>
      <c r="ED42" s="65" t="str">
        <f t="shared" ca="1" si="32"/>
        <v/>
      </c>
      <c r="EE42" s="65" t="str">
        <f t="shared" ca="1" si="33"/>
        <v/>
      </c>
      <c r="EF42" s="65" t="str">
        <f t="shared" ca="1" si="34"/>
        <v/>
      </c>
      <c r="EG42" s="65" t="str">
        <f t="shared" ca="1" si="35"/>
        <v/>
      </c>
      <c r="EH42" s="65" t="str">
        <f t="shared" ca="1" si="36"/>
        <v/>
      </c>
      <c r="EI42" s="65" t="str">
        <f t="shared" ca="1" si="37"/>
        <v/>
      </c>
      <c r="EJ42" s="65" t="str">
        <f t="shared" ca="1" si="38"/>
        <v/>
      </c>
      <c r="EK42" s="65" t="str">
        <f t="shared" ca="1" si="39"/>
        <v/>
      </c>
      <c r="EL42" s="65" t="str">
        <f t="shared" ca="1" si="40"/>
        <v/>
      </c>
      <c r="EM42" s="65" t="str">
        <f t="shared" ca="1" si="41"/>
        <v/>
      </c>
      <c r="EN42" s="65" t="str">
        <f t="shared" ca="1" si="42"/>
        <v/>
      </c>
      <c r="EO42" s="65" t="str">
        <f t="shared" ca="1" si="43"/>
        <v/>
      </c>
      <c r="EP42" s="65" t="str">
        <f t="shared" ca="1" si="44"/>
        <v/>
      </c>
      <c r="EQ42" s="65" t="str">
        <f t="shared" ca="1" si="45"/>
        <v/>
      </c>
      <c r="ER42" s="65" t="str">
        <f t="shared" ca="1" si="46"/>
        <v/>
      </c>
    </row>
    <row r="43" spans="1:148" ht="12.75" customHeight="1">
      <c r="A43" s="134" t="str">
        <f>'Test Sample Data'!A43</f>
        <v>Cys-GCA-5</v>
      </c>
      <c r="B43" s="136" t="s">
        <v>358</v>
      </c>
      <c r="C43" s="22" t="str">
        <f>IF(SUM('Test Sample Data'!C$3:C$194)&gt;10,IF(AND(ISNUMBER('Test Sample Data'!C43),'Test Sample Data'!C43&lt;35,'Test Sample Data'!C43&gt;0),'Test Sample Data'!C43-'Choose Housekeeping Genes'!D$20,35-'Choose Housekeeping Genes'!D$20),"")</f>
        <v/>
      </c>
      <c r="D43" s="22" t="str">
        <f>IF(SUM('Test Sample Data'!D$3:D$194)&gt;10,IF(AND(ISNUMBER('Test Sample Data'!D43),'Test Sample Data'!D43&lt;35,'Test Sample Data'!D43&gt;0),'Test Sample Data'!D43-'Choose Housekeeping Genes'!E$20,35-'Choose Housekeeping Genes'!E$20),"")</f>
        <v/>
      </c>
      <c r="E43" s="22" t="str">
        <f>IF(SUM('Test Sample Data'!E$3:E$194)&gt;10,IF(AND(ISNUMBER('Test Sample Data'!E43),'Test Sample Data'!E43&lt;35,'Test Sample Data'!E43&gt;0),'Test Sample Data'!E43-'Choose Housekeeping Genes'!F$20,35-'Choose Housekeeping Genes'!F$20),"")</f>
        <v/>
      </c>
      <c r="F43" s="22" t="str">
        <f>IF(SUM('Test Sample Data'!F$3:F$194)&gt;10,IF(AND(ISNUMBER('Test Sample Data'!F43),'Test Sample Data'!F43&lt;35,'Test Sample Data'!F43&gt;0),'Test Sample Data'!F43-'Choose Housekeeping Genes'!G$20,35-'Choose Housekeeping Genes'!G$20),"")</f>
        <v/>
      </c>
      <c r="G43" s="22" t="str">
        <f>IF(SUM('Test Sample Data'!G$3:G$194)&gt;10,IF(AND(ISNUMBER('Test Sample Data'!G43),'Test Sample Data'!G43&lt;35,'Test Sample Data'!G43&gt;0),'Test Sample Data'!G43-'Choose Housekeeping Genes'!H$20,35-'Choose Housekeeping Genes'!H$20),"")</f>
        <v/>
      </c>
      <c r="H43" s="22" t="str">
        <f>IF(SUM('Test Sample Data'!H$3:H$194)&gt;10,IF(AND(ISNUMBER('Test Sample Data'!H43),'Test Sample Data'!H43&lt;35,'Test Sample Data'!H43&gt;0),'Test Sample Data'!H43-'Choose Housekeeping Genes'!I$20,35-'Choose Housekeeping Genes'!I$20),"")</f>
        <v/>
      </c>
      <c r="I43" s="22" t="str">
        <f>IF(SUM('Test Sample Data'!I$3:I$194)&gt;10,IF(AND(ISNUMBER('Test Sample Data'!I43),'Test Sample Data'!I43&lt;35,'Test Sample Data'!I43&gt;0),'Test Sample Data'!I43-'Choose Housekeeping Genes'!J$20,35-'Choose Housekeeping Genes'!J$20),"")</f>
        <v/>
      </c>
      <c r="J43" s="22" t="str">
        <f>IF(SUM('Test Sample Data'!J$3:J$194)&gt;10,IF(AND(ISNUMBER('Test Sample Data'!J43),'Test Sample Data'!J43&lt;35,'Test Sample Data'!J43&gt;0),'Test Sample Data'!J43-'Choose Housekeeping Genes'!K$20,35-'Choose Housekeeping Genes'!K$20),"")</f>
        <v/>
      </c>
      <c r="K43" s="22" t="str">
        <f>IF(SUM('Test Sample Data'!K$3:K$194)&gt;10,IF(AND(ISNUMBER('Test Sample Data'!K43),'Test Sample Data'!K43&lt;35,'Test Sample Data'!K43&gt;0),'Test Sample Data'!K43-'Choose Housekeeping Genes'!L$20,35-'Choose Housekeeping Genes'!L$20),"")</f>
        <v/>
      </c>
      <c r="L43" s="22" t="str">
        <f>IF(SUM('Test Sample Data'!L$3:L$194)&gt;10,IF(AND(ISNUMBER('Test Sample Data'!L43),'Test Sample Data'!L43&lt;35,'Test Sample Data'!L43&gt;0),'Test Sample Data'!L43-'Choose Housekeeping Genes'!M$20,35-'Choose Housekeeping Genes'!M$20),"")</f>
        <v/>
      </c>
      <c r="M43" s="22" t="str">
        <f>IF(SUM('Test Sample Data'!M$3:M$194)&gt;10,IF(AND(ISNUMBER('Test Sample Data'!M43),'Test Sample Data'!M43&lt;35,'Test Sample Data'!M43&gt;0),'Test Sample Data'!M43-'Choose Housekeeping Genes'!N$20,35-'Choose Housekeeping Genes'!N$20),"")</f>
        <v/>
      </c>
      <c r="N43" s="22" t="str">
        <f>IF(SUM('Test Sample Data'!N$3:N$194)&gt;10,IF(AND(ISNUMBER('Test Sample Data'!N43),'Test Sample Data'!N43&lt;35,'Test Sample Data'!N43&gt;0),'Test Sample Data'!N43-'Choose Housekeeping Genes'!O$20,35-'Choose Housekeeping Genes'!O$20),"")</f>
        <v/>
      </c>
      <c r="O43" s="22" t="str">
        <f>IF(SUM('Test Sample Data'!O$3:O$194)&gt;10,IF(AND(ISNUMBER('Test Sample Data'!O43),'Test Sample Data'!O43&lt;35,'Test Sample Data'!O43&gt;0),'Test Sample Data'!O43-'Choose Housekeeping Genes'!P$20,35-'Choose Housekeeping Genes'!P$20),"")</f>
        <v/>
      </c>
      <c r="P43" s="22" t="str">
        <f>IF(SUM('Test Sample Data'!P$3:P$194)&gt;10,IF(AND(ISNUMBER('Test Sample Data'!P43),'Test Sample Data'!P43&lt;35,'Test Sample Data'!P43&gt;0),'Test Sample Data'!P43-'Choose Housekeeping Genes'!Q$20,35-'Choose Housekeeping Genes'!Q$20),"")</f>
        <v/>
      </c>
      <c r="Q43" s="22" t="str">
        <f>IF(SUM('Test Sample Data'!Q$3:Q$194)&gt;10,IF(AND(ISNUMBER('Test Sample Data'!Q43),'Test Sample Data'!Q43&lt;35,'Test Sample Data'!Q43&gt;0),'Test Sample Data'!Q43-'Choose Housekeeping Genes'!R$20,35-'Choose Housekeeping Genes'!R$20),"")</f>
        <v/>
      </c>
      <c r="R43" s="22" t="str">
        <f>IF(SUM('Test Sample Data'!R$3:R$194)&gt;10,IF(AND(ISNUMBER('Test Sample Data'!R43),'Test Sample Data'!R43&lt;35,'Test Sample Data'!R43&gt;0),'Test Sample Data'!R43-'Choose Housekeeping Genes'!S$20,35-'Choose Housekeeping Genes'!S$20),"")</f>
        <v/>
      </c>
      <c r="S43" s="22" t="str">
        <f>IF(SUM('Test Sample Data'!S$3:S$194)&gt;10,IF(AND(ISNUMBER('Test Sample Data'!S43),'Test Sample Data'!S43&lt;35,'Test Sample Data'!S43&gt;0),'Test Sample Data'!S43-'Choose Housekeeping Genes'!T$20,35-'Choose Housekeeping Genes'!T$20),"")</f>
        <v/>
      </c>
      <c r="T43" s="22" t="str">
        <f>IF(SUM('Test Sample Data'!T$3:T$194)&gt;10,IF(AND(ISNUMBER('Test Sample Data'!T43),'Test Sample Data'!T43&lt;35,'Test Sample Data'!T43&gt;0),'Test Sample Data'!T43-'Choose Housekeeping Genes'!U$20,35-'Choose Housekeeping Genes'!U$20),"")</f>
        <v/>
      </c>
      <c r="U43" s="22" t="str">
        <f>IF(SUM('Test Sample Data'!U$3:U$194)&gt;10,IF(AND(ISNUMBER('Test Sample Data'!U43),'Test Sample Data'!U43&lt;35,'Test Sample Data'!U43&gt;0),'Test Sample Data'!U43-'Choose Housekeeping Genes'!V$20,35-'Choose Housekeeping Genes'!V$20),"")</f>
        <v/>
      </c>
      <c r="V43" s="22" t="str">
        <f>IF(SUM('Test Sample Data'!V$3:V$194)&gt;10,IF(AND(ISNUMBER('Test Sample Data'!V43),'Test Sample Data'!V43&lt;35,'Test Sample Data'!V43&gt;0),'Test Sample Data'!V43-'Choose Housekeeping Genes'!W$20,35-'Choose Housekeeping Genes'!W$20),"")</f>
        <v/>
      </c>
      <c r="W43" s="139" t="str">
        <f>'Control Sample Data'!A43</f>
        <v>Cys-GCA-5</v>
      </c>
      <c r="X43" s="140" t="s">
        <v>358</v>
      </c>
      <c r="Y43" s="22" t="str">
        <f>IF(SUM('Control Sample Data'!C$3:C$194)&gt;10,IF(AND(ISNUMBER('Control Sample Data'!C43),'Control Sample Data'!C43&lt;35,'Control Sample Data'!C43&gt;0),'Control Sample Data'!C43-'Choose Housekeeping Genes'!AA$20,35-'Choose Housekeeping Genes'!AA$20),"")</f>
        <v/>
      </c>
      <c r="Z43" s="22" t="str">
        <f>IF(SUM('Control Sample Data'!D$3:D$194)&gt;10,IF(AND(ISNUMBER('Control Sample Data'!D43),'Control Sample Data'!D43&lt;35,'Control Sample Data'!D43&gt;0),'Control Sample Data'!D43-'Choose Housekeeping Genes'!AB$20,35-'Choose Housekeeping Genes'!AB$20),"")</f>
        <v/>
      </c>
      <c r="AA43" s="22" t="str">
        <f>IF(SUM('Control Sample Data'!E$3:E$194)&gt;10,IF(AND(ISNUMBER('Control Sample Data'!E43),'Control Sample Data'!E43&lt;35,'Control Sample Data'!E43&gt;0),'Control Sample Data'!E43-'Choose Housekeeping Genes'!AC$20,35-'Choose Housekeeping Genes'!AC$20),"")</f>
        <v/>
      </c>
      <c r="AB43" s="22" t="str">
        <f>IF(SUM('Control Sample Data'!F$3:F$194)&gt;10,IF(AND(ISNUMBER('Control Sample Data'!F43),'Control Sample Data'!F43&lt;35,'Control Sample Data'!F43&gt;0),'Control Sample Data'!F43-'Choose Housekeeping Genes'!AD$20,35-'Choose Housekeeping Genes'!AD$20),"")</f>
        <v/>
      </c>
      <c r="AC43" s="22" t="str">
        <f>IF(SUM('Control Sample Data'!G$3:G$194)&gt;10,IF(AND(ISNUMBER('Control Sample Data'!G43),'Control Sample Data'!G43&lt;35,'Control Sample Data'!G43&gt;0),'Control Sample Data'!G43-'Choose Housekeeping Genes'!AE$20,35-'Choose Housekeeping Genes'!AE$20),"")</f>
        <v/>
      </c>
      <c r="AD43" s="22" t="str">
        <f>IF(SUM('Control Sample Data'!H$3:H$194)&gt;10,IF(AND(ISNUMBER('Control Sample Data'!H43),'Control Sample Data'!H43&lt;35,'Control Sample Data'!H43&gt;0),'Control Sample Data'!H43-'Choose Housekeeping Genes'!AF$20,35-'Choose Housekeeping Genes'!AF$20),"")</f>
        <v/>
      </c>
      <c r="AE43" s="22" t="str">
        <f>IF(SUM('Control Sample Data'!I$3:I$194)&gt;10,IF(AND(ISNUMBER('Control Sample Data'!I43),'Control Sample Data'!I43&lt;35,'Control Sample Data'!I43&gt;0),'Control Sample Data'!I43-'Choose Housekeeping Genes'!AG$20,35-'Choose Housekeeping Genes'!AG$20),"")</f>
        <v/>
      </c>
      <c r="AF43" s="22" t="str">
        <f>IF(SUM('Control Sample Data'!J$3:J$194)&gt;10,IF(AND(ISNUMBER('Control Sample Data'!J43),'Control Sample Data'!J43&lt;35,'Control Sample Data'!J43&gt;0),'Control Sample Data'!J43-'Choose Housekeeping Genes'!AH$20,35-'Choose Housekeeping Genes'!AH$20),"")</f>
        <v/>
      </c>
      <c r="AG43" s="22" t="str">
        <f>IF(SUM('Control Sample Data'!K$3:K$194)&gt;10,IF(AND(ISNUMBER('Control Sample Data'!K43),'Control Sample Data'!K43&lt;35,'Control Sample Data'!K43&gt;0),'Control Sample Data'!K43-'Choose Housekeeping Genes'!AI$20,35-'Choose Housekeeping Genes'!AI$20),"")</f>
        <v/>
      </c>
      <c r="AH43" s="22" t="str">
        <f>IF(SUM('Control Sample Data'!L$3:L$194)&gt;10,IF(AND(ISNUMBER('Control Sample Data'!L43),'Control Sample Data'!L43&lt;35,'Control Sample Data'!L43&gt;0),'Control Sample Data'!L43-'Choose Housekeeping Genes'!AJ$20,35-'Choose Housekeeping Genes'!AJ$20),"")</f>
        <v/>
      </c>
      <c r="AI43" s="22" t="str">
        <f>IF(SUM('Control Sample Data'!M$3:M$194)&gt;10,IF(AND(ISNUMBER('Control Sample Data'!M43),'Control Sample Data'!M43&lt;35,'Control Sample Data'!M43&gt;0),'Control Sample Data'!M43-'Choose Housekeeping Genes'!AK$20,35-'Choose Housekeeping Genes'!AK$20),"")</f>
        <v/>
      </c>
      <c r="AJ43" s="22" t="str">
        <f>IF(SUM('Control Sample Data'!N$3:N$194)&gt;10,IF(AND(ISNUMBER('Control Sample Data'!N43),'Control Sample Data'!N43&lt;35,'Control Sample Data'!N43&gt;0),'Control Sample Data'!N43-'Choose Housekeeping Genes'!AL$20,35-'Choose Housekeeping Genes'!AL$20),"")</f>
        <v/>
      </c>
      <c r="AK43" s="22" t="str">
        <f>IF(SUM('Control Sample Data'!O$3:O$194)&gt;10,IF(AND(ISNUMBER('Control Sample Data'!O43),'Control Sample Data'!O43&lt;35,'Control Sample Data'!O43&gt;0),'Control Sample Data'!O43-'Choose Housekeeping Genes'!AM$20,35-'Choose Housekeeping Genes'!AM$20),"")</f>
        <v/>
      </c>
      <c r="AL43" s="22" t="str">
        <f>IF(SUM('Control Sample Data'!P$3:P$194)&gt;10,IF(AND(ISNUMBER('Control Sample Data'!P43),'Control Sample Data'!P43&lt;35,'Control Sample Data'!P43&gt;0),'Control Sample Data'!P43-'Choose Housekeeping Genes'!AN$20,35-'Choose Housekeeping Genes'!AN$20),"")</f>
        <v/>
      </c>
      <c r="AM43" s="22" t="str">
        <f>IF(SUM('Control Sample Data'!Q$3:Q$194)&gt;10,IF(AND(ISNUMBER('Control Sample Data'!Q43),'Control Sample Data'!Q43&lt;35,'Control Sample Data'!Q43&gt;0),'Control Sample Data'!Q43-'Choose Housekeeping Genes'!AO$20,35-'Choose Housekeeping Genes'!AO$20),"")</f>
        <v/>
      </c>
      <c r="AN43" s="22" t="str">
        <f>IF(SUM('Control Sample Data'!R$3:R$194)&gt;10,IF(AND(ISNUMBER('Control Sample Data'!R43),'Control Sample Data'!R43&lt;35,'Control Sample Data'!R43&gt;0),'Control Sample Data'!R43-'Choose Housekeeping Genes'!AP$20,35-'Choose Housekeeping Genes'!AP$20),"")</f>
        <v/>
      </c>
      <c r="AO43" s="22" t="str">
        <f>IF(SUM('Control Sample Data'!S$3:S$194)&gt;10,IF(AND(ISNUMBER('Control Sample Data'!S43),'Control Sample Data'!S43&lt;35,'Control Sample Data'!S43&gt;0),'Control Sample Data'!S43-'Choose Housekeeping Genes'!AQ$20,35-'Choose Housekeeping Genes'!AQ$20),"")</f>
        <v/>
      </c>
      <c r="AP43" s="22" t="str">
        <f>IF(SUM('Control Sample Data'!T$3:T$194)&gt;10,IF(AND(ISNUMBER('Control Sample Data'!T43),'Control Sample Data'!T43&lt;35,'Control Sample Data'!T43&gt;0),'Control Sample Data'!T43-'Choose Housekeeping Genes'!AR$20,35-'Choose Housekeeping Genes'!AR$20),"")</f>
        <v/>
      </c>
      <c r="AQ43" s="22" t="str">
        <f>IF(SUM('Control Sample Data'!U$3:U$194)&gt;10,IF(AND(ISNUMBER('Control Sample Data'!U43),'Control Sample Data'!U43&lt;35,'Control Sample Data'!U43&gt;0),'Control Sample Data'!U43-'Choose Housekeeping Genes'!AS$20,35-'Choose Housekeeping Genes'!AS$20),"")</f>
        <v/>
      </c>
      <c r="AR43" s="22" t="str">
        <f>IF(SUM('Control Sample Data'!V$3:V$194)&gt;10,IF(AND(ISNUMBER('Control Sample Data'!V43),'Control Sample Data'!V43&lt;35,'Control Sample Data'!V43&gt;0),'Control Sample Data'!V43-'Choose Housekeeping Genes'!AT$20,35-'Choose Housekeeping Genes'!AT$20),"")</f>
        <v/>
      </c>
      <c r="AS43" s="69" t="str">
        <f>'Control Sample Data'!A43</f>
        <v>Cys-GCA-5</v>
      </c>
      <c r="AT43" s="21" t="s">
        <v>358</v>
      </c>
      <c r="AU43" s="22" t="str">
        <f ca="1">IF(ISNUMBER(C43-'Choose Housekeeping Genes'!D$12),C43-'Choose Housekeeping Genes'!D$12,"")</f>
        <v/>
      </c>
      <c r="AV43" s="22" t="str">
        <f ca="1">IF(ISNUMBER(D43-'Choose Housekeeping Genes'!E$12),D43-'Choose Housekeeping Genes'!E$12,"")</f>
        <v/>
      </c>
      <c r="AW43" s="22" t="str">
        <f ca="1">IF(ISNUMBER(E43-'Choose Housekeeping Genes'!F$12),E43-'Choose Housekeeping Genes'!F$12,"")</f>
        <v/>
      </c>
      <c r="AX43" s="22" t="str">
        <f ca="1">IF(ISNUMBER(F43-'Choose Housekeeping Genes'!G$12),F43-'Choose Housekeeping Genes'!G$12,"")</f>
        <v/>
      </c>
      <c r="AY43" s="22" t="str">
        <f ca="1">IF(ISNUMBER(G43-'Choose Housekeeping Genes'!H$12),G43-'Choose Housekeeping Genes'!H$12,"")</f>
        <v/>
      </c>
      <c r="AZ43" s="22" t="str">
        <f ca="1">IF(ISNUMBER(H43-'Choose Housekeeping Genes'!I$12),H43-'Choose Housekeeping Genes'!I$12,"")</f>
        <v/>
      </c>
      <c r="BA43" s="22" t="str">
        <f ca="1">IF(ISNUMBER(I43-'Choose Housekeeping Genes'!J$12),I43-'Choose Housekeeping Genes'!J$12,"")</f>
        <v/>
      </c>
      <c r="BB43" s="22" t="str">
        <f ca="1">IF(ISNUMBER(J43-'Choose Housekeeping Genes'!K$12),J43-'Choose Housekeeping Genes'!K$12,"")</f>
        <v/>
      </c>
      <c r="BC43" s="22" t="str">
        <f ca="1">IF(ISNUMBER(K43-'Choose Housekeeping Genes'!L$12),K43-'Choose Housekeeping Genes'!L$12,"")</f>
        <v/>
      </c>
      <c r="BD43" s="22" t="str">
        <f ca="1">IF(ISNUMBER(L43-'Choose Housekeeping Genes'!M$12),L43-'Choose Housekeeping Genes'!M$12,"")</f>
        <v/>
      </c>
      <c r="BE43" s="22" t="str">
        <f ca="1">IF(ISNUMBER(M43-'Choose Housekeeping Genes'!N$12),M43-'Choose Housekeeping Genes'!N$12,"")</f>
        <v/>
      </c>
      <c r="BF43" s="22" t="str">
        <f ca="1">IF(ISNUMBER(N43-'Choose Housekeeping Genes'!O$12),N43-'Choose Housekeeping Genes'!O$12,"")</f>
        <v/>
      </c>
      <c r="BG43" s="22" t="str">
        <f ca="1">IF(ISNUMBER(O43-'Choose Housekeeping Genes'!P$12),O43-'Choose Housekeeping Genes'!P$12,"")</f>
        <v/>
      </c>
      <c r="BH43" s="22" t="str">
        <f ca="1">IF(ISNUMBER(P43-'Choose Housekeeping Genes'!Q$12),P43-'Choose Housekeeping Genes'!Q$12,"")</f>
        <v/>
      </c>
      <c r="BI43" s="22" t="str">
        <f ca="1">IF(ISNUMBER(Q43-'Choose Housekeeping Genes'!R$12),Q43-'Choose Housekeeping Genes'!R$12,"")</f>
        <v/>
      </c>
      <c r="BJ43" s="22" t="str">
        <f ca="1">IF(ISNUMBER(R43-'Choose Housekeeping Genes'!S$12),R43-'Choose Housekeeping Genes'!S$12,"")</f>
        <v/>
      </c>
      <c r="BK43" s="22" t="str">
        <f ca="1">IF(ISNUMBER(S43-'Choose Housekeeping Genes'!T$12),S43-'Choose Housekeeping Genes'!T$12,"")</f>
        <v/>
      </c>
      <c r="BL43" s="22" t="str">
        <f ca="1">IF(ISNUMBER(T43-'Choose Housekeeping Genes'!U$12),T43-'Choose Housekeeping Genes'!U$12,"")</f>
        <v/>
      </c>
      <c r="BM43" s="22" t="str">
        <f ca="1">IF(ISNUMBER(U43-'Choose Housekeeping Genes'!V$12),U43-'Choose Housekeeping Genes'!V$12,"")</f>
        <v/>
      </c>
      <c r="BN43" s="22" t="str">
        <f ca="1">IF(ISNUMBER(V43-'Choose Housekeeping Genes'!W$12),V43-'Choose Housekeeping Genes'!W$12,"")</f>
        <v/>
      </c>
      <c r="BO43" s="142" t="str">
        <f t="shared" si="48"/>
        <v>Cys-GCA-5</v>
      </c>
      <c r="BP43" s="140" t="s">
        <v>358</v>
      </c>
      <c r="BQ43" s="22" t="str">
        <f ca="1">IF(ISNUMBER(Y43-'Choose Housekeeping Genes'!AA$12),Y43-'Choose Housekeeping Genes'!AA$12,"")</f>
        <v/>
      </c>
      <c r="BR43" s="22" t="str">
        <f ca="1">IF(ISNUMBER(Z43-'Choose Housekeeping Genes'!AB$12),Z43-'Choose Housekeeping Genes'!AB$12,"")</f>
        <v/>
      </c>
      <c r="BS43" s="22" t="str">
        <f ca="1">IF(ISNUMBER(AA43-'Choose Housekeeping Genes'!AC$12),AA43-'Choose Housekeeping Genes'!AC$12,"")</f>
        <v/>
      </c>
      <c r="BT43" s="22" t="str">
        <f ca="1">IF(ISNUMBER(AB43-'Choose Housekeeping Genes'!AD$12),AB43-'Choose Housekeeping Genes'!AD$12,"")</f>
        <v/>
      </c>
      <c r="BU43" s="22" t="str">
        <f ca="1">IF(ISNUMBER(AC43-'Choose Housekeeping Genes'!AE$12),AC43-'Choose Housekeeping Genes'!AE$12,"")</f>
        <v/>
      </c>
      <c r="BV43" s="22" t="str">
        <f ca="1">IF(ISNUMBER(AD43-'Choose Housekeeping Genes'!AF$12),AD43-'Choose Housekeeping Genes'!AF$12,"")</f>
        <v/>
      </c>
      <c r="BW43" s="22" t="str">
        <f ca="1">IF(ISNUMBER(AE43-'Choose Housekeeping Genes'!AG$12),AE43-'Choose Housekeeping Genes'!AG$12,"")</f>
        <v/>
      </c>
      <c r="BX43" s="22" t="str">
        <f ca="1">IF(ISNUMBER(AF43-'Choose Housekeeping Genes'!AH$12),AF43-'Choose Housekeeping Genes'!AH$12,"")</f>
        <v/>
      </c>
      <c r="BY43" s="22" t="str">
        <f ca="1">IF(ISNUMBER(AG43-'Choose Housekeeping Genes'!AI$12),AG43-'Choose Housekeeping Genes'!AI$12,"")</f>
        <v/>
      </c>
      <c r="BZ43" s="22" t="str">
        <f ca="1">IF(ISNUMBER(AH43-'Choose Housekeeping Genes'!AJ$12),AH43-'Choose Housekeeping Genes'!AJ$12,"")</f>
        <v/>
      </c>
      <c r="CA43" s="22" t="str">
        <f ca="1">IF(ISNUMBER(AI43-'Choose Housekeeping Genes'!AK$12),AI43-'Choose Housekeeping Genes'!AK$12,"")</f>
        <v/>
      </c>
      <c r="CB43" s="22" t="str">
        <f ca="1">IF(ISNUMBER(AJ43-'Choose Housekeeping Genes'!AL$12),AJ43-'Choose Housekeeping Genes'!AL$12,"")</f>
        <v/>
      </c>
      <c r="CC43" s="22" t="str">
        <f ca="1">IF(ISNUMBER(AK43-'Choose Housekeeping Genes'!AM$12),AK43-'Choose Housekeeping Genes'!AM$12,"")</f>
        <v/>
      </c>
      <c r="CD43" s="22" t="str">
        <f ca="1">IF(ISNUMBER(AL43-'Choose Housekeeping Genes'!AN$12),AL43-'Choose Housekeeping Genes'!AN$12,"")</f>
        <v/>
      </c>
      <c r="CE43" s="22" t="str">
        <f ca="1">IF(ISNUMBER(AM43-'Choose Housekeeping Genes'!AO$12),AM43-'Choose Housekeeping Genes'!AO$12,"")</f>
        <v/>
      </c>
      <c r="CF43" s="22" t="str">
        <f ca="1">IF(ISNUMBER(AN43-'Choose Housekeeping Genes'!AP$12),AN43-'Choose Housekeeping Genes'!AP$12,"")</f>
        <v/>
      </c>
      <c r="CG43" s="22" t="str">
        <f ca="1">IF(ISNUMBER(AO43-'Choose Housekeeping Genes'!AQ$12),AO43-'Choose Housekeeping Genes'!AQ$12,"")</f>
        <v/>
      </c>
      <c r="CH43" s="22" t="str">
        <f ca="1">IF(ISNUMBER(AP43-'Choose Housekeeping Genes'!AR$12),AP43-'Choose Housekeeping Genes'!AR$12,"")</f>
        <v/>
      </c>
      <c r="CI43" s="22" t="str">
        <f ca="1">IF(ISNUMBER(AQ43-'Choose Housekeeping Genes'!AS$12),AQ43-'Choose Housekeeping Genes'!AS$12,"")</f>
        <v/>
      </c>
      <c r="CJ43" s="22" t="str">
        <f ca="1">IF(ISNUMBER(AR43-'Choose Housekeeping Genes'!AT$12),AR43-'Choose Housekeeping Genes'!AT$12,"")</f>
        <v/>
      </c>
      <c r="CK43" s="66" t="e">
        <f t="shared" ca="1" si="4"/>
        <v>#DIV/0!</v>
      </c>
      <c r="CL43" s="143" t="e">
        <f t="shared" ca="1" si="5"/>
        <v>#DIV/0!</v>
      </c>
      <c r="DA43" s="69" t="str">
        <f>'Transcript table'!D51</f>
        <v>Cys-GCA-5</v>
      </c>
      <c r="DB43" s="21" t="s">
        <v>358</v>
      </c>
      <c r="DC43" s="65" t="str">
        <f t="shared" ca="1" si="6"/>
        <v/>
      </c>
      <c r="DD43" s="65" t="str">
        <f t="shared" ca="1" si="7"/>
        <v/>
      </c>
      <c r="DE43" s="65" t="str">
        <f t="shared" ca="1" si="8"/>
        <v/>
      </c>
      <c r="DF43" s="65" t="str">
        <f t="shared" ca="1" si="9"/>
        <v/>
      </c>
      <c r="DG43" s="65" t="str">
        <f t="shared" ca="1" si="10"/>
        <v/>
      </c>
      <c r="DH43" s="65" t="str">
        <f t="shared" ca="1" si="11"/>
        <v/>
      </c>
      <c r="DI43" s="65" t="str">
        <f t="shared" ca="1" si="12"/>
        <v/>
      </c>
      <c r="DJ43" s="65" t="str">
        <f t="shared" ca="1" si="13"/>
        <v/>
      </c>
      <c r="DK43" s="65" t="str">
        <f t="shared" ca="1" si="14"/>
        <v/>
      </c>
      <c r="DL43" s="65" t="str">
        <f t="shared" ca="1" si="15"/>
        <v/>
      </c>
      <c r="DM43" s="65" t="str">
        <f t="shared" ca="1" si="16"/>
        <v/>
      </c>
      <c r="DN43" s="65" t="str">
        <f t="shared" ca="1" si="17"/>
        <v/>
      </c>
      <c r="DO43" s="65" t="str">
        <f t="shared" ca="1" si="18"/>
        <v/>
      </c>
      <c r="DP43" s="65" t="str">
        <f t="shared" ca="1" si="19"/>
        <v/>
      </c>
      <c r="DQ43" s="65" t="str">
        <f t="shared" ca="1" si="20"/>
        <v/>
      </c>
      <c r="DR43" s="65" t="str">
        <f t="shared" ca="1" si="21"/>
        <v/>
      </c>
      <c r="DS43" s="65" t="str">
        <f t="shared" ca="1" si="22"/>
        <v/>
      </c>
      <c r="DT43" s="65" t="str">
        <f t="shared" ca="1" si="23"/>
        <v/>
      </c>
      <c r="DU43" s="65" t="str">
        <f t="shared" ca="1" si="24"/>
        <v/>
      </c>
      <c r="DV43" s="65" t="str">
        <f t="shared" ca="1" si="25"/>
        <v/>
      </c>
      <c r="DW43" s="141" t="str">
        <f t="shared" si="26"/>
        <v>Cys-GCA-5</v>
      </c>
      <c r="DX43" s="140" t="s">
        <v>358</v>
      </c>
      <c r="DY43" s="65" t="str">
        <f t="shared" ca="1" si="27"/>
        <v/>
      </c>
      <c r="DZ43" s="65" t="str">
        <f t="shared" ca="1" si="28"/>
        <v/>
      </c>
      <c r="EA43" s="65" t="str">
        <f t="shared" ca="1" si="29"/>
        <v/>
      </c>
      <c r="EB43" s="65" t="str">
        <f t="shared" ca="1" si="30"/>
        <v/>
      </c>
      <c r="EC43" s="65" t="str">
        <f t="shared" ca="1" si="31"/>
        <v/>
      </c>
      <c r="ED43" s="65" t="str">
        <f t="shared" ca="1" si="32"/>
        <v/>
      </c>
      <c r="EE43" s="65" t="str">
        <f t="shared" ca="1" si="33"/>
        <v/>
      </c>
      <c r="EF43" s="65" t="str">
        <f t="shared" ca="1" si="34"/>
        <v/>
      </c>
      <c r="EG43" s="65" t="str">
        <f t="shared" ca="1" si="35"/>
        <v/>
      </c>
      <c r="EH43" s="65" t="str">
        <f t="shared" ca="1" si="36"/>
        <v/>
      </c>
      <c r="EI43" s="65" t="str">
        <f t="shared" ca="1" si="37"/>
        <v/>
      </c>
      <c r="EJ43" s="65" t="str">
        <f t="shared" ca="1" si="38"/>
        <v/>
      </c>
      <c r="EK43" s="65" t="str">
        <f t="shared" ca="1" si="39"/>
        <v/>
      </c>
      <c r="EL43" s="65" t="str">
        <f t="shared" ca="1" si="40"/>
        <v/>
      </c>
      <c r="EM43" s="65" t="str">
        <f t="shared" ca="1" si="41"/>
        <v/>
      </c>
      <c r="EN43" s="65" t="str">
        <f t="shared" ca="1" si="42"/>
        <v/>
      </c>
      <c r="EO43" s="65" t="str">
        <f t="shared" ca="1" si="43"/>
        <v/>
      </c>
      <c r="EP43" s="65" t="str">
        <f t="shared" ca="1" si="44"/>
        <v/>
      </c>
      <c r="EQ43" s="65" t="str">
        <f t="shared" ca="1" si="45"/>
        <v/>
      </c>
      <c r="ER43" s="65" t="str">
        <f t="shared" ca="1" si="46"/>
        <v/>
      </c>
    </row>
    <row r="44" spans="1:148" ht="12.75" customHeight="1">
      <c r="A44" s="134" t="str">
        <f>'Test Sample Data'!A44</f>
        <v>Cys-GCA-6</v>
      </c>
      <c r="B44" s="136" t="s">
        <v>356</v>
      </c>
      <c r="C44" s="22" t="str">
        <f>IF(SUM('Test Sample Data'!C$3:C$194)&gt;10,IF(AND(ISNUMBER('Test Sample Data'!C44),'Test Sample Data'!C44&lt;35,'Test Sample Data'!C44&gt;0),'Test Sample Data'!C44-'Choose Housekeeping Genes'!D$20,35-'Choose Housekeeping Genes'!D$20),"")</f>
        <v/>
      </c>
      <c r="D44" s="22" t="str">
        <f>IF(SUM('Test Sample Data'!D$3:D$194)&gt;10,IF(AND(ISNUMBER('Test Sample Data'!D44),'Test Sample Data'!D44&lt;35,'Test Sample Data'!D44&gt;0),'Test Sample Data'!D44-'Choose Housekeeping Genes'!E$20,35-'Choose Housekeeping Genes'!E$20),"")</f>
        <v/>
      </c>
      <c r="E44" s="22" t="str">
        <f>IF(SUM('Test Sample Data'!E$3:E$194)&gt;10,IF(AND(ISNUMBER('Test Sample Data'!E44),'Test Sample Data'!E44&lt;35,'Test Sample Data'!E44&gt;0),'Test Sample Data'!E44-'Choose Housekeeping Genes'!F$20,35-'Choose Housekeeping Genes'!F$20),"")</f>
        <v/>
      </c>
      <c r="F44" s="22" t="str">
        <f>IF(SUM('Test Sample Data'!F$3:F$194)&gt;10,IF(AND(ISNUMBER('Test Sample Data'!F44),'Test Sample Data'!F44&lt;35,'Test Sample Data'!F44&gt;0),'Test Sample Data'!F44-'Choose Housekeeping Genes'!G$20,35-'Choose Housekeeping Genes'!G$20),"")</f>
        <v/>
      </c>
      <c r="G44" s="22" t="str">
        <f>IF(SUM('Test Sample Data'!G$3:G$194)&gt;10,IF(AND(ISNUMBER('Test Sample Data'!G44),'Test Sample Data'!G44&lt;35,'Test Sample Data'!G44&gt;0),'Test Sample Data'!G44-'Choose Housekeeping Genes'!H$20,35-'Choose Housekeeping Genes'!H$20),"")</f>
        <v/>
      </c>
      <c r="H44" s="22" t="str">
        <f>IF(SUM('Test Sample Data'!H$3:H$194)&gt;10,IF(AND(ISNUMBER('Test Sample Data'!H44),'Test Sample Data'!H44&lt;35,'Test Sample Data'!H44&gt;0),'Test Sample Data'!H44-'Choose Housekeeping Genes'!I$20,35-'Choose Housekeeping Genes'!I$20),"")</f>
        <v/>
      </c>
      <c r="I44" s="22" t="str">
        <f>IF(SUM('Test Sample Data'!I$3:I$194)&gt;10,IF(AND(ISNUMBER('Test Sample Data'!I44),'Test Sample Data'!I44&lt;35,'Test Sample Data'!I44&gt;0),'Test Sample Data'!I44-'Choose Housekeeping Genes'!J$20,35-'Choose Housekeeping Genes'!J$20),"")</f>
        <v/>
      </c>
      <c r="J44" s="22" t="str">
        <f>IF(SUM('Test Sample Data'!J$3:J$194)&gt;10,IF(AND(ISNUMBER('Test Sample Data'!J44),'Test Sample Data'!J44&lt;35,'Test Sample Data'!J44&gt;0),'Test Sample Data'!J44-'Choose Housekeeping Genes'!K$20,35-'Choose Housekeeping Genes'!K$20),"")</f>
        <v/>
      </c>
      <c r="K44" s="22" t="str">
        <f>IF(SUM('Test Sample Data'!K$3:K$194)&gt;10,IF(AND(ISNUMBER('Test Sample Data'!K44),'Test Sample Data'!K44&lt;35,'Test Sample Data'!K44&gt;0),'Test Sample Data'!K44-'Choose Housekeeping Genes'!L$20,35-'Choose Housekeeping Genes'!L$20),"")</f>
        <v/>
      </c>
      <c r="L44" s="22" t="str">
        <f>IF(SUM('Test Sample Data'!L$3:L$194)&gt;10,IF(AND(ISNUMBER('Test Sample Data'!L44),'Test Sample Data'!L44&lt;35,'Test Sample Data'!L44&gt;0),'Test Sample Data'!L44-'Choose Housekeeping Genes'!M$20,35-'Choose Housekeeping Genes'!M$20),"")</f>
        <v/>
      </c>
      <c r="M44" s="22" t="str">
        <f>IF(SUM('Test Sample Data'!M$3:M$194)&gt;10,IF(AND(ISNUMBER('Test Sample Data'!M44),'Test Sample Data'!M44&lt;35,'Test Sample Data'!M44&gt;0),'Test Sample Data'!M44-'Choose Housekeeping Genes'!N$20,35-'Choose Housekeeping Genes'!N$20),"")</f>
        <v/>
      </c>
      <c r="N44" s="22" t="str">
        <f>IF(SUM('Test Sample Data'!N$3:N$194)&gt;10,IF(AND(ISNUMBER('Test Sample Data'!N44),'Test Sample Data'!N44&lt;35,'Test Sample Data'!N44&gt;0),'Test Sample Data'!N44-'Choose Housekeeping Genes'!O$20,35-'Choose Housekeeping Genes'!O$20),"")</f>
        <v/>
      </c>
      <c r="O44" s="22" t="str">
        <f>IF(SUM('Test Sample Data'!O$3:O$194)&gt;10,IF(AND(ISNUMBER('Test Sample Data'!O44),'Test Sample Data'!O44&lt;35,'Test Sample Data'!O44&gt;0),'Test Sample Data'!O44-'Choose Housekeeping Genes'!P$20,35-'Choose Housekeeping Genes'!P$20),"")</f>
        <v/>
      </c>
      <c r="P44" s="22" t="str">
        <f>IF(SUM('Test Sample Data'!P$3:P$194)&gt;10,IF(AND(ISNUMBER('Test Sample Data'!P44),'Test Sample Data'!P44&lt;35,'Test Sample Data'!P44&gt;0),'Test Sample Data'!P44-'Choose Housekeeping Genes'!Q$20,35-'Choose Housekeeping Genes'!Q$20),"")</f>
        <v/>
      </c>
      <c r="Q44" s="22" t="str">
        <f>IF(SUM('Test Sample Data'!Q$3:Q$194)&gt;10,IF(AND(ISNUMBER('Test Sample Data'!Q44),'Test Sample Data'!Q44&lt;35,'Test Sample Data'!Q44&gt;0),'Test Sample Data'!Q44-'Choose Housekeeping Genes'!R$20,35-'Choose Housekeeping Genes'!R$20),"")</f>
        <v/>
      </c>
      <c r="R44" s="22" t="str">
        <f>IF(SUM('Test Sample Data'!R$3:R$194)&gt;10,IF(AND(ISNUMBER('Test Sample Data'!R44),'Test Sample Data'!R44&lt;35,'Test Sample Data'!R44&gt;0),'Test Sample Data'!R44-'Choose Housekeeping Genes'!S$20,35-'Choose Housekeeping Genes'!S$20),"")</f>
        <v/>
      </c>
      <c r="S44" s="22" t="str">
        <f>IF(SUM('Test Sample Data'!S$3:S$194)&gt;10,IF(AND(ISNUMBER('Test Sample Data'!S44),'Test Sample Data'!S44&lt;35,'Test Sample Data'!S44&gt;0),'Test Sample Data'!S44-'Choose Housekeeping Genes'!T$20,35-'Choose Housekeeping Genes'!T$20),"")</f>
        <v/>
      </c>
      <c r="T44" s="22" t="str">
        <f>IF(SUM('Test Sample Data'!T$3:T$194)&gt;10,IF(AND(ISNUMBER('Test Sample Data'!T44),'Test Sample Data'!T44&lt;35,'Test Sample Data'!T44&gt;0),'Test Sample Data'!T44-'Choose Housekeeping Genes'!U$20,35-'Choose Housekeeping Genes'!U$20),"")</f>
        <v/>
      </c>
      <c r="U44" s="22" t="str">
        <f>IF(SUM('Test Sample Data'!U$3:U$194)&gt;10,IF(AND(ISNUMBER('Test Sample Data'!U44),'Test Sample Data'!U44&lt;35,'Test Sample Data'!U44&gt;0),'Test Sample Data'!U44-'Choose Housekeeping Genes'!V$20,35-'Choose Housekeeping Genes'!V$20),"")</f>
        <v/>
      </c>
      <c r="V44" s="22" t="str">
        <f>IF(SUM('Test Sample Data'!V$3:V$194)&gt;10,IF(AND(ISNUMBER('Test Sample Data'!V44),'Test Sample Data'!V44&lt;35,'Test Sample Data'!V44&gt;0),'Test Sample Data'!V44-'Choose Housekeeping Genes'!W$20,35-'Choose Housekeeping Genes'!W$20),"")</f>
        <v/>
      </c>
      <c r="W44" s="139" t="str">
        <f>'Control Sample Data'!A44</f>
        <v>Cys-GCA-6</v>
      </c>
      <c r="X44" s="140" t="s">
        <v>356</v>
      </c>
      <c r="Y44" s="22" t="str">
        <f>IF(SUM('Control Sample Data'!C$3:C$194)&gt;10,IF(AND(ISNUMBER('Control Sample Data'!C44),'Control Sample Data'!C44&lt;35,'Control Sample Data'!C44&gt;0),'Control Sample Data'!C44-'Choose Housekeeping Genes'!AA$20,35-'Choose Housekeeping Genes'!AA$20),"")</f>
        <v/>
      </c>
      <c r="Z44" s="22" t="str">
        <f>IF(SUM('Control Sample Data'!D$3:D$194)&gt;10,IF(AND(ISNUMBER('Control Sample Data'!D44),'Control Sample Data'!D44&lt;35,'Control Sample Data'!D44&gt;0),'Control Sample Data'!D44-'Choose Housekeeping Genes'!AB$20,35-'Choose Housekeeping Genes'!AB$20),"")</f>
        <v/>
      </c>
      <c r="AA44" s="22" t="str">
        <f>IF(SUM('Control Sample Data'!E$3:E$194)&gt;10,IF(AND(ISNUMBER('Control Sample Data'!E44),'Control Sample Data'!E44&lt;35,'Control Sample Data'!E44&gt;0),'Control Sample Data'!E44-'Choose Housekeeping Genes'!AC$20,35-'Choose Housekeeping Genes'!AC$20),"")</f>
        <v/>
      </c>
      <c r="AB44" s="22" t="str">
        <f>IF(SUM('Control Sample Data'!F$3:F$194)&gt;10,IF(AND(ISNUMBER('Control Sample Data'!F44),'Control Sample Data'!F44&lt;35,'Control Sample Data'!F44&gt;0),'Control Sample Data'!F44-'Choose Housekeeping Genes'!AD$20,35-'Choose Housekeeping Genes'!AD$20),"")</f>
        <v/>
      </c>
      <c r="AC44" s="22" t="str">
        <f>IF(SUM('Control Sample Data'!G$3:G$194)&gt;10,IF(AND(ISNUMBER('Control Sample Data'!G44),'Control Sample Data'!G44&lt;35,'Control Sample Data'!G44&gt;0),'Control Sample Data'!G44-'Choose Housekeeping Genes'!AE$20,35-'Choose Housekeeping Genes'!AE$20),"")</f>
        <v/>
      </c>
      <c r="AD44" s="22" t="str">
        <f>IF(SUM('Control Sample Data'!H$3:H$194)&gt;10,IF(AND(ISNUMBER('Control Sample Data'!H44),'Control Sample Data'!H44&lt;35,'Control Sample Data'!H44&gt;0),'Control Sample Data'!H44-'Choose Housekeeping Genes'!AF$20,35-'Choose Housekeeping Genes'!AF$20),"")</f>
        <v/>
      </c>
      <c r="AE44" s="22" t="str">
        <f>IF(SUM('Control Sample Data'!I$3:I$194)&gt;10,IF(AND(ISNUMBER('Control Sample Data'!I44),'Control Sample Data'!I44&lt;35,'Control Sample Data'!I44&gt;0),'Control Sample Data'!I44-'Choose Housekeeping Genes'!AG$20,35-'Choose Housekeeping Genes'!AG$20),"")</f>
        <v/>
      </c>
      <c r="AF44" s="22" t="str">
        <f>IF(SUM('Control Sample Data'!J$3:J$194)&gt;10,IF(AND(ISNUMBER('Control Sample Data'!J44),'Control Sample Data'!J44&lt;35,'Control Sample Data'!J44&gt;0),'Control Sample Data'!J44-'Choose Housekeeping Genes'!AH$20,35-'Choose Housekeeping Genes'!AH$20),"")</f>
        <v/>
      </c>
      <c r="AG44" s="22" t="str">
        <f>IF(SUM('Control Sample Data'!K$3:K$194)&gt;10,IF(AND(ISNUMBER('Control Sample Data'!K44),'Control Sample Data'!K44&lt;35,'Control Sample Data'!K44&gt;0),'Control Sample Data'!K44-'Choose Housekeeping Genes'!AI$20,35-'Choose Housekeeping Genes'!AI$20),"")</f>
        <v/>
      </c>
      <c r="AH44" s="22" t="str">
        <f>IF(SUM('Control Sample Data'!L$3:L$194)&gt;10,IF(AND(ISNUMBER('Control Sample Data'!L44),'Control Sample Data'!L44&lt;35,'Control Sample Data'!L44&gt;0),'Control Sample Data'!L44-'Choose Housekeeping Genes'!AJ$20,35-'Choose Housekeeping Genes'!AJ$20),"")</f>
        <v/>
      </c>
      <c r="AI44" s="22" t="str">
        <f>IF(SUM('Control Sample Data'!M$3:M$194)&gt;10,IF(AND(ISNUMBER('Control Sample Data'!M44),'Control Sample Data'!M44&lt;35,'Control Sample Data'!M44&gt;0),'Control Sample Data'!M44-'Choose Housekeeping Genes'!AK$20,35-'Choose Housekeeping Genes'!AK$20),"")</f>
        <v/>
      </c>
      <c r="AJ44" s="22" t="str">
        <f>IF(SUM('Control Sample Data'!N$3:N$194)&gt;10,IF(AND(ISNUMBER('Control Sample Data'!N44),'Control Sample Data'!N44&lt;35,'Control Sample Data'!N44&gt;0),'Control Sample Data'!N44-'Choose Housekeeping Genes'!AL$20,35-'Choose Housekeeping Genes'!AL$20),"")</f>
        <v/>
      </c>
      <c r="AK44" s="22" t="str">
        <f>IF(SUM('Control Sample Data'!O$3:O$194)&gt;10,IF(AND(ISNUMBER('Control Sample Data'!O44),'Control Sample Data'!O44&lt;35,'Control Sample Data'!O44&gt;0),'Control Sample Data'!O44-'Choose Housekeeping Genes'!AM$20,35-'Choose Housekeeping Genes'!AM$20),"")</f>
        <v/>
      </c>
      <c r="AL44" s="22" t="str">
        <f>IF(SUM('Control Sample Data'!P$3:P$194)&gt;10,IF(AND(ISNUMBER('Control Sample Data'!P44),'Control Sample Data'!P44&lt;35,'Control Sample Data'!P44&gt;0),'Control Sample Data'!P44-'Choose Housekeeping Genes'!AN$20,35-'Choose Housekeeping Genes'!AN$20),"")</f>
        <v/>
      </c>
      <c r="AM44" s="22" t="str">
        <f>IF(SUM('Control Sample Data'!Q$3:Q$194)&gt;10,IF(AND(ISNUMBER('Control Sample Data'!Q44),'Control Sample Data'!Q44&lt;35,'Control Sample Data'!Q44&gt;0),'Control Sample Data'!Q44-'Choose Housekeeping Genes'!AO$20,35-'Choose Housekeeping Genes'!AO$20),"")</f>
        <v/>
      </c>
      <c r="AN44" s="22" t="str">
        <f>IF(SUM('Control Sample Data'!R$3:R$194)&gt;10,IF(AND(ISNUMBER('Control Sample Data'!R44),'Control Sample Data'!R44&lt;35,'Control Sample Data'!R44&gt;0),'Control Sample Data'!R44-'Choose Housekeeping Genes'!AP$20,35-'Choose Housekeeping Genes'!AP$20),"")</f>
        <v/>
      </c>
      <c r="AO44" s="22" t="str">
        <f>IF(SUM('Control Sample Data'!S$3:S$194)&gt;10,IF(AND(ISNUMBER('Control Sample Data'!S44),'Control Sample Data'!S44&lt;35,'Control Sample Data'!S44&gt;0),'Control Sample Data'!S44-'Choose Housekeeping Genes'!AQ$20,35-'Choose Housekeeping Genes'!AQ$20),"")</f>
        <v/>
      </c>
      <c r="AP44" s="22" t="str">
        <f>IF(SUM('Control Sample Data'!T$3:T$194)&gt;10,IF(AND(ISNUMBER('Control Sample Data'!T44),'Control Sample Data'!T44&lt;35,'Control Sample Data'!T44&gt;0),'Control Sample Data'!T44-'Choose Housekeeping Genes'!AR$20,35-'Choose Housekeeping Genes'!AR$20),"")</f>
        <v/>
      </c>
      <c r="AQ44" s="22" t="str">
        <f>IF(SUM('Control Sample Data'!U$3:U$194)&gt;10,IF(AND(ISNUMBER('Control Sample Data'!U44),'Control Sample Data'!U44&lt;35,'Control Sample Data'!U44&gt;0),'Control Sample Data'!U44-'Choose Housekeeping Genes'!AS$20,35-'Choose Housekeeping Genes'!AS$20),"")</f>
        <v/>
      </c>
      <c r="AR44" s="22" t="str">
        <f>IF(SUM('Control Sample Data'!V$3:V$194)&gt;10,IF(AND(ISNUMBER('Control Sample Data'!V44),'Control Sample Data'!V44&lt;35,'Control Sample Data'!V44&gt;0),'Control Sample Data'!V44-'Choose Housekeeping Genes'!AT$20,35-'Choose Housekeeping Genes'!AT$20),"")</f>
        <v/>
      </c>
      <c r="AS44" s="69" t="str">
        <f>'Control Sample Data'!A44</f>
        <v>Cys-GCA-6</v>
      </c>
      <c r="AT44" s="21" t="s">
        <v>356</v>
      </c>
      <c r="AU44" s="22" t="str">
        <f ca="1">IF(ISNUMBER(C44-'Choose Housekeeping Genes'!D$12),C44-'Choose Housekeeping Genes'!D$12,"")</f>
        <v/>
      </c>
      <c r="AV44" s="22" t="str">
        <f ca="1">IF(ISNUMBER(D44-'Choose Housekeeping Genes'!E$12),D44-'Choose Housekeeping Genes'!E$12,"")</f>
        <v/>
      </c>
      <c r="AW44" s="22" t="str">
        <f ca="1">IF(ISNUMBER(E44-'Choose Housekeeping Genes'!F$12),E44-'Choose Housekeeping Genes'!F$12,"")</f>
        <v/>
      </c>
      <c r="AX44" s="22" t="str">
        <f ca="1">IF(ISNUMBER(F44-'Choose Housekeeping Genes'!G$12),F44-'Choose Housekeeping Genes'!G$12,"")</f>
        <v/>
      </c>
      <c r="AY44" s="22" t="str">
        <f ca="1">IF(ISNUMBER(G44-'Choose Housekeeping Genes'!H$12),G44-'Choose Housekeeping Genes'!H$12,"")</f>
        <v/>
      </c>
      <c r="AZ44" s="22" t="str">
        <f ca="1">IF(ISNUMBER(H44-'Choose Housekeeping Genes'!I$12),H44-'Choose Housekeeping Genes'!I$12,"")</f>
        <v/>
      </c>
      <c r="BA44" s="22" t="str">
        <f ca="1">IF(ISNUMBER(I44-'Choose Housekeeping Genes'!J$12),I44-'Choose Housekeeping Genes'!J$12,"")</f>
        <v/>
      </c>
      <c r="BB44" s="22" t="str">
        <f ca="1">IF(ISNUMBER(J44-'Choose Housekeeping Genes'!K$12),J44-'Choose Housekeeping Genes'!K$12,"")</f>
        <v/>
      </c>
      <c r="BC44" s="22" t="str">
        <f ca="1">IF(ISNUMBER(K44-'Choose Housekeeping Genes'!L$12),K44-'Choose Housekeeping Genes'!L$12,"")</f>
        <v/>
      </c>
      <c r="BD44" s="22" t="str">
        <f ca="1">IF(ISNUMBER(L44-'Choose Housekeeping Genes'!M$12),L44-'Choose Housekeeping Genes'!M$12,"")</f>
        <v/>
      </c>
      <c r="BE44" s="22" t="str">
        <f ca="1">IF(ISNUMBER(M44-'Choose Housekeeping Genes'!N$12),M44-'Choose Housekeeping Genes'!N$12,"")</f>
        <v/>
      </c>
      <c r="BF44" s="22" t="str">
        <f ca="1">IF(ISNUMBER(N44-'Choose Housekeeping Genes'!O$12),N44-'Choose Housekeeping Genes'!O$12,"")</f>
        <v/>
      </c>
      <c r="BG44" s="22" t="str">
        <f ca="1">IF(ISNUMBER(O44-'Choose Housekeeping Genes'!P$12),O44-'Choose Housekeeping Genes'!P$12,"")</f>
        <v/>
      </c>
      <c r="BH44" s="22" t="str">
        <f ca="1">IF(ISNUMBER(P44-'Choose Housekeeping Genes'!Q$12),P44-'Choose Housekeeping Genes'!Q$12,"")</f>
        <v/>
      </c>
      <c r="BI44" s="22" t="str">
        <f ca="1">IF(ISNUMBER(Q44-'Choose Housekeeping Genes'!R$12),Q44-'Choose Housekeeping Genes'!R$12,"")</f>
        <v/>
      </c>
      <c r="BJ44" s="22" t="str">
        <f ca="1">IF(ISNUMBER(R44-'Choose Housekeeping Genes'!S$12),R44-'Choose Housekeeping Genes'!S$12,"")</f>
        <v/>
      </c>
      <c r="BK44" s="22" t="str">
        <f ca="1">IF(ISNUMBER(S44-'Choose Housekeeping Genes'!T$12),S44-'Choose Housekeeping Genes'!T$12,"")</f>
        <v/>
      </c>
      <c r="BL44" s="22" t="str">
        <f ca="1">IF(ISNUMBER(T44-'Choose Housekeeping Genes'!U$12),T44-'Choose Housekeeping Genes'!U$12,"")</f>
        <v/>
      </c>
      <c r="BM44" s="22" t="str">
        <f ca="1">IF(ISNUMBER(U44-'Choose Housekeeping Genes'!V$12),U44-'Choose Housekeeping Genes'!V$12,"")</f>
        <v/>
      </c>
      <c r="BN44" s="22" t="str">
        <f ca="1">IF(ISNUMBER(V44-'Choose Housekeeping Genes'!W$12),V44-'Choose Housekeeping Genes'!W$12,"")</f>
        <v/>
      </c>
      <c r="BO44" s="142" t="str">
        <f t="shared" si="48"/>
        <v>Cys-GCA-6</v>
      </c>
      <c r="BP44" s="140" t="s">
        <v>356</v>
      </c>
      <c r="BQ44" s="22" t="str">
        <f ca="1">IF(ISNUMBER(Y44-'Choose Housekeeping Genes'!AA$12),Y44-'Choose Housekeeping Genes'!AA$12,"")</f>
        <v/>
      </c>
      <c r="BR44" s="22" t="str">
        <f ca="1">IF(ISNUMBER(Z44-'Choose Housekeeping Genes'!AB$12),Z44-'Choose Housekeeping Genes'!AB$12,"")</f>
        <v/>
      </c>
      <c r="BS44" s="22" t="str">
        <f ca="1">IF(ISNUMBER(AA44-'Choose Housekeeping Genes'!AC$12),AA44-'Choose Housekeeping Genes'!AC$12,"")</f>
        <v/>
      </c>
      <c r="BT44" s="22" t="str">
        <f ca="1">IF(ISNUMBER(AB44-'Choose Housekeeping Genes'!AD$12),AB44-'Choose Housekeeping Genes'!AD$12,"")</f>
        <v/>
      </c>
      <c r="BU44" s="22" t="str">
        <f ca="1">IF(ISNUMBER(AC44-'Choose Housekeeping Genes'!AE$12),AC44-'Choose Housekeeping Genes'!AE$12,"")</f>
        <v/>
      </c>
      <c r="BV44" s="22" t="str">
        <f ca="1">IF(ISNUMBER(AD44-'Choose Housekeeping Genes'!AF$12),AD44-'Choose Housekeeping Genes'!AF$12,"")</f>
        <v/>
      </c>
      <c r="BW44" s="22" t="str">
        <f ca="1">IF(ISNUMBER(AE44-'Choose Housekeeping Genes'!AG$12),AE44-'Choose Housekeeping Genes'!AG$12,"")</f>
        <v/>
      </c>
      <c r="BX44" s="22" t="str">
        <f ca="1">IF(ISNUMBER(AF44-'Choose Housekeeping Genes'!AH$12),AF44-'Choose Housekeeping Genes'!AH$12,"")</f>
        <v/>
      </c>
      <c r="BY44" s="22" t="str">
        <f ca="1">IF(ISNUMBER(AG44-'Choose Housekeeping Genes'!AI$12),AG44-'Choose Housekeeping Genes'!AI$12,"")</f>
        <v/>
      </c>
      <c r="BZ44" s="22" t="str">
        <f ca="1">IF(ISNUMBER(AH44-'Choose Housekeeping Genes'!AJ$12),AH44-'Choose Housekeeping Genes'!AJ$12,"")</f>
        <v/>
      </c>
      <c r="CA44" s="22" t="str">
        <f ca="1">IF(ISNUMBER(AI44-'Choose Housekeeping Genes'!AK$12),AI44-'Choose Housekeeping Genes'!AK$12,"")</f>
        <v/>
      </c>
      <c r="CB44" s="22" t="str">
        <f ca="1">IF(ISNUMBER(AJ44-'Choose Housekeeping Genes'!AL$12),AJ44-'Choose Housekeeping Genes'!AL$12,"")</f>
        <v/>
      </c>
      <c r="CC44" s="22" t="str">
        <f ca="1">IF(ISNUMBER(AK44-'Choose Housekeeping Genes'!AM$12),AK44-'Choose Housekeeping Genes'!AM$12,"")</f>
        <v/>
      </c>
      <c r="CD44" s="22" t="str">
        <f ca="1">IF(ISNUMBER(AL44-'Choose Housekeeping Genes'!AN$12),AL44-'Choose Housekeeping Genes'!AN$12,"")</f>
        <v/>
      </c>
      <c r="CE44" s="22" t="str">
        <f ca="1">IF(ISNUMBER(AM44-'Choose Housekeeping Genes'!AO$12),AM44-'Choose Housekeeping Genes'!AO$12,"")</f>
        <v/>
      </c>
      <c r="CF44" s="22" t="str">
        <f ca="1">IF(ISNUMBER(AN44-'Choose Housekeeping Genes'!AP$12),AN44-'Choose Housekeeping Genes'!AP$12,"")</f>
        <v/>
      </c>
      <c r="CG44" s="22" t="str">
        <f ca="1">IF(ISNUMBER(AO44-'Choose Housekeeping Genes'!AQ$12),AO44-'Choose Housekeeping Genes'!AQ$12,"")</f>
        <v/>
      </c>
      <c r="CH44" s="22" t="str">
        <f ca="1">IF(ISNUMBER(AP44-'Choose Housekeeping Genes'!AR$12),AP44-'Choose Housekeeping Genes'!AR$12,"")</f>
        <v/>
      </c>
      <c r="CI44" s="22" t="str">
        <f ca="1">IF(ISNUMBER(AQ44-'Choose Housekeeping Genes'!AS$12),AQ44-'Choose Housekeeping Genes'!AS$12,"")</f>
        <v/>
      </c>
      <c r="CJ44" s="22" t="str">
        <f ca="1">IF(ISNUMBER(AR44-'Choose Housekeeping Genes'!AT$12),AR44-'Choose Housekeeping Genes'!AT$12,"")</f>
        <v/>
      </c>
      <c r="CK44" s="66" t="e">
        <f t="shared" ca="1" si="4"/>
        <v>#DIV/0!</v>
      </c>
      <c r="CL44" s="143" t="e">
        <f t="shared" ca="1" si="5"/>
        <v>#DIV/0!</v>
      </c>
      <c r="DA44" s="69" t="str">
        <f>'Transcript table'!D52</f>
        <v>Cys-GCA-6</v>
      </c>
      <c r="DB44" s="21" t="s">
        <v>356</v>
      </c>
      <c r="DC44" s="65" t="str">
        <f t="shared" ca="1" si="6"/>
        <v/>
      </c>
      <c r="DD44" s="65" t="str">
        <f t="shared" ca="1" si="7"/>
        <v/>
      </c>
      <c r="DE44" s="65" t="str">
        <f t="shared" ca="1" si="8"/>
        <v/>
      </c>
      <c r="DF44" s="65" t="str">
        <f t="shared" ca="1" si="9"/>
        <v/>
      </c>
      <c r="DG44" s="65" t="str">
        <f t="shared" ca="1" si="10"/>
        <v/>
      </c>
      <c r="DH44" s="65" t="str">
        <f t="shared" ca="1" si="11"/>
        <v/>
      </c>
      <c r="DI44" s="65" t="str">
        <f t="shared" ca="1" si="12"/>
        <v/>
      </c>
      <c r="DJ44" s="65" t="str">
        <f t="shared" ca="1" si="13"/>
        <v/>
      </c>
      <c r="DK44" s="65" t="str">
        <f t="shared" ca="1" si="14"/>
        <v/>
      </c>
      <c r="DL44" s="65" t="str">
        <f t="shared" ca="1" si="15"/>
        <v/>
      </c>
      <c r="DM44" s="65" t="str">
        <f t="shared" ca="1" si="16"/>
        <v/>
      </c>
      <c r="DN44" s="65" t="str">
        <f t="shared" ca="1" si="17"/>
        <v/>
      </c>
      <c r="DO44" s="65" t="str">
        <f t="shared" ca="1" si="18"/>
        <v/>
      </c>
      <c r="DP44" s="65" t="str">
        <f t="shared" ca="1" si="19"/>
        <v/>
      </c>
      <c r="DQ44" s="65" t="str">
        <f t="shared" ca="1" si="20"/>
        <v/>
      </c>
      <c r="DR44" s="65" t="str">
        <f t="shared" ca="1" si="21"/>
        <v/>
      </c>
      <c r="DS44" s="65" t="str">
        <f t="shared" ca="1" si="22"/>
        <v/>
      </c>
      <c r="DT44" s="65" t="str">
        <f t="shared" ca="1" si="23"/>
        <v/>
      </c>
      <c r="DU44" s="65" t="str">
        <f t="shared" ca="1" si="24"/>
        <v/>
      </c>
      <c r="DV44" s="65" t="str">
        <f t="shared" ca="1" si="25"/>
        <v/>
      </c>
      <c r="DW44" s="141" t="str">
        <f t="shared" si="26"/>
        <v>Cys-GCA-6</v>
      </c>
      <c r="DX44" s="140" t="s">
        <v>356</v>
      </c>
      <c r="DY44" s="65" t="str">
        <f t="shared" ca="1" si="27"/>
        <v/>
      </c>
      <c r="DZ44" s="65" t="str">
        <f t="shared" ca="1" si="28"/>
        <v/>
      </c>
      <c r="EA44" s="65" t="str">
        <f t="shared" ca="1" si="29"/>
        <v/>
      </c>
      <c r="EB44" s="65" t="str">
        <f t="shared" ca="1" si="30"/>
        <v/>
      </c>
      <c r="EC44" s="65" t="str">
        <f t="shared" ca="1" si="31"/>
        <v/>
      </c>
      <c r="ED44" s="65" t="str">
        <f t="shared" ca="1" si="32"/>
        <v/>
      </c>
      <c r="EE44" s="65" t="str">
        <f t="shared" ca="1" si="33"/>
        <v/>
      </c>
      <c r="EF44" s="65" t="str">
        <f t="shared" ca="1" si="34"/>
        <v/>
      </c>
      <c r="EG44" s="65" t="str">
        <f t="shared" ca="1" si="35"/>
        <v/>
      </c>
      <c r="EH44" s="65" t="str">
        <f t="shared" ca="1" si="36"/>
        <v/>
      </c>
      <c r="EI44" s="65" t="str">
        <f t="shared" ca="1" si="37"/>
        <v/>
      </c>
      <c r="EJ44" s="65" t="str">
        <f t="shared" ca="1" si="38"/>
        <v/>
      </c>
      <c r="EK44" s="65" t="str">
        <f t="shared" ca="1" si="39"/>
        <v/>
      </c>
      <c r="EL44" s="65" t="str">
        <f t="shared" ca="1" si="40"/>
        <v/>
      </c>
      <c r="EM44" s="65" t="str">
        <f t="shared" ca="1" si="41"/>
        <v/>
      </c>
      <c r="EN44" s="65" t="str">
        <f t="shared" ca="1" si="42"/>
        <v/>
      </c>
      <c r="EO44" s="65" t="str">
        <f t="shared" ca="1" si="43"/>
        <v/>
      </c>
      <c r="EP44" s="65" t="str">
        <f t="shared" ca="1" si="44"/>
        <v/>
      </c>
      <c r="EQ44" s="65" t="str">
        <f t="shared" ca="1" si="45"/>
        <v/>
      </c>
      <c r="ER44" s="65" t="str">
        <f t="shared" ca="1" si="46"/>
        <v/>
      </c>
    </row>
    <row r="45" spans="1:148" ht="12.75" customHeight="1">
      <c r="A45" s="134" t="str">
        <f>'Test Sample Data'!A45</f>
        <v>Cys-GCA-7</v>
      </c>
      <c r="B45" s="136" t="s">
        <v>354</v>
      </c>
      <c r="C45" s="22" t="str">
        <f>IF(SUM('Test Sample Data'!C$3:C$194)&gt;10,IF(AND(ISNUMBER('Test Sample Data'!C45),'Test Sample Data'!C45&lt;35,'Test Sample Data'!C45&gt;0),'Test Sample Data'!C45-'Choose Housekeeping Genes'!D$20,35-'Choose Housekeeping Genes'!D$20),"")</f>
        <v/>
      </c>
      <c r="D45" s="22" t="str">
        <f>IF(SUM('Test Sample Data'!D$3:D$194)&gt;10,IF(AND(ISNUMBER('Test Sample Data'!D45),'Test Sample Data'!D45&lt;35,'Test Sample Data'!D45&gt;0),'Test Sample Data'!D45-'Choose Housekeeping Genes'!E$20,35-'Choose Housekeeping Genes'!E$20),"")</f>
        <v/>
      </c>
      <c r="E45" s="22" t="str">
        <f>IF(SUM('Test Sample Data'!E$3:E$194)&gt;10,IF(AND(ISNUMBER('Test Sample Data'!E45),'Test Sample Data'!E45&lt;35,'Test Sample Data'!E45&gt;0),'Test Sample Data'!E45-'Choose Housekeeping Genes'!F$20,35-'Choose Housekeeping Genes'!F$20),"")</f>
        <v/>
      </c>
      <c r="F45" s="22" t="str">
        <f>IF(SUM('Test Sample Data'!F$3:F$194)&gt;10,IF(AND(ISNUMBER('Test Sample Data'!F45),'Test Sample Data'!F45&lt;35,'Test Sample Data'!F45&gt;0),'Test Sample Data'!F45-'Choose Housekeeping Genes'!G$20,35-'Choose Housekeeping Genes'!G$20),"")</f>
        <v/>
      </c>
      <c r="G45" s="22" t="str">
        <f>IF(SUM('Test Sample Data'!G$3:G$194)&gt;10,IF(AND(ISNUMBER('Test Sample Data'!G45),'Test Sample Data'!G45&lt;35,'Test Sample Data'!G45&gt;0),'Test Sample Data'!G45-'Choose Housekeeping Genes'!H$20,35-'Choose Housekeeping Genes'!H$20),"")</f>
        <v/>
      </c>
      <c r="H45" s="22" t="str">
        <f>IF(SUM('Test Sample Data'!H$3:H$194)&gt;10,IF(AND(ISNUMBER('Test Sample Data'!H45),'Test Sample Data'!H45&lt;35,'Test Sample Data'!H45&gt;0),'Test Sample Data'!H45-'Choose Housekeeping Genes'!I$20,35-'Choose Housekeeping Genes'!I$20),"")</f>
        <v/>
      </c>
      <c r="I45" s="22" t="str">
        <f>IF(SUM('Test Sample Data'!I$3:I$194)&gt;10,IF(AND(ISNUMBER('Test Sample Data'!I45),'Test Sample Data'!I45&lt;35,'Test Sample Data'!I45&gt;0),'Test Sample Data'!I45-'Choose Housekeeping Genes'!J$20,35-'Choose Housekeeping Genes'!J$20),"")</f>
        <v/>
      </c>
      <c r="J45" s="22" t="str">
        <f>IF(SUM('Test Sample Data'!J$3:J$194)&gt;10,IF(AND(ISNUMBER('Test Sample Data'!J45),'Test Sample Data'!J45&lt;35,'Test Sample Data'!J45&gt;0),'Test Sample Data'!J45-'Choose Housekeeping Genes'!K$20,35-'Choose Housekeeping Genes'!K$20),"")</f>
        <v/>
      </c>
      <c r="K45" s="22" t="str">
        <f>IF(SUM('Test Sample Data'!K$3:K$194)&gt;10,IF(AND(ISNUMBER('Test Sample Data'!K45),'Test Sample Data'!K45&lt;35,'Test Sample Data'!K45&gt;0),'Test Sample Data'!K45-'Choose Housekeeping Genes'!L$20,35-'Choose Housekeeping Genes'!L$20),"")</f>
        <v/>
      </c>
      <c r="L45" s="22" t="str">
        <f>IF(SUM('Test Sample Data'!L$3:L$194)&gt;10,IF(AND(ISNUMBER('Test Sample Data'!L45),'Test Sample Data'!L45&lt;35,'Test Sample Data'!L45&gt;0),'Test Sample Data'!L45-'Choose Housekeeping Genes'!M$20,35-'Choose Housekeeping Genes'!M$20),"")</f>
        <v/>
      </c>
      <c r="M45" s="22" t="str">
        <f>IF(SUM('Test Sample Data'!M$3:M$194)&gt;10,IF(AND(ISNUMBER('Test Sample Data'!M45),'Test Sample Data'!M45&lt;35,'Test Sample Data'!M45&gt;0),'Test Sample Data'!M45-'Choose Housekeeping Genes'!N$20,35-'Choose Housekeeping Genes'!N$20),"")</f>
        <v/>
      </c>
      <c r="N45" s="22" t="str">
        <f>IF(SUM('Test Sample Data'!N$3:N$194)&gt;10,IF(AND(ISNUMBER('Test Sample Data'!N45),'Test Sample Data'!N45&lt;35,'Test Sample Data'!N45&gt;0),'Test Sample Data'!N45-'Choose Housekeeping Genes'!O$20,35-'Choose Housekeeping Genes'!O$20),"")</f>
        <v/>
      </c>
      <c r="O45" s="22" t="str">
        <f>IF(SUM('Test Sample Data'!O$3:O$194)&gt;10,IF(AND(ISNUMBER('Test Sample Data'!O45),'Test Sample Data'!O45&lt;35,'Test Sample Data'!O45&gt;0),'Test Sample Data'!O45-'Choose Housekeeping Genes'!P$20,35-'Choose Housekeeping Genes'!P$20),"")</f>
        <v/>
      </c>
      <c r="P45" s="22" t="str">
        <f>IF(SUM('Test Sample Data'!P$3:P$194)&gt;10,IF(AND(ISNUMBER('Test Sample Data'!P45),'Test Sample Data'!P45&lt;35,'Test Sample Data'!P45&gt;0),'Test Sample Data'!P45-'Choose Housekeeping Genes'!Q$20,35-'Choose Housekeeping Genes'!Q$20),"")</f>
        <v/>
      </c>
      <c r="Q45" s="22" t="str">
        <f>IF(SUM('Test Sample Data'!Q$3:Q$194)&gt;10,IF(AND(ISNUMBER('Test Sample Data'!Q45),'Test Sample Data'!Q45&lt;35,'Test Sample Data'!Q45&gt;0),'Test Sample Data'!Q45-'Choose Housekeeping Genes'!R$20,35-'Choose Housekeeping Genes'!R$20),"")</f>
        <v/>
      </c>
      <c r="R45" s="22" t="str">
        <f>IF(SUM('Test Sample Data'!R$3:R$194)&gt;10,IF(AND(ISNUMBER('Test Sample Data'!R45),'Test Sample Data'!R45&lt;35,'Test Sample Data'!R45&gt;0),'Test Sample Data'!R45-'Choose Housekeeping Genes'!S$20,35-'Choose Housekeeping Genes'!S$20),"")</f>
        <v/>
      </c>
      <c r="S45" s="22" t="str">
        <f>IF(SUM('Test Sample Data'!S$3:S$194)&gt;10,IF(AND(ISNUMBER('Test Sample Data'!S45),'Test Sample Data'!S45&lt;35,'Test Sample Data'!S45&gt;0),'Test Sample Data'!S45-'Choose Housekeeping Genes'!T$20,35-'Choose Housekeeping Genes'!T$20),"")</f>
        <v/>
      </c>
      <c r="T45" s="22" t="str">
        <f>IF(SUM('Test Sample Data'!T$3:T$194)&gt;10,IF(AND(ISNUMBER('Test Sample Data'!T45),'Test Sample Data'!T45&lt;35,'Test Sample Data'!T45&gt;0),'Test Sample Data'!T45-'Choose Housekeeping Genes'!U$20,35-'Choose Housekeeping Genes'!U$20),"")</f>
        <v/>
      </c>
      <c r="U45" s="22" t="str">
        <f>IF(SUM('Test Sample Data'!U$3:U$194)&gt;10,IF(AND(ISNUMBER('Test Sample Data'!U45),'Test Sample Data'!U45&lt;35,'Test Sample Data'!U45&gt;0),'Test Sample Data'!U45-'Choose Housekeeping Genes'!V$20,35-'Choose Housekeeping Genes'!V$20),"")</f>
        <v/>
      </c>
      <c r="V45" s="22" t="str">
        <f>IF(SUM('Test Sample Data'!V$3:V$194)&gt;10,IF(AND(ISNUMBER('Test Sample Data'!V45),'Test Sample Data'!V45&lt;35,'Test Sample Data'!V45&gt;0),'Test Sample Data'!V45-'Choose Housekeeping Genes'!W$20,35-'Choose Housekeeping Genes'!W$20),"")</f>
        <v/>
      </c>
      <c r="W45" s="139" t="str">
        <f>'Control Sample Data'!A45</f>
        <v>Cys-GCA-7</v>
      </c>
      <c r="X45" s="140" t="s">
        <v>354</v>
      </c>
      <c r="Y45" s="22" t="str">
        <f>IF(SUM('Control Sample Data'!C$3:C$194)&gt;10,IF(AND(ISNUMBER('Control Sample Data'!C45),'Control Sample Data'!C45&lt;35,'Control Sample Data'!C45&gt;0),'Control Sample Data'!C45-'Choose Housekeeping Genes'!AA$20,35-'Choose Housekeeping Genes'!AA$20),"")</f>
        <v/>
      </c>
      <c r="Z45" s="22" t="str">
        <f>IF(SUM('Control Sample Data'!D$3:D$194)&gt;10,IF(AND(ISNUMBER('Control Sample Data'!D45),'Control Sample Data'!D45&lt;35,'Control Sample Data'!D45&gt;0),'Control Sample Data'!D45-'Choose Housekeeping Genes'!AB$20,35-'Choose Housekeeping Genes'!AB$20),"")</f>
        <v/>
      </c>
      <c r="AA45" s="22" t="str">
        <f>IF(SUM('Control Sample Data'!E$3:E$194)&gt;10,IF(AND(ISNUMBER('Control Sample Data'!E45),'Control Sample Data'!E45&lt;35,'Control Sample Data'!E45&gt;0),'Control Sample Data'!E45-'Choose Housekeeping Genes'!AC$20,35-'Choose Housekeeping Genes'!AC$20),"")</f>
        <v/>
      </c>
      <c r="AB45" s="22" t="str">
        <f>IF(SUM('Control Sample Data'!F$3:F$194)&gt;10,IF(AND(ISNUMBER('Control Sample Data'!F45),'Control Sample Data'!F45&lt;35,'Control Sample Data'!F45&gt;0),'Control Sample Data'!F45-'Choose Housekeeping Genes'!AD$20,35-'Choose Housekeeping Genes'!AD$20),"")</f>
        <v/>
      </c>
      <c r="AC45" s="22" t="str">
        <f>IF(SUM('Control Sample Data'!G$3:G$194)&gt;10,IF(AND(ISNUMBER('Control Sample Data'!G45),'Control Sample Data'!G45&lt;35,'Control Sample Data'!G45&gt;0),'Control Sample Data'!G45-'Choose Housekeeping Genes'!AE$20,35-'Choose Housekeeping Genes'!AE$20),"")</f>
        <v/>
      </c>
      <c r="AD45" s="22" t="str">
        <f>IF(SUM('Control Sample Data'!H$3:H$194)&gt;10,IF(AND(ISNUMBER('Control Sample Data'!H45),'Control Sample Data'!H45&lt;35,'Control Sample Data'!H45&gt;0),'Control Sample Data'!H45-'Choose Housekeeping Genes'!AF$20,35-'Choose Housekeeping Genes'!AF$20),"")</f>
        <v/>
      </c>
      <c r="AE45" s="22" t="str">
        <f>IF(SUM('Control Sample Data'!I$3:I$194)&gt;10,IF(AND(ISNUMBER('Control Sample Data'!I45),'Control Sample Data'!I45&lt;35,'Control Sample Data'!I45&gt;0),'Control Sample Data'!I45-'Choose Housekeeping Genes'!AG$20,35-'Choose Housekeeping Genes'!AG$20),"")</f>
        <v/>
      </c>
      <c r="AF45" s="22" t="str">
        <f>IF(SUM('Control Sample Data'!J$3:J$194)&gt;10,IF(AND(ISNUMBER('Control Sample Data'!J45),'Control Sample Data'!J45&lt;35,'Control Sample Data'!J45&gt;0),'Control Sample Data'!J45-'Choose Housekeeping Genes'!AH$20,35-'Choose Housekeeping Genes'!AH$20),"")</f>
        <v/>
      </c>
      <c r="AG45" s="22" t="str">
        <f>IF(SUM('Control Sample Data'!K$3:K$194)&gt;10,IF(AND(ISNUMBER('Control Sample Data'!K45),'Control Sample Data'!K45&lt;35,'Control Sample Data'!K45&gt;0),'Control Sample Data'!K45-'Choose Housekeeping Genes'!AI$20,35-'Choose Housekeeping Genes'!AI$20),"")</f>
        <v/>
      </c>
      <c r="AH45" s="22" t="str">
        <f>IF(SUM('Control Sample Data'!L$3:L$194)&gt;10,IF(AND(ISNUMBER('Control Sample Data'!L45),'Control Sample Data'!L45&lt;35,'Control Sample Data'!L45&gt;0),'Control Sample Data'!L45-'Choose Housekeeping Genes'!AJ$20,35-'Choose Housekeeping Genes'!AJ$20),"")</f>
        <v/>
      </c>
      <c r="AI45" s="22" t="str">
        <f>IF(SUM('Control Sample Data'!M$3:M$194)&gt;10,IF(AND(ISNUMBER('Control Sample Data'!M45),'Control Sample Data'!M45&lt;35,'Control Sample Data'!M45&gt;0),'Control Sample Data'!M45-'Choose Housekeeping Genes'!AK$20,35-'Choose Housekeeping Genes'!AK$20),"")</f>
        <v/>
      </c>
      <c r="AJ45" s="22" t="str">
        <f>IF(SUM('Control Sample Data'!N$3:N$194)&gt;10,IF(AND(ISNUMBER('Control Sample Data'!N45),'Control Sample Data'!N45&lt;35,'Control Sample Data'!N45&gt;0),'Control Sample Data'!N45-'Choose Housekeeping Genes'!AL$20,35-'Choose Housekeeping Genes'!AL$20),"")</f>
        <v/>
      </c>
      <c r="AK45" s="22" t="str">
        <f>IF(SUM('Control Sample Data'!O$3:O$194)&gt;10,IF(AND(ISNUMBER('Control Sample Data'!O45),'Control Sample Data'!O45&lt;35,'Control Sample Data'!O45&gt;0),'Control Sample Data'!O45-'Choose Housekeeping Genes'!AM$20,35-'Choose Housekeeping Genes'!AM$20),"")</f>
        <v/>
      </c>
      <c r="AL45" s="22" t="str">
        <f>IF(SUM('Control Sample Data'!P$3:P$194)&gt;10,IF(AND(ISNUMBER('Control Sample Data'!P45),'Control Sample Data'!P45&lt;35,'Control Sample Data'!P45&gt;0),'Control Sample Data'!P45-'Choose Housekeeping Genes'!AN$20,35-'Choose Housekeeping Genes'!AN$20),"")</f>
        <v/>
      </c>
      <c r="AM45" s="22" t="str">
        <f>IF(SUM('Control Sample Data'!Q$3:Q$194)&gt;10,IF(AND(ISNUMBER('Control Sample Data'!Q45),'Control Sample Data'!Q45&lt;35,'Control Sample Data'!Q45&gt;0),'Control Sample Data'!Q45-'Choose Housekeeping Genes'!AO$20,35-'Choose Housekeeping Genes'!AO$20),"")</f>
        <v/>
      </c>
      <c r="AN45" s="22" t="str">
        <f>IF(SUM('Control Sample Data'!R$3:R$194)&gt;10,IF(AND(ISNUMBER('Control Sample Data'!R45),'Control Sample Data'!R45&lt;35,'Control Sample Data'!R45&gt;0),'Control Sample Data'!R45-'Choose Housekeeping Genes'!AP$20,35-'Choose Housekeeping Genes'!AP$20),"")</f>
        <v/>
      </c>
      <c r="AO45" s="22" t="str">
        <f>IF(SUM('Control Sample Data'!S$3:S$194)&gt;10,IF(AND(ISNUMBER('Control Sample Data'!S45),'Control Sample Data'!S45&lt;35,'Control Sample Data'!S45&gt;0),'Control Sample Data'!S45-'Choose Housekeeping Genes'!AQ$20,35-'Choose Housekeeping Genes'!AQ$20),"")</f>
        <v/>
      </c>
      <c r="AP45" s="22" t="str">
        <f>IF(SUM('Control Sample Data'!T$3:T$194)&gt;10,IF(AND(ISNUMBER('Control Sample Data'!T45),'Control Sample Data'!T45&lt;35,'Control Sample Data'!T45&gt;0),'Control Sample Data'!T45-'Choose Housekeeping Genes'!AR$20,35-'Choose Housekeeping Genes'!AR$20),"")</f>
        <v/>
      </c>
      <c r="AQ45" s="22" t="str">
        <f>IF(SUM('Control Sample Data'!U$3:U$194)&gt;10,IF(AND(ISNUMBER('Control Sample Data'!U45),'Control Sample Data'!U45&lt;35,'Control Sample Data'!U45&gt;0),'Control Sample Data'!U45-'Choose Housekeeping Genes'!AS$20,35-'Choose Housekeeping Genes'!AS$20),"")</f>
        <v/>
      </c>
      <c r="AR45" s="22" t="str">
        <f>IF(SUM('Control Sample Data'!V$3:V$194)&gt;10,IF(AND(ISNUMBER('Control Sample Data'!V45),'Control Sample Data'!V45&lt;35,'Control Sample Data'!V45&gt;0),'Control Sample Data'!V45-'Choose Housekeeping Genes'!AT$20,35-'Choose Housekeeping Genes'!AT$20),"")</f>
        <v/>
      </c>
      <c r="AS45" s="69" t="str">
        <f>'Control Sample Data'!A45</f>
        <v>Cys-GCA-7</v>
      </c>
      <c r="AT45" s="21" t="s">
        <v>354</v>
      </c>
      <c r="AU45" s="22" t="str">
        <f ca="1">IF(ISNUMBER(C45-'Choose Housekeeping Genes'!D$12),C45-'Choose Housekeeping Genes'!D$12,"")</f>
        <v/>
      </c>
      <c r="AV45" s="22" t="str">
        <f ca="1">IF(ISNUMBER(D45-'Choose Housekeeping Genes'!E$12),D45-'Choose Housekeeping Genes'!E$12,"")</f>
        <v/>
      </c>
      <c r="AW45" s="22" t="str">
        <f ca="1">IF(ISNUMBER(E45-'Choose Housekeeping Genes'!F$12),E45-'Choose Housekeeping Genes'!F$12,"")</f>
        <v/>
      </c>
      <c r="AX45" s="22" t="str">
        <f ca="1">IF(ISNUMBER(F45-'Choose Housekeeping Genes'!G$12),F45-'Choose Housekeeping Genes'!G$12,"")</f>
        <v/>
      </c>
      <c r="AY45" s="22" t="str">
        <f ca="1">IF(ISNUMBER(G45-'Choose Housekeeping Genes'!H$12),G45-'Choose Housekeeping Genes'!H$12,"")</f>
        <v/>
      </c>
      <c r="AZ45" s="22" t="str">
        <f ca="1">IF(ISNUMBER(H45-'Choose Housekeeping Genes'!I$12),H45-'Choose Housekeeping Genes'!I$12,"")</f>
        <v/>
      </c>
      <c r="BA45" s="22" t="str">
        <f ca="1">IF(ISNUMBER(I45-'Choose Housekeeping Genes'!J$12),I45-'Choose Housekeeping Genes'!J$12,"")</f>
        <v/>
      </c>
      <c r="BB45" s="22" t="str">
        <f ca="1">IF(ISNUMBER(J45-'Choose Housekeeping Genes'!K$12),J45-'Choose Housekeeping Genes'!K$12,"")</f>
        <v/>
      </c>
      <c r="BC45" s="22" t="str">
        <f ca="1">IF(ISNUMBER(K45-'Choose Housekeeping Genes'!L$12),K45-'Choose Housekeeping Genes'!L$12,"")</f>
        <v/>
      </c>
      <c r="BD45" s="22" t="str">
        <f ca="1">IF(ISNUMBER(L45-'Choose Housekeeping Genes'!M$12),L45-'Choose Housekeeping Genes'!M$12,"")</f>
        <v/>
      </c>
      <c r="BE45" s="22" t="str">
        <f ca="1">IF(ISNUMBER(M45-'Choose Housekeeping Genes'!N$12),M45-'Choose Housekeeping Genes'!N$12,"")</f>
        <v/>
      </c>
      <c r="BF45" s="22" t="str">
        <f ca="1">IF(ISNUMBER(N45-'Choose Housekeeping Genes'!O$12),N45-'Choose Housekeeping Genes'!O$12,"")</f>
        <v/>
      </c>
      <c r="BG45" s="22" t="str">
        <f ca="1">IF(ISNUMBER(O45-'Choose Housekeeping Genes'!P$12),O45-'Choose Housekeeping Genes'!P$12,"")</f>
        <v/>
      </c>
      <c r="BH45" s="22" t="str">
        <f ca="1">IF(ISNUMBER(P45-'Choose Housekeeping Genes'!Q$12),P45-'Choose Housekeeping Genes'!Q$12,"")</f>
        <v/>
      </c>
      <c r="BI45" s="22" t="str">
        <f ca="1">IF(ISNUMBER(Q45-'Choose Housekeeping Genes'!R$12),Q45-'Choose Housekeeping Genes'!R$12,"")</f>
        <v/>
      </c>
      <c r="BJ45" s="22" t="str">
        <f ca="1">IF(ISNUMBER(R45-'Choose Housekeeping Genes'!S$12),R45-'Choose Housekeeping Genes'!S$12,"")</f>
        <v/>
      </c>
      <c r="BK45" s="22" t="str">
        <f ca="1">IF(ISNUMBER(S45-'Choose Housekeeping Genes'!T$12),S45-'Choose Housekeeping Genes'!T$12,"")</f>
        <v/>
      </c>
      <c r="BL45" s="22" t="str">
        <f ca="1">IF(ISNUMBER(T45-'Choose Housekeeping Genes'!U$12),T45-'Choose Housekeeping Genes'!U$12,"")</f>
        <v/>
      </c>
      <c r="BM45" s="22" t="str">
        <f ca="1">IF(ISNUMBER(U45-'Choose Housekeeping Genes'!V$12),U45-'Choose Housekeeping Genes'!V$12,"")</f>
        <v/>
      </c>
      <c r="BN45" s="22" t="str">
        <f ca="1">IF(ISNUMBER(V45-'Choose Housekeeping Genes'!W$12),V45-'Choose Housekeeping Genes'!W$12,"")</f>
        <v/>
      </c>
      <c r="BO45" s="142" t="str">
        <f t="shared" si="48"/>
        <v>Cys-GCA-7</v>
      </c>
      <c r="BP45" s="140" t="s">
        <v>354</v>
      </c>
      <c r="BQ45" s="22" t="str">
        <f ca="1">IF(ISNUMBER(Y45-'Choose Housekeeping Genes'!AA$12),Y45-'Choose Housekeeping Genes'!AA$12,"")</f>
        <v/>
      </c>
      <c r="BR45" s="22" t="str">
        <f ca="1">IF(ISNUMBER(Z45-'Choose Housekeeping Genes'!AB$12),Z45-'Choose Housekeeping Genes'!AB$12,"")</f>
        <v/>
      </c>
      <c r="BS45" s="22" t="str">
        <f ca="1">IF(ISNUMBER(AA45-'Choose Housekeeping Genes'!AC$12),AA45-'Choose Housekeeping Genes'!AC$12,"")</f>
        <v/>
      </c>
      <c r="BT45" s="22" t="str">
        <f ca="1">IF(ISNUMBER(AB45-'Choose Housekeeping Genes'!AD$12),AB45-'Choose Housekeeping Genes'!AD$12,"")</f>
        <v/>
      </c>
      <c r="BU45" s="22" t="str">
        <f ca="1">IF(ISNUMBER(AC45-'Choose Housekeeping Genes'!AE$12),AC45-'Choose Housekeeping Genes'!AE$12,"")</f>
        <v/>
      </c>
      <c r="BV45" s="22" t="str">
        <f ca="1">IF(ISNUMBER(AD45-'Choose Housekeeping Genes'!AF$12),AD45-'Choose Housekeeping Genes'!AF$12,"")</f>
        <v/>
      </c>
      <c r="BW45" s="22" t="str">
        <f ca="1">IF(ISNUMBER(AE45-'Choose Housekeeping Genes'!AG$12),AE45-'Choose Housekeeping Genes'!AG$12,"")</f>
        <v/>
      </c>
      <c r="BX45" s="22" t="str">
        <f ca="1">IF(ISNUMBER(AF45-'Choose Housekeeping Genes'!AH$12),AF45-'Choose Housekeeping Genes'!AH$12,"")</f>
        <v/>
      </c>
      <c r="BY45" s="22" t="str">
        <f ca="1">IF(ISNUMBER(AG45-'Choose Housekeeping Genes'!AI$12),AG45-'Choose Housekeeping Genes'!AI$12,"")</f>
        <v/>
      </c>
      <c r="BZ45" s="22" t="str">
        <f ca="1">IF(ISNUMBER(AH45-'Choose Housekeeping Genes'!AJ$12),AH45-'Choose Housekeeping Genes'!AJ$12,"")</f>
        <v/>
      </c>
      <c r="CA45" s="22" t="str">
        <f ca="1">IF(ISNUMBER(AI45-'Choose Housekeeping Genes'!AK$12),AI45-'Choose Housekeeping Genes'!AK$12,"")</f>
        <v/>
      </c>
      <c r="CB45" s="22" t="str">
        <f ca="1">IF(ISNUMBER(AJ45-'Choose Housekeeping Genes'!AL$12),AJ45-'Choose Housekeeping Genes'!AL$12,"")</f>
        <v/>
      </c>
      <c r="CC45" s="22" t="str">
        <f ca="1">IF(ISNUMBER(AK45-'Choose Housekeeping Genes'!AM$12),AK45-'Choose Housekeeping Genes'!AM$12,"")</f>
        <v/>
      </c>
      <c r="CD45" s="22" t="str">
        <f ca="1">IF(ISNUMBER(AL45-'Choose Housekeeping Genes'!AN$12),AL45-'Choose Housekeeping Genes'!AN$12,"")</f>
        <v/>
      </c>
      <c r="CE45" s="22" t="str">
        <f ca="1">IF(ISNUMBER(AM45-'Choose Housekeeping Genes'!AO$12),AM45-'Choose Housekeeping Genes'!AO$12,"")</f>
        <v/>
      </c>
      <c r="CF45" s="22" t="str">
        <f ca="1">IF(ISNUMBER(AN45-'Choose Housekeeping Genes'!AP$12),AN45-'Choose Housekeeping Genes'!AP$12,"")</f>
        <v/>
      </c>
      <c r="CG45" s="22" t="str">
        <f ca="1">IF(ISNUMBER(AO45-'Choose Housekeeping Genes'!AQ$12),AO45-'Choose Housekeeping Genes'!AQ$12,"")</f>
        <v/>
      </c>
      <c r="CH45" s="22" t="str">
        <f ca="1">IF(ISNUMBER(AP45-'Choose Housekeeping Genes'!AR$12),AP45-'Choose Housekeeping Genes'!AR$12,"")</f>
        <v/>
      </c>
      <c r="CI45" s="22" t="str">
        <f ca="1">IF(ISNUMBER(AQ45-'Choose Housekeeping Genes'!AS$12),AQ45-'Choose Housekeeping Genes'!AS$12,"")</f>
        <v/>
      </c>
      <c r="CJ45" s="22" t="str">
        <f ca="1">IF(ISNUMBER(AR45-'Choose Housekeeping Genes'!AT$12),AR45-'Choose Housekeeping Genes'!AT$12,"")</f>
        <v/>
      </c>
      <c r="CK45" s="66" t="e">
        <f t="shared" ca="1" si="4"/>
        <v>#DIV/0!</v>
      </c>
      <c r="CL45" s="143" t="e">
        <f t="shared" ca="1" si="5"/>
        <v>#DIV/0!</v>
      </c>
      <c r="DA45" s="69" t="str">
        <f>'Transcript table'!D53</f>
        <v>Cys-GCA-7</v>
      </c>
      <c r="DB45" s="21" t="s">
        <v>354</v>
      </c>
      <c r="DC45" s="65" t="str">
        <f t="shared" ca="1" si="6"/>
        <v/>
      </c>
      <c r="DD45" s="65" t="str">
        <f t="shared" ca="1" si="7"/>
        <v/>
      </c>
      <c r="DE45" s="65" t="str">
        <f t="shared" ca="1" si="8"/>
        <v/>
      </c>
      <c r="DF45" s="65" t="str">
        <f t="shared" ca="1" si="9"/>
        <v/>
      </c>
      <c r="DG45" s="65" t="str">
        <f t="shared" ca="1" si="10"/>
        <v/>
      </c>
      <c r="DH45" s="65" t="str">
        <f t="shared" ca="1" si="11"/>
        <v/>
      </c>
      <c r="DI45" s="65" t="str">
        <f t="shared" ca="1" si="12"/>
        <v/>
      </c>
      <c r="DJ45" s="65" t="str">
        <f t="shared" ca="1" si="13"/>
        <v/>
      </c>
      <c r="DK45" s="65" t="str">
        <f t="shared" ca="1" si="14"/>
        <v/>
      </c>
      <c r="DL45" s="65" t="str">
        <f t="shared" ca="1" si="15"/>
        <v/>
      </c>
      <c r="DM45" s="65" t="str">
        <f t="shared" ca="1" si="16"/>
        <v/>
      </c>
      <c r="DN45" s="65" t="str">
        <f t="shared" ca="1" si="17"/>
        <v/>
      </c>
      <c r="DO45" s="65" t="str">
        <f t="shared" ca="1" si="18"/>
        <v/>
      </c>
      <c r="DP45" s="65" t="str">
        <f t="shared" ca="1" si="19"/>
        <v/>
      </c>
      <c r="DQ45" s="65" t="str">
        <f t="shared" ca="1" si="20"/>
        <v/>
      </c>
      <c r="DR45" s="65" t="str">
        <f t="shared" ca="1" si="21"/>
        <v/>
      </c>
      <c r="DS45" s="65" t="str">
        <f t="shared" ca="1" si="22"/>
        <v/>
      </c>
      <c r="DT45" s="65" t="str">
        <f t="shared" ca="1" si="23"/>
        <v/>
      </c>
      <c r="DU45" s="65" t="str">
        <f t="shared" ca="1" si="24"/>
        <v/>
      </c>
      <c r="DV45" s="65" t="str">
        <f t="shared" ca="1" si="25"/>
        <v/>
      </c>
      <c r="DW45" s="141" t="str">
        <f t="shared" si="26"/>
        <v>Cys-GCA-7</v>
      </c>
      <c r="DX45" s="140" t="s">
        <v>354</v>
      </c>
      <c r="DY45" s="65" t="str">
        <f t="shared" ca="1" si="27"/>
        <v/>
      </c>
      <c r="DZ45" s="65" t="str">
        <f t="shared" ca="1" si="28"/>
        <v/>
      </c>
      <c r="EA45" s="65" t="str">
        <f t="shared" ca="1" si="29"/>
        <v/>
      </c>
      <c r="EB45" s="65" t="str">
        <f t="shared" ca="1" si="30"/>
        <v/>
      </c>
      <c r="EC45" s="65" t="str">
        <f t="shared" ca="1" si="31"/>
        <v/>
      </c>
      <c r="ED45" s="65" t="str">
        <f t="shared" ca="1" si="32"/>
        <v/>
      </c>
      <c r="EE45" s="65" t="str">
        <f t="shared" ca="1" si="33"/>
        <v/>
      </c>
      <c r="EF45" s="65" t="str">
        <f t="shared" ca="1" si="34"/>
        <v/>
      </c>
      <c r="EG45" s="65" t="str">
        <f t="shared" ca="1" si="35"/>
        <v/>
      </c>
      <c r="EH45" s="65" t="str">
        <f t="shared" ca="1" si="36"/>
        <v/>
      </c>
      <c r="EI45" s="65" t="str">
        <f t="shared" ca="1" si="37"/>
        <v/>
      </c>
      <c r="EJ45" s="65" t="str">
        <f t="shared" ca="1" si="38"/>
        <v/>
      </c>
      <c r="EK45" s="65" t="str">
        <f t="shared" ca="1" si="39"/>
        <v/>
      </c>
      <c r="EL45" s="65" t="str">
        <f t="shared" ca="1" si="40"/>
        <v/>
      </c>
      <c r="EM45" s="65" t="str">
        <f t="shared" ca="1" si="41"/>
        <v/>
      </c>
      <c r="EN45" s="65" t="str">
        <f t="shared" ca="1" si="42"/>
        <v/>
      </c>
      <c r="EO45" s="65" t="str">
        <f t="shared" ca="1" si="43"/>
        <v/>
      </c>
      <c r="EP45" s="65" t="str">
        <f t="shared" ca="1" si="44"/>
        <v/>
      </c>
      <c r="EQ45" s="65" t="str">
        <f t="shared" ca="1" si="45"/>
        <v/>
      </c>
      <c r="ER45" s="65" t="str">
        <f t="shared" ca="1" si="46"/>
        <v/>
      </c>
    </row>
    <row r="46" spans="1:148" ht="12.75" customHeight="1">
      <c r="A46" s="134" t="str">
        <f>'Test Sample Data'!A46</f>
        <v>Cys-GCA-8</v>
      </c>
      <c r="B46" s="136" t="s">
        <v>352</v>
      </c>
      <c r="C46" s="22" t="str">
        <f>IF(SUM('Test Sample Data'!C$3:C$194)&gt;10,IF(AND(ISNUMBER('Test Sample Data'!C46),'Test Sample Data'!C46&lt;35,'Test Sample Data'!C46&gt;0),'Test Sample Data'!C46-'Choose Housekeeping Genes'!D$20,35-'Choose Housekeeping Genes'!D$20),"")</f>
        <v/>
      </c>
      <c r="D46" s="22" t="str">
        <f>IF(SUM('Test Sample Data'!D$3:D$194)&gt;10,IF(AND(ISNUMBER('Test Sample Data'!D46),'Test Sample Data'!D46&lt;35,'Test Sample Data'!D46&gt;0),'Test Sample Data'!D46-'Choose Housekeeping Genes'!E$20,35-'Choose Housekeeping Genes'!E$20),"")</f>
        <v/>
      </c>
      <c r="E46" s="22" t="str">
        <f>IF(SUM('Test Sample Data'!E$3:E$194)&gt;10,IF(AND(ISNUMBER('Test Sample Data'!E46),'Test Sample Data'!E46&lt;35,'Test Sample Data'!E46&gt;0),'Test Sample Data'!E46-'Choose Housekeeping Genes'!F$20,35-'Choose Housekeeping Genes'!F$20),"")</f>
        <v/>
      </c>
      <c r="F46" s="22" t="str">
        <f>IF(SUM('Test Sample Data'!F$3:F$194)&gt;10,IF(AND(ISNUMBER('Test Sample Data'!F46),'Test Sample Data'!F46&lt;35,'Test Sample Data'!F46&gt;0),'Test Sample Data'!F46-'Choose Housekeeping Genes'!G$20,35-'Choose Housekeeping Genes'!G$20),"")</f>
        <v/>
      </c>
      <c r="G46" s="22" t="str">
        <f>IF(SUM('Test Sample Data'!G$3:G$194)&gt;10,IF(AND(ISNUMBER('Test Sample Data'!G46),'Test Sample Data'!G46&lt;35,'Test Sample Data'!G46&gt;0),'Test Sample Data'!G46-'Choose Housekeeping Genes'!H$20,35-'Choose Housekeeping Genes'!H$20),"")</f>
        <v/>
      </c>
      <c r="H46" s="22" t="str">
        <f>IF(SUM('Test Sample Data'!H$3:H$194)&gt;10,IF(AND(ISNUMBER('Test Sample Data'!H46),'Test Sample Data'!H46&lt;35,'Test Sample Data'!H46&gt;0),'Test Sample Data'!H46-'Choose Housekeeping Genes'!I$20,35-'Choose Housekeeping Genes'!I$20),"")</f>
        <v/>
      </c>
      <c r="I46" s="22" t="str">
        <f>IF(SUM('Test Sample Data'!I$3:I$194)&gt;10,IF(AND(ISNUMBER('Test Sample Data'!I46),'Test Sample Data'!I46&lt;35,'Test Sample Data'!I46&gt;0),'Test Sample Data'!I46-'Choose Housekeeping Genes'!J$20,35-'Choose Housekeeping Genes'!J$20),"")</f>
        <v/>
      </c>
      <c r="J46" s="22" t="str">
        <f>IF(SUM('Test Sample Data'!J$3:J$194)&gt;10,IF(AND(ISNUMBER('Test Sample Data'!J46),'Test Sample Data'!J46&lt;35,'Test Sample Data'!J46&gt;0),'Test Sample Data'!J46-'Choose Housekeeping Genes'!K$20,35-'Choose Housekeeping Genes'!K$20),"")</f>
        <v/>
      </c>
      <c r="K46" s="22" t="str">
        <f>IF(SUM('Test Sample Data'!K$3:K$194)&gt;10,IF(AND(ISNUMBER('Test Sample Data'!K46),'Test Sample Data'!K46&lt;35,'Test Sample Data'!K46&gt;0),'Test Sample Data'!K46-'Choose Housekeeping Genes'!L$20,35-'Choose Housekeeping Genes'!L$20),"")</f>
        <v/>
      </c>
      <c r="L46" s="22" t="str">
        <f>IF(SUM('Test Sample Data'!L$3:L$194)&gt;10,IF(AND(ISNUMBER('Test Sample Data'!L46),'Test Sample Data'!L46&lt;35,'Test Sample Data'!L46&gt;0),'Test Sample Data'!L46-'Choose Housekeeping Genes'!M$20,35-'Choose Housekeeping Genes'!M$20),"")</f>
        <v/>
      </c>
      <c r="M46" s="22" t="str">
        <f>IF(SUM('Test Sample Data'!M$3:M$194)&gt;10,IF(AND(ISNUMBER('Test Sample Data'!M46),'Test Sample Data'!M46&lt;35,'Test Sample Data'!M46&gt;0),'Test Sample Data'!M46-'Choose Housekeeping Genes'!N$20,35-'Choose Housekeeping Genes'!N$20),"")</f>
        <v/>
      </c>
      <c r="N46" s="22" t="str">
        <f>IF(SUM('Test Sample Data'!N$3:N$194)&gt;10,IF(AND(ISNUMBER('Test Sample Data'!N46),'Test Sample Data'!N46&lt;35,'Test Sample Data'!N46&gt;0),'Test Sample Data'!N46-'Choose Housekeeping Genes'!O$20,35-'Choose Housekeeping Genes'!O$20),"")</f>
        <v/>
      </c>
      <c r="O46" s="22" t="str">
        <f>IF(SUM('Test Sample Data'!O$3:O$194)&gt;10,IF(AND(ISNUMBER('Test Sample Data'!O46),'Test Sample Data'!O46&lt;35,'Test Sample Data'!O46&gt;0),'Test Sample Data'!O46-'Choose Housekeeping Genes'!P$20,35-'Choose Housekeeping Genes'!P$20),"")</f>
        <v/>
      </c>
      <c r="P46" s="22" t="str">
        <f>IF(SUM('Test Sample Data'!P$3:P$194)&gt;10,IF(AND(ISNUMBER('Test Sample Data'!P46),'Test Sample Data'!P46&lt;35,'Test Sample Data'!P46&gt;0),'Test Sample Data'!P46-'Choose Housekeeping Genes'!Q$20,35-'Choose Housekeeping Genes'!Q$20),"")</f>
        <v/>
      </c>
      <c r="Q46" s="22" t="str">
        <f>IF(SUM('Test Sample Data'!Q$3:Q$194)&gt;10,IF(AND(ISNUMBER('Test Sample Data'!Q46),'Test Sample Data'!Q46&lt;35,'Test Sample Data'!Q46&gt;0),'Test Sample Data'!Q46-'Choose Housekeeping Genes'!R$20,35-'Choose Housekeeping Genes'!R$20),"")</f>
        <v/>
      </c>
      <c r="R46" s="22" t="str">
        <f>IF(SUM('Test Sample Data'!R$3:R$194)&gt;10,IF(AND(ISNUMBER('Test Sample Data'!R46),'Test Sample Data'!R46&lt;35,'Test Sample Data'!R46&gt;0),'Test Sample Data'!R46-'Choose Housekeeping Genes'!S$20,35-'Choose Housekeeping Genes'!S$20),"")</f>
        <v/>
      </c>
      <c r="S46" s="22" t="str">
        <f>IF(SUM('Test Sample Data'!S$3:S$194)&gt;10,IF(AND(ISNUMBER('Test Sample Data'!S46),'Test Sample Data'!S46&lt;35,'Test Sample Data'!S46&gt;0),'Test Sample Data'!S46-'Choose Housekeeping Genes'!T$20,35-'Choose Housekeeping Genes'!T$20),"")</f>
        <v/>
      </c>
      <c r="T46" s="22" t="str">
        <f>IF(SUM('Test Sample Data'!T$3:T$194)&gt;10,IF(AND(ISNUMBER('Test Sample Data'!T46),'Test Sample Data'!T46&lt;35,'Test Sample Data'!T46&gt;0),'Test Sample Data'!T46-'Choose Housekeeping Genes'!U$20,35-'Choose Housekeeping Genes'!U$20),"")</f>
        <v/>
      </c>
      <c r="U46" s="22" t="str">
        <f>IF(SUM('Test Sample Data'!U$3:U$194)&gt;10,IF(AND(ISNUMBER('Test Sample Data'!U46),'Test Sample Data'!U46&lt;35,'Test Sample Data'!U46&gt;0),'Test Sample Data'!U46-'Choose Housekeeping Genes'!V$20,35-'Choose Housekeeping Genes'!V$20),"")</f>
        <v/>
      </c>
      <c r="V46" s="22" t="str">
        <f>IF(SUM('Test Sample Data'!V$3:V$194)&gt;10,IF(AND(ISNUMBER('Test Sample Data'!V46),'Test Sample Data'!V46&lt;35,'Test Sample Data'!V46&gt;0),'Test Sample Data'!V46-'Choose Housekeeping Genes'!W$20,35-'Choose Housekeeping Genes'!W$20),"")</f>
        <v/>
      </c>
      <c r="W46" s="139" t="str">
        <f>'Control Sample Data'!A46</f>
        <v>Cys-GCA-8</v>
      </c>
      <c r="X46" s="140" t="s">
        <v>352</v>
      </c>
      <c r="Y46" s="22" t="str">
        <f>IF(SUM('Control Sample Data'!C$3:C$194)&gt;10,IF(AND(ISNUMBER('Control Sample Data'!C46),'Control Sample Data'!C46&lt;35,'Control Sample Data'!C46&gt;0),'Control Sample Data'!C46-'Choose Housekeeping Genes'!AA$20,35-'Choose Housekeeping Genes'!AA$20),"")</f>
        <v/>
      </c>
      <c r="Z46" s="22" t="str">
        <f>IF(SUM('Control Sample Data'!D$3:D$194)&gt;10,IF(AND(ISNUMBER('Control Sample Data'!D46),'Control Sample Data'!D46&lt;35,'Control Sample Data'!D46&gt;0),'Control Sample Data'!D46-'Choose Housekeeping Genes'!AB$20,35-'Choose Housekeeping Genes'!AB$20),"")</f>
        <v/>
      </c>
      <c r="AA46" s="22" t="str">
        <f>IF(SUM('Control Sample Data'!E$3:E$194)&gt;10,IF(AND(ISNUMBER('Control Sample Data'!E46),'Control Sample Data'!E46&lt;35,'Control Sample Data'!E46&gt;0),'Control Sample Data'!E46-'Choose Housekeeping Genes'!AC$20,35-'Choose Housekeeping Genes'!AC$20),"")</f>
        <v/>
      </c>
      <c r="AB46" s="22" t="str">
        <f>IF(SUM('Control Sample Data'!F$3:F$194)&gt;10,IF(AND(ISNUMBER('Control Sample Data'!F46),'Control Sample Data'!F46&lt;35,'Control Sample Data'!F46&gt;0),'Control Sample Data'!F46-'Choose Housekeeping Genes'!AD$20,35-'Choose Housekeeping Genes'!AD$20),"")</f>
        <v/>
      </c>
      <c r="AC46" s="22" t="str">
        <f>IF(SUM('Control Sample Data'!G$3:G$194)&gt;10,IF(AND(ISNUMBER('Control Sample Data'!G46),'Control Sample Data'!G46&lt;35,'Control Sample Data'!G46&gt;0),'Control Sample Data'!G46-'Choose Housekeeping Genes'!AE$20,35-'Choose Housekeeping Genes'!AE$20),"")</f>
        <v/>
      </c>
      <c r="AD46" s="22" t="str">
        <f>IF(SUM('Control Sample Data'!H$3:H$194)&gt;10,IF(AND(ISNUMBER('Control Sample Data'!H46),'Control Sample Data'!H46&lt;35,'Control Sample Data'!H46&gt;0),'Control Sample Data'!H46-'Choose Housekeeping Genes'!AF$20,35-'Choose Housekeeping Genes'!AF$20),"")</f>
        <v/>
      </c>
      <c r="AE46" s="22" t="str">
        <f>IF(SUM('Control Sample Data'!I$3:I$194)&gt;10,IF(AND(ISNUMBER('Control Sample Data'!I46),'Control Sample Data'!I46&lt;35,'Control Sample Data'!I46&gt;0),'Control Sample Data'!I46-'Choose Housekeeping Genes'!AG$20,35-'Choose Housekeeping Genes'!AG$20),"")</f>
        <v/>
      </c>
      <c r="AF46" s="22" t="str">
        <f>IF(SUM('Control Sample Data'!J$3:J$194)&gt;10,IF(AND(ISNUMBER('Control Sample Data'!J46),'Control Sample Data'!J46&lt;35,'Control Sample Data'!J46&gt;0),'Control Sample Data'!J46-'Choose Housekeeping Genes'!AH$20,35-'Choose Housekeeping Genes'!AH$20),"")</f>
        <v/>
      </c>
      <c r="AG46" s="22" t="str">
        <f>IF(SUM('Control Sample Data'!K$3:K$194)&gt;10,IF(AND(ISNUMBER('Control Sample Data'!K46),'Control Sample Data'!K46&lt;35,'Control Sample Data'!K46&gt;0),'Control Sample Data'!K46-'Choose Housekeeping Genes'!AI$20,35-'Choose Housekeeping Genes'!AI$20),"")</f>
        <v/>
      </c>
      <c r="AH46" s="22" t="str">
        <f>IF(SUM('Control Sample Data'!L$3:L$194)&gt;10,IF(AND(ISNUMBER('Control Sample Data'!L46),'Control Sample Data'!L46&lt;35,'Control Sample Data'!L46&gt;0),'Control Sample Data'!L46-'Choose Housekeeping Genes'!AJ$20,35-'Choose Housekeeping Genes'!AJ$20),"")</f>
        <v/>
      </c>
      <c r="AI46" s="22" t="str">
        <f>IF(SUM('Control Sample Data'!M$3:M$194)&gt;10,IF(AND(ISNUMBER('Control Sample Data'!M46),'Control Sample Data'!M46&lt;35,'Control Sample Data'!M46&gt;0),'Control Sample Data'!M46-'Choose Housekeeping Genes'!AK$20,35-'Choose Housekeeping Genes'!AK$20),"")</f>
        <v/>
      </c>
      <c r="AJ46" s="22" t="str">
        <f>IF(SUM('Control Sample Data'!N$3:N$194)&gt;10,IF(AND(ISNUMBER('Control Sample Data'!N46),'Control Sample Data'!N46&lt;35,'Control Sample Data'!N46&gt;0),'Control Sample Data'!N46-'Choose Housekeeping Genes'!AL$20,35-'Choose Housekeeping Genes'!AL$20),"")</f>
        <v/>
      </c>
      <c r="AK46" s="22" t="str">
        <f>IF(SUM('Control Sample Data'!O$3:O$194)&gt;10,IF(AND(ISNUMBER('Control Sample Data'!O46),'Control Sample Data'!O46&lt;35,'Control Sample Data'!O46&gt;0),'Control Sample Data'!O46-'Choose Housekeeping Genes'!AM$20,35-'Choose Housekeeping Genes'!AM$20),"")</f>
        <v/>
      </c>
      <c r="AL46" s="22" t="str">
        <f>IF(SUM('Control Sample Data'!P$3:P$194)&gt;10,IF(AND(ISNUMBER('Control Sample Data'!P46),'Control Sample Data'!P46&lt;35,'Control Sample Data'!P46&gt;0),'Control Sample Data'!P46-'Choose Housekeeping Genes'!AN$20,35-'Choose Housekeeping Genes'!AN$20),"")</f>
        <v/>
      </c>
      <c r="AM46" s="22" t="str">
        <f>IF(SUM('Control Sample Data'!Q$3:Q$194)&gt;10,IF(AND(ISNUMBER('Control Sample Data'!Q46),'Control Sample Data'!Q46&lt;35,'Control Sample Data'!Q46&gt;0),'Control Sample Data'!Q46-'Choose Housekeeping Genes'!AO$20,35-'Choose Housekeeping Genes'!AO$20),"")</f>
        <v/>
      </c>
      <c r="AN46" s="22" t="str">
        <f>IF(SUM('Control Sample Data'!R$3:R$194)&gt;10,IF(AND(ISNUMBER('Control Sample Data'!R46),'Control Sample Data'!R46&lt;35,'Control Sample Data'!R46&gt;0),'Control Sample Data'!R46-'Choose Housekeeping Genes'!AP$20,35-'Choose Housekeeping Genes'!AP$20),"")</f>
        <v/>
      </c>
      <c r="AO46" s="22" t="str">
        <f>IF(SUM('Control Sample Data'!S$3:S$194)&gt;10,IF(AND(ISNUMBER('Control Sample Data'!S46),'Control Sample Data'!S46&lt;35,'Control Sample Data'!S46&gt;0),'Control Sample Data'!S46-'Choose Housekeeping Genes'!AQ$20,35-'Choose Housekeeping Genes'!AQ$20),"")</f>
        <v/>
      </c>
      <c r="AP46" s="22" t="str">
        <f>IF(SUM('Control Sample Data'!T$3:T$194)&gt;10,IF(AND(ISNUMBER('Control Sample Data'!T46),'Control Sample Data'!T46&lt;35,'Control Sample Data'!T46&gt;0),'Control Sample Data'!T46-'Choose Housekeeping Genes'!AR$20,35-'Choose Housekeeping Genes'!AR$20),"")</f>
        <v/>
      </c>
      <c r="AQ46" s="22" t="str">
        <f>IF(SUM('Control Sample Data'!U$3:U$194)&gt;10,IF(AND(ISNUMBER('Control Sample Data'!U46),'Control Sample Data'!U46&lt;35,'Control Sample Data'!U46&gt;0),'Control Sample Data'!U46-'Choose Housekeeping Genes'!AS$20,35-'Choose Housekeeping Genes'!AS$20),"")</f>
        <v/>
      </c>
      <c r="AR46" s="22" t="str">
        <f>IF(SUM('Control Sample Data'!V$3:V$194)&gt;10,IF(AND(ISNUMBER('Control Sample Data'!V46),'Control Sample Data'!V46&lt;35,'Control Sample Data'!V46&gt;0),'Control Sample Data'!V46-'Choose Housekeeping Genes'!AT$20,35-'Choose Housekeeping Genes'!AT$20),"")</f>
        <v/>
      </c>
      <c r="AS46" s="69" t="str">
        <f>'Control Sample Data'!A46</f>
        <v>Cys-GCA-8</v>
      </c>
      <c r="AT46" s="21" t="s">
        <v>352</v>
      </c>
      <c r="AU46" s="22" t="str">
        <f ca="1">IF(ISNUMBER(C46-'Choose Housekeeping Genes'!D$12),C46-'Choose Housekeeping Genes'!D$12,"")</f>
        <v/>
      </c>
      <c r="AV46" s="22" t="str">
        <f ca="1">IF(ISNUMBER(D46-'Choose Housekeeping Genes'!E$12),D46-'Choose Housekeeping Genes'!E$12,"")</f>
        <v/>
      </c>
      <c r="AW46" s="22" t="str">
        <f ca="1">IF(ISNUMBER(E46-'Choose Housekeeping Genes'!F$12),E46-'Choose Housekeeping Genes'!F$12,"")</f>
        <v/>
      </c>
      <c r="AX46" s="22" t="str">
        <f ca="1">IF(ISNUMBER(F46-'Choose Housekeeping Genes'!G$12),F46-'Choose Housekeeping Genes'!G$12,"")</f>
        <v/>
      </c>
      <c r="AY46" s="22" t="str">
        <f ca="1">IF(ISNUMBER(G46-'Choose Housekeeping Genes'!H$12),G46-'Choose Housekeeping Genes'!H$12,"")</f>
        <v/>
      </c>
      <c r="AZ46" s="22" t="str">
        <f ca="1">IF(ISNUMBER(H46-'Choose Housekeeping Genes'!I$12),H46-'Choose Housekeeping Genes'!I$12,"")</f>
        <v/>
      </c>
      <c r="BA46" s="22" t="str">
        <f ca="1">IF(ISNUMBER(I46-'Choose Housekeeping Genes'!J$12),I46-'Choose Housekeeping Genes'!J$12,"")</f>
        <v/>
      </c>
      <c r="BB46" s="22" t="str">
        <f ca="1">IF(ISNUMBER(J46-'Choose Housekeeping Genes'!K$12),J46-'Choose Housekeeping Genes'!K$12,"")</f>
        <v/>
      </c>
      <c r="BC46" s="22" t="str">
        <f ca="1">IF(ISNUMBER(K46-'Choose Housekeeping Genes'!L$12),K46-'Choose Housekeeping Genes'!L$12,"")</f>
        <v/>
      </c>
      <c r="BD46" s="22" t="str">
        <f ca="1">IF(ISNUMBER(L46-'Choose Housekeeping Genes'!M$12),L46-'Choose Housekeeping Genes'!M$12,"")</f>
        <v/>
      </c>
      <c r="BE46" s="22" t="str">
        <f ca="1">IF(ISNUMBER(M46-'Choose Housekeeping Genes'!N$12),M46-'Choose Housekeeping Genes'!N$12,"")</f>
        <v/>
      </c>
      <c r="BF46" s="22" t="str">
        <f ca="1">IF(ISNUMBER(N46-'Choose Housekeeping Genes'!O$12),N46-'Choose Housekeeping Genes'!O$12,"")</f>
        <v/>
      </c>
      <c r="BG46" s="22" t="str">
        <f ca="1">IF(ISNUMBER(O46-'Choose Housekeeping Genes'!P$12),O46-'Choose Housekeeping Genes'!P$12,"")</f>
        <v/>
      </c>
      <c r="BH46" s="22" t="str">
        <f ca="1">IF(ISNUMBER(P46-'Choose Housekeeping Genes'!Q$12),P46-'Choose Housekeeping Genes'!Q$12,"")</f>
        <v/>
      </c>
      <c r="BI46" s="22" t="str">
        <f ca="1">IF(ISNUMBER(Q46-'Choose Housekeeping Genes'!R$12),Q46-'Choose Housekeeping Genes'!R$12,"")</f>
        <v/>
      </c>
      <c r="BJ46" s="22" t="str">
        <f ca="1">IF(ISNUMBER(R46-'Choose Housekeeping Genes'!S$12),R46-'Choose Housekeeping Genes'!S$12,"")</f>
        <v/>
      </c>
      <c r="BK46" s="22" t="str">
        <f ca="1">IF(ISNUMBER(S46-'Choose Housekeeping Genes'!T$12),S46-'Choose Housekeeping Genes'!T$12,"")</f>
        <v/>
      </c>
      <c r="BL46" s="22" t="str">
        <f ca="1">IF(ISNUMBER(T46-'Choose Housekeeping Genes'!U$12),T46-'Choose Housekeeping Genes'!U$12,"")</f>
        <v/>
      </c>
      <c r="BM46" s="22" t="str">
        <f ca="1">IF(ISNUMBER(U46-'Choose Housekeeping Genes'!V$12),U46-'Choose Housekeeping Genes'!V$12,"")</f>
        <v/>
      </c>
      <c r="BN46" s="22" t="str">
        <f ca="1">IF(ISNUMBER(V46-'Choose Housekeeping Genes'!W$12),V46-'Choose Housekeeping Genes'!W$12,"")</f>
        <v/>
      </c>
      <c r="BO46" s="142" t="str">
        <f t="shared" si="48"/>
        <v>Cys-GCA-8</v>
      </c>
      <c r="BP46" s="140" t="s">
        <v>352</v>
      </c>
      <c r="BQ46" s="22" t="str">
        <f ca="1">IF(ISNUMBER(Y46-'Choose Housekeeping Genes'!AA$12),Y46-'Choose Housekeeping Genes'!AA$12,"")</f>
        <v/>
      </c>
      <c r="BR46" s="22" t="str">
        <f ca="1">IF(ISNUMBER(Z46-'Choose Housekeeping Genes'!AB$12),Z46-'Choose Housekeeping Genes'!AB$12,"")</f>
        <v/>
      </c>
      <c r="BS46" s="22" t="str">
        <f ca="1">IF(ISNUMBER(AA46-'Choose Housekeeping Genes'!AC$12),AA46-'Choose Housekeeping Genes'!AC$12,"")</f>
        <v/>
      </c>
      <c r="BT46" s="22" t="str">
        <f ca="1">IF(ISNUMBER(AB46-'Choose Housekeeping Genes'!AD$12),AB46-'Choose Housekeeping Genes'!AD$12,"")</f>
        <v/>
      </c>
      <c r="BU46" s="22" t="str">
        <f ca="1">IF(ISNUMBER(AC46-'Choose Housekeeping Genes'!AE$12),AC46-'Choose Housekeeping Genes'!AE$12,"")</f>
        <v/>
      </c>
      <c r="BV46" s="22" t="str">
        <f ca="1">IF(ISNUMBER(AD46-'Choose Housekeeping Genes'!AF$12),AD46-'Choose Housekeeping Genes'!AF$12,"")</f>
        <v/>
      </c>
      <c r="BW46" s="22" t="str">
        <f ca="1">IF(ISNUMBER(AE46-'Choose Housekeeping Genes'!AG$12),AE46-'Choose Housekeeping Genes'!AG$12,"")</f>
        <v/>
      </c>
      <c r="BX46" s="22" t="str">
        <f ca="1">IF(ISNUMBER(AF46-'Choose Housekeeping Genes'!AH$12),AF46-'Choose Housekeeping Genes'!AH$12,"")</f>
        <v/>
      </c>
      <c r="BY46" s="22" t="str">
        <f ca="1">IF(ISNUMBER(AG46-'Choose Housekeeping Genes'!AI$12),AG46-'Choose Housekeeping Genes'!AI$12,"")</f>
        <v/>
      </c>
      <c r="BZ46" s="22" t="str">
        <f ca="1">IF(ISNUMBER(AH46-'Choose Housekeeping Genes'!AJ$12),AH46-'Choose Housekeeping Genes'!AJ$12,"")</f>
        <v/>
      </c>
      <c r="CA46" s="22" t="str">
        <f ca="1">IF(ISNUMBER(AI46-'Choose Housekeeping Genes'!AK$12),AI46-'Choose Housekeeping Genes'!AK$12,"")</f>
        <v/>
      </c>
      <c r="CB46" s="22" t="str">
        <f ca="1">IF(ISNUMBER(AJ46-'Choose Housekeeping Genes'!AL$12),AJ46-'Choose Housekeeping Genes'!AL$12,"")</f>
        <v/>
      </c>
      <c r="CC46" s="22" t="str">
        <f ca="1">IF(ISNUMBER(AK46-'Choose Housekeeping Genes'!AM$12),AK46-'Choose Housekeeping Genes'!AM$12,"")</f>
        <v/>
      </c>
      <c r="CD46" s="22" t="str">
        <f ca="1">IF(ISNUMBER(AL46-'Choose Housekeeping Genes'!AN$12),AL46-'Choose Housekeeping Genes'!AN$12,"")</f>
        <v/>
      </c>
      <c r="CE46" s="22" t="str">
        <f ca="1">IF(ISNUMBER(AM46-'Choose Housekeeping Genes'!AO$12),AM46-'Choose Housekeeping Genes'!AO$12,"")</f>
        <v/>
      </c>
      <c r="CF46" s="22" t="str">
        <f ca="1">IF(ISNUMBER(AN46-'Choose Housekeeping Genes'!AP$12),AN46-'Choose Housekeeping Genes'!AP$12,"")</f>
        <v/>
      </c>
      <c r="CG46" s="22" t="str">
        <f ca="1">IF(ISNUMBER(AO46-'Choose Housekeeping Genes'!AQ$12),AO46-'Choose Housekeeping Genes'!AQ$12,"")</f>
        <v/>
      </c>
      <c r="CH46" s="22" t="str">
        <f ca="1">IF(ISNUMBER(AP46-'Choose Housekeeping Genes'!AR$12),AP46-'Choose Housekeeping Genes'!AR$12,"")</f>
        <v/>
      </c>
      <c r="CI46" s="22" t="str">
        <f ca="1">IF(ISNUMBER(AQ46-'Choose Housekeeping Genes'!AS$12),AQ46-'Choose Housekeeping Genes'!AS$12,"")</f>
        <v/>
      </c>
      <c r="CJ46" s="22" t="str">
        <f ca="1">IF(ISNUMBER(AR46-'Choose Housekeeping Genes'!AT$12),AR46-'Choose Housekeeping Genes'!AT$12,"")</f>
        <v/>
      </c>
      <c r="CK46" s="66" t="e">
        <f t="shared" ca="1" si="4"/>
        <v>#DIV/0!</v>
      </c>
      <c r="CL46" s="143" t="e">
        <f t="shared" ca="1" si="5"/>
        <v>#DIV/0!</v>
      </c>
      <c r="DA46" s="69" t="str">
        <f>'Transcript table'!D54</f>
        <v>Cys-GCA-8</v>
      </c>
      <c r="DB46" s="21" t="s">
        <v>352</v>
      </c>
      <c r="DC46" s="65" t="str">
        <f t="shared" ca="1" si="6"/>
        <v/>
      </c>
      <c r="DD46" s="65" t="str">
        <f t="shared" ca="1" si="7"/>
        <v/>
      </c>
      <c r="DE46" s="65" t="str">
        <f t="shared" ca="1" si="8"/>
        <v/>
      </c>
      <c r="DF46" s="65" t="str">
        <f t="shared" ca="1" si="9"/>
        <v/>
      </c>
      <c r="DG46" s="65" t="str">
        <f t="shared" ca="1" si="10"/>
        <v/>
      </c>
      <c r="DH46" s="65" t="str">
        <f t="shared" ca="1" si="11"/>
        <v/>
      </c>
      <c r="DI46" s="65" t="str">
        <f t="shared" ca="1" si="12"/>
        <v/>
      </c>
      <c r="DJ46" s="65" t="str">
        <f t="shared" ca="1" si="13"/>
        <v/>
      </c>
      <c r="DK46" s="65" t="str">
        <f t="shared" ca="1" si="14"/>
        <v/>
      </c>
      <c r="DL46" s="65" t="str">
        <f t="shared" ca="1" si="15"/>
        <v/>
      </c>
      <c r="DM46" s="65" t="str">
        <f t="shared" ca="1" si="16"/>
        <v/>
      </c>
      <c r="DN46" s="65" t="str">
        <f t="shared" ca="1" si="17"/>
        <v/>
      </c>
      <c r="DO46" s="65" t="str">
        <f t="shared" ca="1" si="18"/>
        <v/>
      </c>
      <c r="DP46" s="65" t="str">
        <f t="shared" ca="1" si="19"/>
        <v/>
      </c>
      <c r="DQ46" s="65" t="str">
        <f t="shared" ca="1" si="20"/>
        <v/>
      </c>
      <c r="DR46" s="65" t="str">
        <f t="shared" ca="1" si="21"/>
        <v/>
      </c>
      <c r="DS46" s="65" t="str">
        <f t="shared" ca="1" si="22"/>
        <v/>
      </c>
      <c r="DT46" s="65" t="str">
        <f t="shared" ca="1" si="23"/>
        <v/>
      </c>
      <c r="DU46" s="65" t="str">
        <f t="shared" ca="1" si="24"/>
        <v/>
      </c>
      <c r="DV46" s="65" t="str">
        <f t="shared" ca="1" si="25"/>
        <v/>
      </c>
      <c r="DW46" s="141" t="str">
        <f t="shared" si="26"/>
        <v>Cys-GCA-8</v>
      </c>
      <c r="DX46" s="140" t="s">
        <v>352</v>
      </c>
      <c r="DY46" s="65" t="str">
        <f t="shared" ca="1" si="27"/>
        <v/>
      </c>
      <c r="DZ46" s="65" t="str">
        <f t="shared" ca="1" si="28"/>
        <v/>
      </c>
      <c r="EA46" s="65" t="str">
        <f t="shared" ca="1" si="29"/>
        <v/>
      </c>
      <c r="EB46" s="65" t="str">
        <f t="shared" ca="1" si="30"/>
        <v/>
      </c>
      <c r="EC46" s="65" t="str">
        <f t="shared" ca="1" si="31"/>
        <v/>
      </c>
      <c r="ED46" s="65" t="str">
        <f t="shared" ca="1" si="32"/>
        <v/>
      </c>
      <c r="EE46" s="65" t="str">
        <f t="shared" ca="1" si="33"/>
        <v/>
      </c>
      <c r="EF46" s="65" t="str">
        <f t="shared" ca="1" si="34"/>
        <v/>
      </c>
      <c r="EG46" s="65" t="str">
        <f t="shared" ca="1" si="35"/>
        <v/>
      </c>
      <c r="EH46" s="65" t="str">
        <f t="shared" ca="1" si="36"/>
        <v/>
      </c>
      <c r="EI46" s="65" t="str">
        <f t="shared" ca="1" si="37"/>
        <v/>
      </c>
      <c r="EJ46" s="65" t="str">
        <f t="shared" ca="1" si="38"/>
        <v/>
      </c>
      <c r="EK46" s="65" t="str">
        <f t="shared" ca="1" si="39"/>
        <v/>
      </c>
      <c r="EL46" s="65" t="str">
        <f t="shared" ca="1" si="40"/>
        <v/>
      </c>
      <c r="EM46" s="65" t="str">
        <f t="shared" ca="1" si="41"/>
        <v/>
      </c>
      <c r="EN46" s="65" t="str">
        <f t="shared" ca="1" si="42"/>
        <v/>
      </c>
      <c r="EO46" s="65" t="str">
        <f t="shared" ca="1" si="43"/>
        <v/>
      </c>
      <c r="EP46" s="65" t="str">
        <f t="shared" ca="1" si="44"/>
        <v/>
      </c>
      <c r="EQ46" s="65" t="str">
        <f t="shared" ca="1" si="45"/>
        <v/>
      </c>
      <c r="ER46" s="65" t="str">
        <f t="shared" ca="1" si="46"/>
        <v/>
      </c>
    </row>
    <row r="47" spans="1:148" ht="12.75" customHeight="1">
      <c r="A47" s="134" t="str">
        <f>'Test Sample Data'!A47</f>
        <v>Cys-GCA-9</v>
      </c>
      <c r="B47" s="136" t="s">
        <v>350</v>
      </c>
      <c r="C47" s="22" t="str">
        <f>IF(SUM('Test Sample Data'!C$3:C$194)&gt;10,IF(AND(ISNUMBER('Test Sample Data'!C47),'Test Sample Data'!C47&lt;35,'Test Sample Data'!C47&gt;0),'Test Sample Data'!C47-'Choose Housekeeping Genes'!D$20,35-'Choose Housekeeping Genes'!D$20),"")</f>
        <v/>
      </c>
      <c r="D47" s="22" t="str">
        <f>IF(SUM('Test Sample Data'!D$3:D$194)&gt;10,IF(AND(ISNUMBER('Test Sample Data'!D47),'Test Sample Data'!D47&lt;35,'Test Sample Data'!D47&gt;0),'Test Sample Data'!D47-'Choose Housekeeping Genes'!E$20,35-'Choose Housekeeping Genes'!E$20),"")</f>
        <v/>
      </c>
      <c r="E47" s="22" t="str">
        <f>IF(SUM('Test Sample Data'!E$3:E$194)&gt;10,IF(AND(ISNUMBER('Test Sample Data'!E47),'Test Sample Data'!E47&lt;35,'Test Sample Data'!E47&gt;0),'Test Sample Data'!E47-'Choose Housekeeping Genes'!F$20,35-'Choose Housekeeping Genes'!F$20),"")</f>
        <v/>
      </c>
      <c r="F47" s="22" t="str">
        <f>IF(SUM('Test Sample Data'!F$3:F$194)&gt;10,IF(AND(ISNUMBER('Test Sample Data'!F47),'Test Sample Data'!F47&lt;35,'Test Sample Data'!F47&gt;0),'Test Sample Data'!F47-'Choose Housekeeping Genes'!G$20,35-'Choose Housekeeping Genes'!G$20),"")</f>
        <v/>
      </c>
      <c r="G47" s="22" t="str">
        <f>IF(SUM('Test Sample Data'!G$3:G$194)&gt;10,IF(AND(ISNUMBER('Test Sample Data'!G47),'Test Sample Data'!G47&lt;35,'Test Sample Data'!G47&gt;0),'Test Sample Data'!G47-'Choose Housekeeping Genes'!H$20,35-'Choose Housekeeping Genes'!H$20),"")</f>
        <v/>
      </c>
      <c r="H47" s="22" t="str">
        <f>IF(SUM('Test Sample Data'!H$3:H$194)&gt;10,IF(AND(ISNUMBER('Test Sample Data'!H47),'Test Sample Data'!H47&lt;35,'Test Sample Data'!H47&gt;0),'Test Sample Data'!H47-'Choose Housekeeping Genes'!I$20,35-'Choose Housekeeping Genes'!I$20),"")</f>
        <v/>
      </c>
      <c r="I47" s="22" t="str">
        <f>IF(SUM('Test Sample Data'!I$3:I$194)&gt;10,IF(AND(ISNUMBER('Test Sample Data'!I47),'Test Sample Data'!I47&lt;35,'Test Sample Data'!I47&gt;0),'Test Sample Data'!I47-'Choose Housekeeping Genes'!J$20,35-'Choose Housekeeping Genes'!J$20),"")</f>
        <v/>
      </c>
      <c r="J47" s="22" t="str">
        <f>IF(SUM('Test Sample Data'!J$3:J$194)&gt;10,IF(AND(ISNUMBER('Test Sample Data'!J47),'Test Sample Data'!J47&lt;35,'Test Sample Data'!J47&gt;0),'Test Sample Data'!J47-'Choose Housekeeping Genes'!K$20,35-'Choose Housekeeping Genes'!K$20),"")</f>
        <v/>
      </c>
      <c r="K47" s="22" t="str">
        <f>IF(SUM('Test Sample Data'!K$3:K$194)&gt;10,IF(AND(ISNUMBER('Test Sample Data'!K47),'Test Sample Data'!K47&lt;35,'Test Sample Data'!K47&gt;0),'Test Sample Data'!K47-'Choose Housekeeping Genes'!L$20,35-'Choose Housekeeping Genes'!L$20),"")</f>
        <v/>
      </c>
      <c r="L47" s="22" t="str">
        <f>IF(SUM('Test Sample Data'!L$3:L$194)&gt;10,IF(AND(ISNUMBER('Test Sample Data'!L47),'Test Sample Data'!L47&lt;35,'Test Sample Data'!L47&gt;0),'Test Sample Data'!L47-'Choose Housekeeping Genes'!M$20,35-'Choose Housekeeping Genes'!M$20),"")</f>
        <v/>
      </c>
      <c r="M47" s="22" t="str">
        <f>IF(SUM('Test Sample Data'!M$3:M$194)&gt;10,IF(AND(ISNUMBER('Test Sample Data'!M47),'Test Sample Data'!M47&lt;35,'Test Sample Data'!M47&gt;0),'Test Sample Data'!M47-'Choose Housekeeping Genes'!N$20,35-'Choose Housekeeping Genes'!N$20),"")</f>
        <v/>
      </c>
      <c r="N47" s="22" t="str">
        <f>IF(SUM('Test Sample Data'!N$3:N$194)&gt;10,IF(AND(ISNUMBER('Test Sample Data'!N47),'Test Sample Data'!N47&lt;35,'Test Sample Data'!N47&gt;0),'Test Sample Data'!N47-'Choose Housekeeping Genes'!O$20,35-'Choose Housekeeping Genes'!O$20),"")</f>
        <v/>
      </c>
      <c r="O47" s="22" t="str">
        <f>IF(SUM('Test Sample Data'!O$3:O$194)&gt;10,IF(AND(ISNUMBER('Test Sample Data'!O47),'Test Sample Data'!O47&lt;35,'Test Sample Data'!O47&gt;0),'Test Sample Data'!O47-'Choose Housekeeping Genes'!P$20,35-'Choose Housekeeping Genes'!P$20),"")</f>
        <v/>
      </c>
      <c r="P47" s="22" t="str">
        <f>IF(SUM('Test Sample Data'!P$3:P$194)&gt;10,IF(AND(ISNUMBER('Test Sample Data'!P47),'Test Sample Data'!P47&lt;35,'Test Sample Data'!P47&gt;0),'Test Sample Data'!P47-'Choose Housekeeping Genes'!Q$20,35-'Choose Housekeeping Genes'!Q$20),"")</f>
        <v/>
      </c>
      <c r="Q47" s="22" t="str">
        <f>IF(SUM('Test Sample Data'!Q$3:Q$194)&gt;10,IF(AND(ISNUMBER('Test Sample Data'!Q47),'Test Sample Data'!Q47&lt;35,'Test Sample Data'!Q47&gt;0),'Test Sample Data'!Q47-'Choose Housekeeping Genes'!R$20,35-'Choose Housekeeping Genes'!R$20),"")</f>
        <v/>
      </c>
      <c r="R47" s="22" t="str">
        <f>IF(SUM('Test Sample Data'!R$3:R$194)&gt;10,IF(AND(ISNUMBER('Test Sample Data'!R47),'Test Sample Data'!R47&lt;35,'Test Sample Data'!R47&gt;0),'Test Sample Data'!R47-'Choose Housekeeping Genes'!S$20,35-'Choose Housekeeping Genes'!S$20),"")</f>
        <v/>
      </c>
      <c r="S47" s="22" t="str">
        <f>IF(SUM('Test Sample Data'!S$3:S$194)&gt;10,IF(AND(ISNUMBER('Test Sample Data'!S47),'Test Sample Data'!S47&lt;35,'Test Sample Data'!S47&gt;0),'Test Sample Data'!S47-'Choose Housekeeping Genes'!T$20,35-'Choose Housekeeping Genes'!T$20),"")</f>
        <v/>
      </c>
      <c r="T47" s="22" t="str">
        <f>IF(SUM('Test Sample Data'!T$3:T$194)&gt;10,IF(AND(ISNUMBER('Test Sample Data'!T47),'Test Sample Data'!T47&lt;35,'Test Sample Data'!T47&gt;0),'Test Sample Data'!T47-'Choose Housekeeping Genes'!U$20,35-'Choose Housekeeping Genes'!U$20),"")</f>
        <v/>
      </c>
      <c r="U47" s="22" t="str">
        <f>IF(SUM('Test Sample Data'!U$3:U$194)&gt;10,IF(AND(ISNUMBER('Test Sample Data'!U47),'Test Sample Data'!U47&lt;35,'Test Sample Data'!U47&gt;0),'Test Sample Data'!U47-'Choose Housekeeping Genes'!V$20,35-'Choose Housekeeping Genes'!V$20),"")</f>
        <v/>
      </c>
      <c r="V47" s="22" t="str">
        <f>IF(SUM('Test Sample Data'!V$3:V$194)&gt;10,IF(AND(ISNUMBER('Test Sample Data'!V47),'Test Sample Data'!V47&lt;35,'Test Sample Data'!V47&gt;0),'Test Sample Data'!V47-'Choose Housekeeping Genes'!W$20,35-'Choose Housekeeping Genes'!W$20),"")</f>
        <v/>
      </c>
      <c r="W47" s="139" t="str">
        <f>'Control Sample Data'!A47</f>
        <v>Cys-GCA-9</v>
      </c>
      <c r="X47" s="140" t="s">
        <v>350</v>
      </c>
      <c r="Y47" s="22" t="str">
        <f>IF(SUM('Control Sample Data'!C$3:C$194)&gt;10,IF(AND(ISNUMBER('Control Sample Data'!C47),'Control Sample Data'!C47&lt;35,'Control Sample Data'!C47&gt;0),'Control Sample Data'!C47-'Choose Housekeeping Genes'!AA$20,35-'Choose Housekeeping Genes'!AA$20),"")</f>
        <v/>
      </c>
      <c r="Z47" s="22" t="str">
        <f>IF(SUM('Control Sample Data'!D$3:D$194)&gt;10,IF(AND(ISNUMBER('Control Sample Data'!D47),'Control Sample Data'!D47&lt;35,'Control Sample Data'!D47&gt;0),'Control Sample Data'!D47-'Choose Housekeeping Genes'!AB$20,35-'Choose Housekeeping Genes'!AB$20),"")</f>
        <v/>
      </c>
      <c r="AA47" s="22" t="str">
        <f>IF(SUM('Control Sample Data'!E$3:E$194)&gt;10,IF(AND(ISNUMBER('Control Sample Data'!E47),'Control Sample Data'!E47&lt;35,'Control Sample Data'!E47&gt;0),'Control Sample Data'!E47-'Choose Housekeeping Genes'!AC$20,35-'Choose Housekeeping Genes'!AC$20),"")</f>
        <v/>
      </c>
      <c r="AB47" s="22" t="str">
        <f>IF(SUM('Control Sample Data'!F$3:F$194)&gt;10,IF(AND(ISNUMBER('Control Sample Data'!F47),'Control Sample Data'!F47&lt;35,'Control Sample Data'!F47&gt;0),'Control Sample Data'!F47-'Choose Housekeeping Genes'!AD$20,35-'Choose Housekeeping Genes'!AD$20),"")</f>
        <v/>
      </c>
      <c r="AC47" s="22" t="str">
        <f>IF(SUM('Control Sample Data'!G$3:G$194)&gt;10,IF(AND(ISNUMBER('Control Sample Data'!G47),'Control Sample Data'!G47&lt;35,'Control Sample Data'!G47&gt;0),'Control Sample Data'!G47-'Choose Housekeeping Genes'!AE$20,35-'Choose Housekeeping Genes'!AE$20),"")</f>
        <v/>
      </c>
      <c r="AD47" s="22" t="str">
        <f>IF(SUM('Control Sample Data'!H$3:H$194)&gt;10,IF(AND(ISNUMBER('Control Sample Data'!H47),'Control Sample Data'!H47&lt;35,'Control Sample Data'!H47&gt;0),'Control Sample Data'!H47-'Choose Housekeeping Genes'!AF$20,35-'Choose Housekeeping Genes'!AF$20),"")</f>
        <v/>
      </c>
      <c r="AE47" s="22" t="str">
        <f>IF(SUM('Control Sample Data'!I$3:I$194)&gt;10,IF(AND(ISNUMBER('Control Sample Data'!I47),'Control Sample Data'!I47&lt;35,'Control Sample Data'!I47&gt;0),'Control Sample Data'!I47-'Choose Housekeeping Genes'!AG$20,35-'Choose Housekeeping Genes'!AG$20),"")</f>
        <v/>
      </c>
      <c r="AF47" s="22" t="str">
        <f>IF(SUM('Control Sample Data'!J$3:J$194)&gt;10,IF(AND(ISNUMBER('Control Sample Data'!J47),'Control Sample Data'!J47&lt;35,'Control Sample Data'!J47&gt;0),'Control Sample Data'!J47-'Choose Housekeeping Genes'!AH$20,35-'Choose Housekeeping Genes'!AH$20),"")</f>
        <v/>
      </c>
      <c r="AG47" s="22" t="str">
        <f>IF(SUM('Control Sample Data'!K$3:K$194)&gt;10,IF(AND(ISNUMBER('Control Sample Data'!K47),'Control Sample Data'!K47&lt;35,'Control Sample Data'!K47&gt;0),'Control Sample Data'!K47-'Choose Housekeeping Genes'!AI$20,35-'Choose Housekeeping Genes'!AI$20),"")</f>
        <v/>
      </c>
      <c r="AH47" s="22" t="str">
        <f>IF(SUM('Control Sample Data'!L$3:L$194)&gt;10,IF(AND(ISNUMBER('Control Sample Data'!L47),'Control Sample Data'!L47&lt;35,'Control Sample Data'!L47&gt;0),'Control Sample Data'!L47-'Choose Housekeeping Genes'!AJ$20,35-'Choose Housekeeping Genes'!AJ$20),"")</f>
        <v/>
      </c>
      <c r="AI47" s="22" t="str">
        <f>IF(SUM('Control Sample Data'!M$3:M$194)&gt;10,IF(AND(ISNUMBER('Control Sample Data'!M47),'Control Sample Data'!M47&lt;35,'Control Sample Data'!M47&gt;0),'Control Sample Data'!M47-'Choose Housekeeping Genes'!AK$20,35-'Choose Housekeeping Genes'!AK$20),"")</f>
        <v/>
      </c>
      <c r="AJ47" s="22" t="str">
        <f>IF(SUM('Control Sample Data'!N$3:N$194)&gt;10,IF(AND(ISNUMBER('Control Sample Data'!N47),'Control Sample Data'!N47&lt;35,'Control Sample Data'!N47&gt;0),'Control Sample Data'!N47-'Choose Housekeeping Genes'!AL$20,35-'Choose Housekeeping Genes'!AL$20),"")</f>
        <v/>
      </c>
      <c r="AK47" s="22" t="str">
        <f>IF(SUM('Control Sample Data'!O$3:O$194)&gt;10,IF(AND(ISNUMBER('Control Sample Data'!O47),'Control Sample Data'!O47&lt;35,'Control Sample Data'!O47&gt;0),'Control Sample Data'!O47-'Choose Housekeeping Genes'!AM$20,35-'Choose Housekeeping Genes'!AM$20),"")</f>
        <v/>
      </c>
      <c r="AL47" s="22" t="str">
        <f>IF(SUM('Control Sample Data'!P$3:P$194)&gt;10,IF(AND(ISNUMBER('Control Sample Data'!P47),'Control Sample Data'!P47&lt;35,'Control Sample Data'!P47&gt;0),'Control Sample Data'!P47-'Choose Housekeeping Genes'!AN$20,35-'Choose Housekeeping Genes'!AN$20),"")</f>
        <v/>
      </c>
      <c r="AM47" s="22" t="str">
        <f>IF(SUM('Control Sample Data'!Q$3:Q$194)&gt;10,IF(AND(ISNUMBER('Control Sample Data'!Q47),'Control Sample Data'!Q47&lt;35,'Control Sample Data'!Q47&gt;0),'Control Sample Data'!Q47-'Choose Housekeeping Genes'!AO$20,35-'Choose Housekeeping Genes'!AO$20),"")</f>
        <v/>
      </c>
      <c r="AN47" s="22" t="str">
        <f>IF(SUM('Control Sample Data'!R$3:R$194)&gt;10,IF(AND(ISNUMBER('Control Sample Data'!R47),'Control Sample Data'!R47&lt;35,'Control Sample Data'!R47&gt;0),'Control Sample Data'!R47-'Choose Housekeeping Genes'!AP$20,35-'Choose Housekeeping Genes'!AP$20),"")</f>
        <v/>
      </c>
      <c r="AO47" s="22" t="str">
        <f>IF(SUM('Control Sample Data'!S$3:S$194)&gt;10,IF(AND(ISNUMBER('Control Sample Data'!S47),'Control Sample Data'!S47&lt;35,'Control Sample Data'!S47&gt;0),'Control Sample Data'!S47-'Choose Housekeeping Genes'!AQ$20,35-'Choose Housekeeping Genes'!AQ$20),"")</f>
        <v/>
      </c>
      <c r="AP47" s="22" t="str">
        <f>IF(SUM('Control Sample Data'!T$3:T$194)&gt;10,IF(AND(ISNUMBER('Control Sample Data'!T47),'Control Sample Data'!T47&lt;35,'Control Sample Data'!T47&gt;0),'Control Sample Data'!T47-'Choose Housekeeping Genes'!AR$20,35-'Choose Housekeeping Genes'!AR$20),"")</f>
        <v/>
      </c>
      <c r="AQ47" s="22" t="str">
        <f>IF(SUM('Control Sample Data'!U$3:U$194)&gt;10,IF(AND(ISNUMBER('Control Sample Data'!U47),'Control Sample Data'!U47&lt;35,'Control Sample Data'!U47&gt;0),'Control Sample Data'!U47-'Choose Housekeeping Genes'!AS$20,35-'Choose Housekeeping Genes'!AS$20),"")</f>
        <v/>
      </c>
      <c r="AR47" s="22" t="str">
        <f>IF(SUM('Control Sample Data'!V$3:V$194)&gt;10,IF(AND(ISNUMBER('Control Sample Data'!V47),'Control Sample Data'!V47&lt;35,'Control Sample Data'!V47&gt;0),'Control Sample Data'!V47-'Choose Housekeeping Genes'!AT$20,35-'Choose Housekeeping Genes'!AT$20),"")</f>
        <v/>
      </c>
      <c r="AS47" s="69" t="str">
        <f>'Control Sample Data'!A47</f>
        <v>Cys-GCA-9</v>
      </c>
      <c r="AT47" s="21" t="s">
        <v>350</v>
      </c>
      <c r="AU47" s="22" t="str">
        <f ca="1">IF(ISNUMBER(C47-'Choose Housekeeping Genes'!D$12),C47-'Choose Housekeeping Genes'!D$12,"")</f>
        <v/>
      </c>
      <c r="AV47" s="22" t="str">
        <f ca="1">IF(ISNUMBER(D47-'Choose Housekeeping Genes'!E$12),D47-'Choose Housekeeping Genes'!E$12,"")</f>
        <v/>
      </c>
      <c r="AW47" s="22" t="str">
        <f ca="1">IF(ISNUMBER(E47-'Choose Housekeeping Genes'!F$12),E47-'Choose Housekeeping Genes'!F$12,"")</f>
        <v/>
      </c>
      <c r="AX47" s="22" t="str">
        <f ca="1">IF(ISNUMBER(F47-'Choose Housekeeping Genes'!G$12),F47-'Choose Housekeeping Genes'!G$12,"")</f>
        <v/>
      </c>
      <c r="AY47" s="22" t="str">
        <f ca="1">IF(ISNUMBER(G47-'Choose Housekeeping Genes'!H$12),G47-'Choose Housekeeping Genes'!H$12,"")</f>
        <v/>
      </c>
      <c r="AZ47" s="22" t="str">
        <f ca="1">IF(ISNUMBER(H47-'Choose Housekeeping Genes'!I$12),H47-'Choose Housekeeping Genes'!I$12,"")</f>
        <v/>
      </c>
      <c r="BA47" s="22" t="str">
        <f ca="1">IF(ISNUMBER(I47-'Choose Housekeeping Genes'!J$12),I47-'Choose Housekeeping Genes'!J$12,"")</f>
        <v/>
      </c>
      <c r="BB47" s="22" t="str">
        <f ca="1">IF(ISNUMBER(J47-'Choose Housekeeping Genes'!K$12),J47-'Choose Housekeeping Genes'!K$12,"")</f>
        <v/>
      </c>
      <c r="BC47" s="22" t="str">
        <f ca="1">IF(ISNUMBER(K47-'Choose Housekeeping Genes'!L$12),K47-'Choose Housekeeping Genes'!L$12,"")</f>
        <v/>
      </c>
      <c r="BD47" s="22" t="str">
        <f ca="1">IF(ISNUMBER(L47-'Choose Housekeeping Genes'!M$12),L47-'Choose Housekeeping Genes'!M$12,"")</f>
        <v/>
      </c>
      <c r="BE47" s="22" t="str">
        <f ca="1">IF(ISNUMBER(M47-'Choose Housekeeping Genes'!N$12),M47-'Choose Housekeeping Genes'!N$12,"")</f>
        <v/>
      </c>
      <c r="BF47" s="22" t="str">
        <f ca="1">IF(ISNUMBER(N47-'Choose Housekeeping Genes'!O$12),N47-'Choose Housekeeping Genes'!O$12,"")</f>
        <v/>
      </c>
      <c r="BG47" s="22" t="str">
        <f ca="1">IF(ISNUMBER(O47-'Choose Housekeeping Genes'!P$12),O47-'Choose Housekeeping Genes'!P$12,"")</f>
        <v/>
      </c>
      <c r="BH47" s="22" t="str">
        <f ca="1">IF(ISNUMBER(P47-'Choose Housekeeping Genes'!Q$12),P47-'Choose Housekeeping Genes'!Q$12,"")</f>
        <v/>
      </c>
      <c r="BI47" s="22" t="str">
        <f ca="1">IF(ISNUMBER(Q47-'Choose Housekeeping Genes'!R$12),Q47-'Choose Housekeeping Genes'!R$12,"")</f>
        <v/>
      </c>
      <c r="BJ47" s="22" t="str">
        <f ca="1">IF(ISNUMBER(R47-'Choose Housekeeping Genes'!S$12),R47-'Choose Housekeeping Genes'!S$12,"")</f>
        <v/>
      </c>
      <c r="BK47" s="22" t="str">
        <f ca="1">IF(ISNUMBER(S47-'Choose Housekeeping Genes'!T$12),S47-'Choose Housekeeping Genes'!T$12,"")</f>
        <v/>
      </c>
      <c r="BL47" s="22" t="str">
        <f ca="1">IF(ISNUMBER(T47-'Choose Housekeeping Genes'!U$12),T47-'Choose Housekeeping Genes'!U$12,"")</f>
        <v/>
      </c>
      <c r="BM47" s="22" t="str">
        <f ca="1">IF(ISNUMBER(U47-'Choose Housekeeping Genes'!V$12),U47-'Choose Housekeeping Genes'!V$12,"")</f>
        <v/>
      </c>
      <c r="BN47" s="22" t="str">
        <f ca="1">IF(ISNUMBER(V47-'Choose Housekeeping Genes'!W$12),V47-'Choose Housekeeping Genes'!W$12,"")</f>
        <v/>
      </c>
      <c r="BO47" s="142" t="str">
        <f t="shared" si="48"/>
        <v>Cys-GCA-9</v>
      </c>
      <c r="BP47" s="140" t="s">
        <v>350</v>
      </c>
      <c r="BQ47" s="22" t="str">
        <f ca="1">IF(ISNUMBER(Y47-'Choose Housekeeping Genes'!AA$12),Y47-'Choose Housekeeping Genes'!AA$12,"")</f>
        <v/>
      </c>
      <c r="BR47" s="22" t="str">
        <f ca="1">IF(ISNUMBER(Z47-'Choose Housekeeping Genes'!AB$12),Z47-'Choose Housekeeping Genes'!AB$12,"")</f>
        <v/>
      </c>
      <c r="BS47" s="22" t="str">
        <f ca="1">IF(ISNUMBER(AA47-'Choose Housekeeping Genes'!AC$12),AA47-'Choose Housekeeping Genes'!AC$12,"")</f>
        <v/>
      </c>
      <c r="BT47" s="22" t="str">
        <f ca="1">IF(ISNUMBER(AB47-'Choose Housekeeping Genes'!AD$12),AB47-'Choose Housekeeping Genes'!AD$12,"")</f>
        <v/>
      </c>
      <c r="BU47" s="22" t="str">
        <f ca="1">IF(ISNUMBER(AC47-'Choose Housekeeping Genes'!AE$12),AC47-'Choose Housekeeping Genes'!AE$12,"")</f>
        <v/>
      </c>
      <c r="BV47" s="22" t="str">
        <f ca="1">IF(ISNUMBER(AD47-'Choose Housekeeping Genes'!AF$12),AD47-'Choose Housekeeping Genes'!AF$12,"")</f>
        <v/>
      </c>
      <c r="BW47" s="22" t="str">
        <f ca="1">IF(ISNUMBER(AE47-'Choose Housekeeping Genes'!AG$12),AE47-'Choose Housekeeping Genes'!AG$12,"")</f>
        <v/>
      </c>
      <c r="BX47" s="22" t="str">
        <f ca="1">IF(ISNUMBER(AF47-'Choose Housekeeping Genes'!AH$12),AF47-'Choose Housekeeping Genes'!AH$12,"")</f>
        <v/>
      </c>
      <c r="BY47" s="22" t="str">
        <f ca="1">IF(ISNUMBER(AG47-'Choose Housekeeping Genes'!AI$12),AG47-'Choose Housekeeping Genes'!AI$12,"")</f>
        <v/>
      </c>
      <c r="BZ47" s="22" t="str">
        <f ca="1">IF(ISNUMBER(AH47-'Choose Housekeeping Genes'!AJ$12),AH47-'Choose Housekeeping Genes'!AJ$12,"")</f>
        <v/>
      </c>
      <c r="CA47" s="22" t="str">
        <f ca="1">IF(ISNUMBER(AI47-'Choose Housekeeping Genes'!AK$12),AI47-'Choose Housekeeping Genes'!AK$12,"")</f>
        <v/>
      </c>
      <c r="CB47" s="22" t="str">
        <f ca="1">IF(ISNUMBER(AJ47-'Choose Housekeeping Genes'!AL$12),AJ47-'Choose Housekeeping Genes'!AL$12,"")</f>
        <v/>
      </c>
      <c r="CC47" s="22" t="str">
        <f ca="1">IF(ISNUMBER(AK47-'Choose Housekeeping Genes'!AM$12),AK47-'Choose Housekeeping Genes'!AM$12,"")</f>
        <v/>
      </c>
      <c r="CD47" s="22" t="str">
        <f ca="1">IF(ISNUMBER(AL47-'Choose Housekeeping Genes'!AN$12),AL47-'Choose Housekeeping Genes'!AN$12,"")</f>
        <v/>
      </c>
      <c r="CE47" s="22" t="str">
        <f ca="1">IF(ISNUMBER(AM47-'Choose Housekeeping Genes'!AO$12),AM47-'Choose Housekeeping Genes'!AO$12,"")</f>
        <v/>
      </c>
      <c r="CF47" s="22" t="str">
        <f ca="1">IF(ISNUMBER(AN47-'Choose Housekeeping Genes'!AP$12),AN47-'Choose Housekeeping Genes'!AP$12,"")</f>
        <v/>
      </c>
      <c r="CG47" s="22" t="str">
        <f ca="1">IF(ISNUMBER(AO47-'Choose Housekeeping Genes'!AQ$12),AO47-'Choose Housekeeping Genes'!AQ$12,"")</f>
        <v/>
      </c>
      <c r="CH47" s="22" t="str">
        <f ca="1">IF(ISNUMBER(AP47-'Choose Housekeeping Genes'!AR$12),AP47-'Choose Housekeeping Genes'!AR$12,"")</f>
        <v/>
      </c>
      <c r="CI47" s="22" t="str">
        <f ca="1">IF(ISNUMBER(AQ47-'Choose Housekeeping Genes'!AS$12),AQ47-'Choose Housekeeping Genes'!AS$12,"")</f>
        <v/>
      </c>
      <c r="CJ47" s="22" t="str">
        <f ca="1">IF(ISNUMBER(AR47-'Choose Housekeeping Genes'!AT$12),AR47-'Choose Housekeeping Genes'!AT$12,"")</f>
        <v/>
      </c>
      <c r="CK47" s="66" t="e">
        <f t="shared" ca="1" si="4"/>
        <v>#DIV/0!</v>
      </c>
      <c r="CL47" s="143" t="e">
        <f t="shared" ca="1" si="5"/>
        <v>#DIV/0!</v>
      </c>
      <c r="DA47" s="69" t="str">
        <f>'Transcript table'!D55</f>
        <v>Cys-GCA-9</v>
      </c>
      <c r="DB47" s="21" t="s">
        <v>350</v>
      </c>
      <c r="DC47" s="65" t="str">
        <f t="shared" ca="1" si="6"/>
        <v/>
      </c>
      <c r="DD47" s="65" t="str">
        <f t="shared" ca="1" si="7"/>
        <v/>
      </c>
      <c r="DE47" s="65" t="str">
        <f t="shared" ca="1" si="8"/>
        <v/>
      </c>
      <c r="DF47" s="65" t="str">
        <f t="shared" ca="1" si="9"/>
        <v/>
      </c>
      <c r="DG47" s="65" t="str">
        <f t="shared" ca="1" si="10"/>
        <v/>
      </c>
      <c r="DH47" s="65" t="str">
        <f t="shared" ca="1" si="11"/>
        <v/>
      </c>
      <c r="DI47" s="65" t="str">
        <f t="shared" ca="1" si="12"/>
        <v/>
      </c>
      <c r="DJ47" s="65" t="str">
        <f t="shared" ca="1" si="13"/>
        <v/>
      </c>
      <c r="DK47" s="65" t="str">
        <f t="shared" ca="1" si="14"/>
        <v/>
      </c>
      <c r="DL47" s="65" t="str">
        <f t="shared" ca="1" si="15"/>
        <v/>
      </c>
      <c r="DM47" s="65" t="str">
        <f t="shared" ca="1" si="16"/>
        <v/>
      </c>
      <c r="DN47" s="65" t="str">
        <f t="shared" ca="1" si="17"/>
        <v/>
      </c>
      <c r="DO47" s="65" t="str">
        <f t="shared" ca="1" si="18"/>
        <v/>
      </c>
      <c r="DP47" s="65" t="str">
        <f t="shared" ca="1" si="19"/>
        <v/>
      </c>
      <c r="DQ47" s="65" t="str">
        <f t="shared" ca="1" si="20"/>
        <v/>
      </c>
      <c r="DR47" s="65" t="str">
        <f t="shared" ca="1" si="21"/>
        <v/>
      </c>
      <c r="DS47" s="65" t="str">
        <f t="shared" ca="1" si="22"/>
        <v/>
      </c>
      <c r="DT47" s="65" t="str">
        <f t="shared" ca="1" si="23"/>
        <v/>
      </c>
      <c r="DU47" s="65" t="str">
        <f t="shared" ca="1" si="24"/>
        <v/>
      </c>
      <c r="DV47" s="65" t="str">
        <f t="shared" ca="1" si="25"/>
        <v/>
      </c>
      <c r="DW47" s="141" t="str">
        <f t="shared" si="26"/>
        <v>Cys-GCA-9</v>
      </c>
      <c r="DX47" s="140" t="s">
        <v>350</v>
      </c>
      <c r="DY47" s="65" t="str">
        <f t="shared" ca="1" si="27"/>
        <v/>
      </c>
      <c r="DZ47" s="65" t="str">
        <f t="shared" ca="1" si="28"/>
        <v/>
      </c>
      <c r="EA47" s="65" t="str">
        <f t="shared" ca="1" si="29"/>
        <v/>
      </c>
      <c r="EB47" s="65" t="str">
        <f t="shared" ca="1" si="30"/>
        <v/>
      </c>
      <c r="EC47" s="65" t="str">
        <f t="shared" ca="1" si="31"/>
        <v/>
      </c>
      <c r="ED47" s="65" t="str">
        <f t="shared" ca="1" si="32"/>
        <v/>
      </c>
      <c r="EE47" s="65" t="str">
        <f t="shared" ca="1" si="33"/>
        <v/>
      </c>
      <c r="EF47" s="65" t="str">
        <f t="shared" ca="1" si="34"/>
        <v/>
      </c>
      <c r="EG47" s="65" t="str">
        <f t="shared" ca="1" si="35"/>
        <v/>
      </c>
      <c r="EH47" s="65" t="str">
        <f t="shared" ca="1" si="36"/>
        <v/>
      </c>
      <c r="EI47" s="65" t="str">
        <f t="shared" ca="1" si="37"/>
        <v/>
      </c>
      <c r="EJ47" s="65" t="str">
        <f t="shared" ca="1" si="38"/>
        <v/>
      </c>
      <c r="EK47" s="65" t="str">
        <f t="shared" ca="1" si="39"/>
        <v/>
      </c>
      <c r="EL47" s="65" t="str">
        <f t="shared" ca="1" si="40"/>
        <v/>
      </c>
      <c r="EM47" s="65" t="str">
        <f t="shared" ca="1" si="41"/>
        <v/>
      </c>
      <c r="EN47" s="65" t="str">
        <f t="shared" ca="1" si="42"/>
        <v/>
      </c>
      <c r="EO47" s="65" t="str">
        <f t="shared" ca="1" si="43"/>
        <v/>
      </c>
      <c r="EP47" s="65" t="str">
        <f t="shared" ca="1" si="44"/>
        <v/>
      </c>
      <c r="EQ47" s="65" t="str">
        <f t="shared" ca="1" si="45"/>
        <v/>
      </c>
      <c r="ER47" s="65" t="str">
        <f t="shared" ca="1" si="46"/>
        <v/>
      </c>
    </row>
    <row r="48" spans="1:148" ht="12.75" customHeight="1">
      <c r="A48" s="134" t="str">
        <f>'Test Sample Data'!A48</f>
        <v>Gln-CTG-1</v>
      </c>
      <c r="B48" s="136" t="s">
        <v>348</v>
      </c>
      <c r="C48" s="22" t="str">
        <f>IF(SUM('Test Sample Data'!C$3:C$194)&gt;10,IF(AND(ISNUMBER('Test Sample Data'!C48),'Test Sample Data'!C48&lt;35,'Test Sample Data'!C48&gt;0),'Test Sample Data'!C48-'Choose Housekeeping Genes'!D$20,35-'Choose Housekeeping Genes'!D$20),"")</f>
        <v/>
      </c>
      <c r="D48" s="22" t="str">
        <f>IF(SUM('Test Sample Data'!D$3:D$194)&gt;10,IF(AND(ISNUMBER('Test Sample Data'!D48),'Test Sample Data'!D48&lt;35,'Test Sample Data'!D48&gt;0),'Test Sample Data'!D48-'Choose Housekeeping Genes'!E$20,35-'Choose Housekeeping Genes'!E$20),"")</f>
        <v/>
      </c>
      <c r="E48" s="22" t="str">
        <f>IF(SUM('Test Sample Data'!E$3:E$194)&gt;10,IF(AND(ISNUMBER('Test Sample Data'!E48),'Test Sample Data'!E48&lt;35,'Test Sample Data'!E48&gt;0),'Test Sample Data'!E48-'Choose Housekeeping Genes'!F$20,35-'Choose Housekeeping Genes'!F$20),"")</f>
        <v/>
      </c>
      <c r="F48" s="22" t="str">
        <f>IF(SUM('Test Sample Data'!F$3:F$194)&gt;10,IF(AND(ISNUMBER('Test Sample Data'!F48),'Test Sample Data'!F48&lt;35,'Test Sample Data'!F48&gt;0),'Test Sample Data'!F48-'Choose Housekeeping Genes'!G$20,35-'Choose Housekeeping Genes'!G$20),"")</f>
        <v/>
      </c>
      <c r="G48" s="22" t="str">
        <f>IF(SUM('Test Sample Data'!G$3:G$194)&gt;10,IF(AND(ISNUMBER('Test Sample Data'!G48),'Test Sample Data'!G48&lt;35,'Test Sample Data'!G48&gt;0),'Test Sample Data'!G48-'Choose Housekeeping Genes'!H$20,35-'Choose Housekeeping Genes'!H$20),"")</f>
        <v/>
      </c>
      <c r="H48" s="22" t="str">
        <f>IF(SUM('Test Sample Data'!H$3:H$194)&gt;10,IF(AND(ISNUMBER('Test Sample Data'!H48),'Test Sample Data'!H48&lt;35,'Test Sample Data'!H48&gt;0),'Test Sample Data'!H48-'Choose Housekeeping Genes'!I$20,35-'Choose Housekeeping Genes'!I$20),"")</f>
        <v/>
      </c>
      <c r="I48" s="22" t="str">
        <f>IF(SUM('Test Sample Data'!I$3:I$194)&gt;10,IF(AND(ISNUMBER('Test Sample Data'!I48),'Test Sample Data'!I48&lt;35,'Test Sample Data'!I48&gt;0),'Test Sample Data'!I48-'Choose Housekeeping Genes'!J$20,35-'Choose Housekeeping Genes'!J$20),"")</f>
        <v/>
      </c>
      <c r="J48" s="22" t="str">
        <f>IF(SUM('Test Sample Data'!J$3:J$194)&gt;10,IF(AND(ISNUMBER('Test Sample Data'!J48),'Test Sample Data'!J48&lt;35,'Test Sample Data'!J48&gt;0),'Test Sample Data'!J48-'Choose Housekeeping Genes'!K$20,35-'Choose Housekeeping Genes'!K$20),"")</f>
        <v/>
      </c>
      <c r="K48" s="22" t="str">
        <f>IF(SUM('Test Sample Data'!K$3:K$194)&gt;10,IF(AND(ISNUMBER('Test Sample Data'!K48),'Test Sample Data'!K48&lt;35,'Test Sample Data'!K48&gt;0),'Test Sample Data'!K48-'Choose Housekeeping Genes'!L$20,35-'Choose Housekeeping Genes'!L$20),"")</f>
        <v/>
      </c>
      <c r="L48" s="22" t="str">
        <f>IF(SUM('Test Sample Data'!L$3:L$194)&gt;10,IF(AND(ISNUMBER('Test Sample Data'!L48),'Test Sample Data'!L48&lt;35,'Test Sample Data'!L48&gt;0),'Test Sample Data'!L48-'Choose Housekeeping Genes'!M$20,35-'Choose Housekeeping Genes'!M$20),"")</f>
        <v/>
      </c>
      <c r="M48" s="22" t="str">
        <f>IF(SUM('Test Sample Data'!M$3:M$194)&gt;10,IF(AND(ISNUMBER('Test Sample Data'!M48),'Test Sample Data'!M48&lt;35,'Test Sample Data'!M48&gt;0),'Test Sample Data'!M48-'Choose Housekeeping Genes'!N$20,35-'Choose Housekeeping Genes'!N$20),"")</f>
        <v/>
      </c>
      <c r="N48" s="22" t="str">
        <f>IF(SUM('Test Sample Data'!N$3:N$194)&gt;10,IF(AND(ISNUMBER('Test Sample Data'!N48),'Test Sample Data'!N48&lt;35,'Test Sample Data'!N48&gt;0),'Test Sample Data'!N48-'Choose Housekeeping Genes'!O$20,35-'Choose Housekeeping Genes'!O$20),"")</f>
        <v/>
      </c>
      <c r="O48" s="22" t="str">
        <f>IF(SUM('Test Sample Data'!O$3:O$194)&gt;10,IF(AND(ISNUMBER('Test Sample Data'!O48),'Test Sample Data'!O48&lt;35,'Test Sample Data'!O48&gt;0),'Test Sample Data'!O48-'Choose Housekeeping Genes'!P$20,35-'Choose Housekeeping Genes'!P$20),"")</f>
        <v/>
      </c>
      <c r="P48" s="22" t="str">
        <f>IF(SUM('Test Sample Data'!P$3:P$194)&gt;10,IF(AND(ISNUMBER('Test Sample Data'!P48),'Test Sample Data'!P48&lt;35,'Test Sample Data'!P48&gt;0),'Test Sample Data'!P48-'Choose Housekeeping Genes'!Q$20,35-'Choose Housekeeping Genes'!Q$20),"")</f>
        <v/>
      </c>
      <c r="Q48" s="22" t="str">
        <f>IF(SUM('Test Sample Data'!Q$3:Q$194)&gt;10,IF(AND(ISNUMBER('Test Sample Data'!Q48),'Test Sample Data'!Q48&lt;35,'Test Sample Data'!Q48&gt;0),'Test Sample Data'!Q48-'Choose Housekeeping Genes'!R$20,35-'Choose Housekeeping Genes'!R$20),"")</f>
        <v/>
      </c>
      <c r="R48" s="22" t="str">
        <f>IF(SUM('Test Sample Data'!R$3:R$194)&gt;10,IF(AND(ISNUMBER('Test Sample Data'!R48),'Test Sample Data'!R48&lt;35,'Test Sample Data'!R48&gt;0),'Test Sample Data'!R48-'Choose Housekeeping Genes'!S$20,35-'Choose Housekeeping Genes'!S$20),"")</f>
        <v/>
      </c>
      <c r="S48" s="22" t="str">
        <f>IF(SUM('Test Sample Data'!S$3:S$194)&gt;10,IF(AND(ISNUMBER('Test Sample Data'!S48),'Test Sample Data'!S48&lt;35,'Test Sample Data'!S48&gt;0),'Test Sample Data'!S48-'Choose Housekeeping Genes'!T$20,35-'Choose Housekeeping Genes'!T$20),"")</f>
        <v/>
      </c>
      <c r="T48" s="22" t="str">
        <f>IF(SUM('Test Sample Data'!T$3:T$194)&gt;10,IF(AND(ISNUMBER('Test Sample Data'!T48),'Test Sample Data'!T48&lt;35,'Test Sample Data'!T48&gt;0),'Test Sample Data'!T48-'Choose Housekeeping Genes'!U$20,35-'Choose Housekeeping Genes'!U$20),"")</f>
        <v/>
      </c>
      <c r="U48" s="22" t="str">
        <f>IF(SUM('Test Sample Data'!U$3:U$194)&gt;10,IF(AND(ISNUMBER('Test Sample Data'!U48),'Test Sample Data'!U48&lt;35,'Test Sample Data'!U48&gt;0),'Test Sample Data'!U48-'Choose Housekeeping Genes'!V$20,35-'Choose Housekeeping Genes'!V$20),"")</f>
        <v/>
      </c>
      <c r="V48" s="22" t="str">
        <f>IF(SUM('Test Sample Data'!V$3:V$194)&gt;10,IF(AND(ISNUMBER('Test Sample Data'!V48),'Test Sample Data'!V48&lt;35,'Test Sample Data'!V48&gt;0),'Test Sample Data'!V48-'Choose Housekeeping Genes'!W$20,35-'Choose Housekeeping Genes'!W$20),"")</f>
        <v/>
      </c>
      <c r="W48" s="139" t="str">
        <f>'Control Sample Data'!A48</f>
        <v>Gln-CTG-1</v>
      </c>
      <c r="X48" s="140" t="s">
        <v>348</v>
      </c>
      <c r="Y48" s="22" t="str">
        <f>IF(SUM('Control Sample Data'!C$3:C$194)&gt;10,IF(AND(ISNUMBER('Control Sample Data'!C48),'Control Sample Data'!C48&lt;35,'Control Sample Data'!C48&gt;0),'Control Sample Data'!C48-'Choose Housekeeping Genes'!AA$20,35-'Choose Housekeeping Genes'!AA$20),"")</f>
        <v/>
      </c>
      <c r="Z48" s="22" t="str">
        <f>IF(SUM('Control Sample Data'!D$3:D$194)&gt;10,IF(AND(ISNUMBER('Control Sample Data'!D48),'Control Sample Data'!D48&lt;35,'Control Sample Data'!D48&gt;0),'Control Sample Data'!D48-'Choose Housekeeping Genes'!AB$20,35-'Choose Housekeeping Genes'!AB$20),"")</f>
        <v/>
      </c>
      <c r="AA48" s="22" t="str">
        <f>IF(SUM('Control Sample Data'!E$3:E$194)&gt;10,IF(AND(ISNUMBER('Control Sample Data'!E48),'Control Sample Data'!E48&lt;35,'Control Sample Data'!E48&gt;0),'Control Sample Data'!E48-'Choose Housekeeping Genes'!AC$20,35-'Choose Housekeeping Genes'!AC$20),"")</f>
        <v/>
      </c>
      <c r="AB48" s="22" t="str">
        <f>IF(SUM('Control Sample Data'!F$3:F$194)&gt;10,IF(AND(ISNUMBER('Control Sample Data'!F48),'Control Sample Data'!F48&lt;35,'Control Sample Data'!F48&gt;0),'Control Sample Data'!F48-'Choose Housekeeping Genes'!AD$20,35-'Choose Housekeeping Genes'!AD$20),"")</f>
        <v/>
      </c>
      <c r="AC48" s="22" t="str">
        <f>IF(SUM('Control Sample Data'!G$3:G$194)&gt;10,IF(AND(ISNUMBER('Control Sample Data'!G48),'Control Sample Data'!G48&lt;35,'Control Sample Data'!G48&gt;0),'Control Sample Data'!G48-'Choose Housekeeping Genes'!AE$20,35-'Choose Housekeeping Genes'!AE$20),"")</f>
        <v/>
      </c>
      <c r="AD48" s="22" t="str">
        <f>IF(SUM('Control Sample Data'!H$3:H$194)&gt;10,IF(AND(ISNUMBER('Control Sample Data'!H48),'Control Sample Data'!H48&lt;35,'Control Sample Data'!H48&gt;0),'Control Sample Data'!H48-'Choose Housekeeping Genes'!AF$20,35-'Choose Housekeeping Genes'!AF$20),"")</f>
        <v/>
      </c>
      <c r="AE48" s="22" t="str">
        <f>IF(SUM('Control Sample Data'!I$3:I$194)&gt;10,IF(AND(ISNUMBER('Control Sample Data'!I48),'Control Sample Data'!I48&lt;35,'Control Sample Data'!I48&gt;0),'Control Sample Data'!I48-'Choose Housekeeping Genes'!AG$20,35-'Choose Housekeeping Genes'!AG$20),"")</f>
        <v/>
      </c>
      <c r="AF48" s="22" t="str">
        <f>IF(SUM('Control Sample Data'!J$3:J$194)&gt;10,IF(AND(ISNUMBER('Control Sample Data'!J48),'Control Sample Data'!J48&lt;35,'Control Sample Data'!J48&gt;0),'Control Sample Data'!J48-'Choose Housekeeping Genes'!AH$20,35-'Choose Housekeeping Genes'!AH$20),"")</f>
        <v/>
      </c>
      <c r="AG48" s="22" t="str">
        <f>IF(SUM('Control Sample Data'!K$3:K$194)&gt;10,IF(AND(ISNUMBER('Control Sample Data'!K48),'Control Sample Data'!K48&lt;35,'Control Sample Data'!K48&gt;0),'Control Sample Data'!K48-'Choose Housekeeping Genes'!AI$20,35-'Choose Housekeeping Genes'!AI$20),"")</f>
        <v/>
      </c>
      <c r="AH48" s="22" t="str">
        <f>IF(SUM('Control Sample Data'!L$3:L$194)&gt;10,IF(AND(ISNUMBER('Control Sample Data'!L48),'Control Sample Data'!L48&lt;35,'Control Sample Data'!L48&gt;0),'Control Sample Data'!L48-'Choose Housekeeping Genes'!AJ$20,35-'Choose Housekeeping Genes'!AJ$20),"")</f>
        <v/>
      </c>
      <c r="AI48" s="22" t="str">
        <f>IF(SUM('Control Sample Data'!M$3:M$194)&gt;10,IF(AND(ISNUMBER('Control Sample Data'!M48),'Control Sample Data'!M48&lt;35,'Control Sample Data'!M48&gt;0),'Control Sample Data'!M48-'Choose Housekeeping Genes'!AK$20,35-'Choose Housekeeping Genes'!AK$20),"")</f>
        <v/>
      </c>
      <c r="AJ48" s="22" t="str">
        <f>IF(SUM('Control Sample Data'!N$3:N$194)&gt;10,IF(AND(ISNUMBER('Control Sample Data'!N48),'Control Sample Data'!N48&lt;35,'Control Sample Data'!N48&gt;0),'Control Sample Data'!N48-'Choose Housekeeping Genes'!AL$20,35-'Choose Housekeeping Genes'!AL$20),"")</f>
        <v/>
      </c>
      <c r="AK48" s="22" t="str">
        <f>IF(SUM('Control Sample Data'!O$3:O$194)&gt;10,IF(AND(ISNUMBER('Control Sample Data'!O48),'Control Sample Data'!O48&lt;35,'Control Sample Data'!O48&gt;0),'Control Sample Data'!O48-'Choose Housekeeping Genes'!AM$20,35-'Choose Housekeeping Genes'!AM$20),"")</f>
        <v/>
      </c>
      <c r="AL48" s="22" t="str">
        <f>IF(SUM('Control Sample Data'!P$3:P$194)&gt;10,IF(AND(ISNUMBER('Control Sample Data'!P48),'Control Sample Data'!P48&lt;35,'Control Sample Data'!P48&gt;0),'Control Sample Data'!P48-'Choose Housekeeping Genes'!AN$20,35-'Choose Housekeeping Genes'!AN$20),"")</f>
        <v/>
      </c>
      <c r="AM48" s="22" t="str">
        <f>IF(SUM('Control Sample Data'!Q$3:Q$194)&gt;10,IF(AND(ISNUMBER('Control Sample Data'!Q48),'Control Sample Data'!Q48&lt;35,'Control Sample Data'!Q48&gt;0),'Control Sample Data'!Q48-'Choose Housekeeping Genes'!AO$20,35-'Choose Housekeeping Genes'!AO$20),"")</f>
        <v/>
      </c>
      <c r="AN48" s="22" t="str">
        <f>IF(SUM('Control Sample Data'!R$3:R$194)&gt;10,IF(AND(ISNUMBER('Control Sample Data'!R48),'Control Sample Data'!R48&lt;35,'Control Sample Data'!R48&gt;0),'Control Sample Data'!R48-'Choose Housekeeping Genes'!AP$20,35-'Choose Housekeeping Genes'!AP$20),"")</f>
        <v/>
      </c>
      <c r="AO48" s="22" t="str">
        <f>IF(SUM('Control Sample Data'!S$3:S$194)&gt;10,IF(AND(ISNUMBER('Control Sample Data'!S48),'Control Sample Data'!S48&lt;35,'Control Sample Data'!S48&gt;0),'Control Sample Data'!S48-'Choose Housekeeping Genes'!AQ$20,35-'Choose Housekeeping Genes'!AQ$20),"")</f>
        <v/>
      </c>
      <c r="AP48" s="22" t="str">
        <f>IF(SUM('Control Sample Data'!T$3:T$194)&gt;10,IF(AND(ISNUMBER('Control Sample Data'!T48),'Control Sample Data'!T48&lt;35,'Control Sample Data'!T48&gt;0),'Control Sample Data'!T48-'Choose Housekeeping Genes'!AR$20,35-'Choose Housekeeping Genes'!AR$20),"")</f>
        <v/>
      </c>
      <c r="AQ48" s="22" t="str">
        <f>IF(SUM('Control Sample Data'!U$3:U$194)&gt;10,IF(AND(ISNUMBER('Control Sample Data'!U48),'Control Sample Data'!U48&lt;35,'Control Sample Data'!U48&gt;0),'Control Sample Data'!U48-'Choose Housekeeping Genes'!AS$20,35-'Choose Housekeeping Genes'!AS$20),"")</f>
        <v/>
      </c>
      <c r="AR48" s="22" t="str">
        <f>IF(SUM('Control Sample Data'!V$3:V$194)&gt;10,IF(AND(ISNUMBER('Control Sample Data'!V48),'Control Sample Data'!V48&lt;35,'Control Sample Data'!V48&gt;0),'Control Sample Data'!V48-'Choose Housekeeping Genes'!AT$20,35-'Choose Housekeeping Genes'!AT$20),"")</f>
        <v/>
      </c>
      <c r="AS48" s="69" t="str">
        <f>'Control Sample Data'!A48</f>
        <v>Gln-CTG-1</v>
      </c>
      <c r="AT48" s="21" t="s">
        <v>348</v>
      </c>
      <c r="AU48" s="22" t="str">
        <f ca="1">IF(ISNUMBER(C48-'Choose Housekeeping Genes'!D$12),C48-'Choose Housekeeping Genes'!D$12,"")</f>
        <v/>
      </c>
      <c r="AV48" s="22" t="str">
        <f ca="1">IF(ISNUMBER(D48-'Choose Housekeeping Genes'!E$12),D48-'Choose Housekeeping Genes'!E$12,"")</f>
        <v/>
      </c>
      <c r="AW48" s="22" t="str">
        <f ca="1">IF(ISNUMBER(E48-'Choose Housekeeping Genes'!F$12),E48-'Choose Housekeeping Genes'!F$12,"")</f>
        <v/>
      </c>
      <c r="AX48" s="22" t="str">
        <f ca="1">IF(ISNUMBER(F48-'Choose Housekeeping Genes'!G$12),F48-'Choose Housekeeping Genes'!G$12,"")</f>
        <v/>
      </c>
      <c r="AY48" s="22" t="str">
        <f ca="1">IF(ISNUMBER(G48-'Choose Housekeeping Genes'!H$12),G48-'Choose Housekeeping Genes'!H$12,"")</f>
        <v/>
      </c>
      <c r="AZ48" s="22" t="str">
        <f ca="1">IF(ISNUMBER(H48-'Choose Housekeeping Genes'!I$12),H48-'Choose Housekeeping Genes'!I$12,"")</f>
        <v/>
      </c>
      <c r="BA48" s="22" t="str">
        <f ca="1">IF(ISNUMBER(I48-'Choose Housekeeping Genes'!J$12),I48-'Choose Housekeeping Genes'!J$12,"")</f>
        <v/>
      </c>
      <c r="BB48" s="22" t="str">
        <f ca="1">IF(ISNUMBER(J48-'Choose Housekeeping Genes'!K$12),J48-'Choose Housekeeping Genes'!K$12,"")</f>
        <v/>
      </c>
      <c r="BC48" s="22" t="str">
        <f ca="1">IF(ISNUMBER(K48-'Choose Housekeeping Genes'!L$12),K48-'Choose Housekeeping Genes'!L$12,"")</f>
        <v/>
      </c>
      <c r="BD48" s="22" t="str">
        <f ca="1">IF(ISNUMBER(L48-'Choose Housekeeping Genes'!M$12),L48-'Choose Housekeeping Genes'!M$12,"")</f>
        <v/>
      </c>
      <c r="BE48" s="22" t="str">
        <f ca="1">IF(ISNUMBER(M48-'Choose Housekeeping Genes'!N$12),M48-'Choose Housekeeping Genes'!N$12,"")</f>
        <v/>
      </c>
      <c r="BF48" s="22" t="str">
        <f ca="1">IF(ISNUMBER(N48-'Choose Housekeeping Genes'!O$12),N48-'Choose Housekeeping Genes'!O$12,"")</f>
        <v/>
      </c>
      <c r="BG48" s="22" t="str">
        <f ca="1">IF(ISNUMBER(O48-'Choose Housekeeping Genes'!P$12),O48-'Choose Housekeeping Genes'!P$12,"")</f>
        <v/>
      </c>
      <c r="BH48" s="22" t="str">
        <f ca="1">IF(ISNUMBER(P48-'Choose Housekeeping Genes'!Q$12),P48-'Choose Housekeeping Genes'!Q$12,"")</f>
        <v/>
      </c>
      <c r="BI48" s="22" t="str">
        <f ca="1">IF(ISNUMBER(Q48-'Choose Housekeeping Genes'!R$12),Q48-'Choose Housekeeping Genes'!R$12,"")</f>
        <v/>
      </c>
      <c r="BJ48" s="22" t="str">
        <f ca="1">IF(ISNUMBER(R48-'Choose Housekeeping Genes'!S$12),R48-'Choose Housekeeping Genes'!S$12,"")</f>
        <v/>
      </c>
      <c r="BK48" s="22" t="str">
        <f ca="1">IF(ISNUMBER(S48-'Choose Housekeeping Genes'!T$12),S48-'Choose Housekeeping Genes'!T$12,"")</f>
        <v/>
      </c>
      <c r="BL48" s="22" t="str">
        <f ca="1">IF(ISNUMBER(T48-'Choose Housekeeping Genes'!U$12),T48-'Choose Housekeeping Genes'!U$12,"")</f>
        <v/>
      </c>
      <c r="BM48" s="22" t="str">
        <f ca="1">IF(ISNUMBER(U48-'Choose Housekeeping Genes'!V$12),U48-'Choose Housekeeping Genes'!V$12,"")</f>
        <v/>
      </c>
      <c r="BN48" s="22" t="str">
        <f ca="1">IF(ISNUMBER(V48-'Choose Housekeeping Genes'!W$12),V48-'Choose Housekeeping Genes'!W$12,"")</f>
        <v/>
      </c>
      <c r="BO48" s="142" t="str">
        <f t="shared" si="48"/>
        <v>Gln-CTG-1</v>
      </c>
      <c r="BP48" s="140" t="s">
        <v>348</v>
      </c>
      <c r="BQ48" s="22" t="str">
        <f ca="1">IF(ISNUMBER(Y48-'Choose Housekeeping Genes'!AA$12),Y48-'Choose Housekeeping Genes'!AA$12,"")</f>
        <v/>
      </c>
      <c r="BR48" s="22" t="str">
        <f ca="1">IF(ISNUMBER(Z48-'Choose Housekeeping Genes'!AB$12),Z48-'Choose Housekeeping Genes'!AB$12,"")</f>
        <v/>
      </c>
      <c r="BS48" s="22" t="str">
        <f ca="1">IF(ISNUMBER(AA48-'Choose Housekeeping Genes'!AC$12),AA48-'Choose Housekeeping Genes'!AC$12,"")</f>
        <v/>
      </c>
      <c r="BT48" s="22" t="str">
        <f ca="1">IF(ISNUMBER(AB48-'Choose Housekeeping Genes'!AD$12),AB48-'Choose Housekeeping Genes'!AD$12,"")</f>
        <v/>
      </c>
      <c r="BU48" s="22" t="str">
        <f ca="1">IF(ISNUMBER(AC48-'Choose Housekeeping Genes'!AE$12),AC48-'Choose Housekeeping Genes'!AE$12,"")</f>
        <v/>
      </c>
      <c r="BV48" s="22" t="str">
        <f ca="1">IF(ISNUMBER(AD48-'Choose Housekeeping Genes'!AF$12),AD48-'Choose Housekeeping Genes'!AF$12,"")</f>
        <v/>
      </c>
      <c r="BW48" s="22" t="str">
        <f ca="1">IF(ISNUMBER(AE48-'Choose Housekeeping Genes'!AG$12),AE48-'Choose Housekeeping Genes'!AG$12,"")</f>
        <v/>
      </c>
      <c r="BX48" s="22" t="str">
        <f ca="1">IF(ISNUMBER(AF48-'Choose Housekeeping Genes'!AH$12),AF48-'Choose Housekeeping Genes'!AH$12,"")</f>
        <v/>
      </c>
      <c r="BY48" s="22" t="str">
        <f ca="1">IF(ISNUMBER(AG48-'Choose Housekeeping Genes'!AI$12),AG48-'Choose Housekeeping Genes'!AI$12,"")</f>
        <v/>
      </c>
      <c r="BZ48" s="22" t="str">
        <f ca="1">IF(ISNUMBER(AH48-'Choose Housekeeping Genes'!AJ$12),AH48-'Choose Housekeeping Genes'!AJ$12,"")</f>
        <v/>
      </c>
      <c r="CA48" s="22" t="str">
        <f ca="1">IF(ISNUMBER(AI48-'Choose Housekeeping Genes'!AK$12),AI48-'Choose Housekeeping Genes'!AK$12,"")</f>
        <v/>
      </c>
      <c r="CB48" s="22" t="str">
        <f ca="1">IF(ISNUMBER(AJ48-'Choose Housekeeping Genes'!AL$12),AJ48-'Choose Housekeeping Genes'!AL$12,"")</f>
        <v/>
      </c>
      <c r="CC48" s="22" t="str">
        <f ca="1">IF(ISNUMBER(AK48-'Choose Housekeeping Genes'!AM$12),AK48-'Choose Housekeeping Genes'!AM$12,"")</f>
        <v/>
      </c>
      <c r="CD48" s="22" t="str">
        <f ca="1">IF(ISNUMBER(AL48-'Choose Housekeeping Genes'!AN$12),AL48-'Choose Housekeeping Genes'!AN$12,"")</f>
        <v/>
      </c>
      <c r="CE48" s="22" t="str">
        <f ca="1">IF(ISNUMBER(AM48-'Choose Housekeeping Genes'!AO$12),AM48-'Choose Housekeeping Genes'!AO$12,"")</f>
        <v/>
      </c>
      <c r="CF48" s="22" t="str">
        <f ca="1">IF(ISNUMBER(AN48-'Choose Housekeeping Genes'!AP$12),AN48-'Choose Housekeeping Genes'!AP$12,"")</f>
        <v/>
      </c>
      <c r="CG48" s="22" t="str">
        <f ca="1">IF(ISNUMBER(AO48-'Choose Housekeeping Genes'!AQ$12),AO48-'Choose Housekeeping Genes'!AQ$12,"")</f>
        <v/>
      </c>
      <c r="CH48" s="22" t="str">
        <f ca="1">IF(ISNUMBER(AP48-'Choose Housekeeping Genes'!AR$12),AP48-'Choose Housekeeping Genes'!AR$12,"")</f>
        <v/>
      </c>
      <c r="CI48" s="22" t="str">
        <f ca="1">IF(ISNUMBER(AQ48-'Choose Housekeeping Genes'!AS$12),AQ48-'Choose Housekeeping Genes'!AS$12,"")</f>
        <v/>
      </c>
      <c r="CJ48" s="22" t="str">
        <f ca="1">IF(ISNUMBER(AR48-'Choose Housekeeping Genes'!AT$12),AR48-'Choose Housekeeping Genes'!AT$12,"")</f>
        <v/>
      </c>
      <c r="CK48" s="66" t="e">
        <f t="shared" ca="1" si="4"/>
        <v>#DIV/0!</v>
      </c>
      <c r="CL48" s="143" t="e">
        <f t="shared" ca="1" si="5"/>
        <v>#DIV/0!</v>
      </c>
      <c r="DA48" s="69" t="str">
        <f>'Transcript table'!D56</f>
        <v>Gln-CTG-1</v>
      </c>
      <c r="DB48" s="21" t="s">
        <v>348</v>
      </c>
      <c r="DC48" s="65" t="str">
        <f t="shared" ca="1" si="6"/>
        <v/>
      </c>
      <c r="DD48" s="65" t="str">
        <f t="shared" ca="1" si="7"/>
        <v/>
      </c>
      <c r="DE48" s="65" t="str">
        <f t="shared" ca="1" si="8"/>
        <v/>
      </c>
      <c r="DF48" s="65" t="str">
        <f t="shared" ca="1" si="9"/>
        <v/>
      </c>
      <c r="DG48" s="65" t="str">
        <f t="shared" ca="1" si="10"/>
        <v/>
      </c>
      <c r="DH48" s="65" t="str">
        <f t="shared" ca="1" si="11"/>
        <v/>
      </c>
      <c r="DI48" s="65" t="str">
        <f t="shared" ca="1" si="12"/>
        <v/>
      </c>
      <c r="DJ48" s="65" t="str">
        <f t="shared" ca="1" si="13"/>
        <v/>
      </c>
      <c r="DK48" s="65" t="str">
        <f t="shared" ca="1" si="14"/>
        <v/>
      </c>
      <c r="DL48" s="65" t="str">
        <f t="shared" ca="1" si="15"/>
        <v/>
      </c>
      <c r="DM48" s="65" t="str">
        <f t="shared" ca="1" si="16"/>
        <v/>
      </c>
      <c r="DN48" s="65" t="str">
        <f t="shared" ca="1" si="17"/>
        <v/>
      </c>
      <c r="DO48" s="65" t="str">
        <f t="shared" ca="1" si="18"/>
        <v/>
      </c>
      <c r="DP48" s="65" t="str">
        <f t="shared" ca="1" si="19"/>
        <v/>
      </c>
      <c r="DQ48" s="65" t="str">
        <f t="shared" ca="1" si="20"/>
        <v/>
      </c>
      <c r="DR48" s="65" t="str">
        <f t="shared" ca="1" si="21"/>
        <v/>
      </c>
      <c r="DS48" s="65" t="str">
        <f t="shared" ca="1" si="22"/>
        <v/>
      </c>
      <c r="DT48" s="65" t="str">
        <f t="shared" ca="1" si="23"/>
        <v/>
      </c>
      <c r="DU48" s="65" t="str">
        <f t="shared" ca="1" si="24"/>
        <v/>
      </c>
      <c r="DV48" s="65" t="str">
        <f t="shared" ca="1" si="25"/>
        <v/>
      </c>
      <c r="DW48" s="141" t="str">
        <f t="shared" si="26"/>
        <v>Gln-CTG-1</v>
      </c>
      <c r="DX48" s="140" t="s">
        <v>348</v>
      </c>
      <c r="DY48" s="65" t="str">
        <f t="shared" ca="1" si="27"/>
        <v/>
      </c>
      <c r="DZ48" s="65" t="str">
        <f t="shared" ca="1" si="28"/>
        <v/>
      </c>
      <c r="EA48" s="65" t="str">
        <f t="shared" ca="1" si="29"/>
        <v/>
      </c>
      <c r="EB48" s="65" t="str">
        <f t="shared" ca="1" si="30"/>
        <v/>
      </c>
      <c r="EC48" s="65" t="str">
        <f t="shared" ca="1" si="31"/>
        <v/>
      </c>
      <c r="ED48" s="65" t="str">
        <f t="shared" ca="1" si="32"/>
        <v/>
      </c>
      <c r="EE48" s="65" t="str">
        <f t="shared" ca="1" si="33"/>
        <v/>
      </c>
      <c r="EF48" s="65" t="str">
        <f t="shared" ca="1" si="34"/>
        <v/>
      </c>
      <c r="EG48" s="65" t="str">
        <f t="shared" ca="1" si="35"/>
        <v/>
      </c>
      <c r="EH48" s="65" t="str">
        <f t="shared" ca="1" si="36"/>
        <v/>
      </c>
      <c r="EI48" s="65" t="str">
        <f t="shared" ca="1" si="37"/>
        <v/>
      </c>
      <c r="EJ48" s="65" t="str">
        <f t="shared" ca="1" si="38"/>
        <v/>
      </c>
      <c r="EK48" s="65" t="str">
        <f t="shared" ca="1" si="39"/>
        <v/>
      </c>
      <c r="EL48" s="65" t="str">
        <f t="shared" ca="1" si="40"/>
        <v/>
      </c>
      <c r="EM48" s="65" t="str">
        <f t="shared" ca="1" si="41"/>
        <v/>
      </c>
      <c r="EN48" s="65" t="str">
        <f t="shared" ca="1" si="42"/>
        <v/>
      </c>
      <c r="EO48" s="65" t="str">
        <f t="shared" ca="1" si="43"/>
        <v/>
      </c>
      <c r="EP48" s="65" t="str">
        <f t="shared" ca="1" si="44"/>
        <v/>
      </c>
      <c r="EQ48" s="65" t="str">
        <f t="shared" ca="1" si="45"/>
        <v/>
      </c>
      <c r="ER48" s="65" t="str">
        <f t="shared" ca="1" si="46"/>
        <v/>
      </c>
    </row>
    <row r="49" spans="1:148" ht="12.75" customHeight="1">
      <c r="A49" s="134" t="str">
        <f>'Test Sample Data'!A49</f>
        <v>Gln-CTG-2</v>
      </c>
      <c r="B49" s="136" t="s">
        <v>346</v>
      </c>
      <c r="C49" s="22" t="str">
        <f>IF(SUM('Test Sample Data'!C$3:C$194)&gt;10,IF(AND(ISNUMBER('Test Sample Data'!C49),'Test Sample Data'!C49&lt;35,'Test Sample Data'!C49&gt;0),'Test Sample Data'!C49-'Choose Housekeeping Genes'!D$20,35-'Choose Housekeeping Genes'!D$20),"")</f>
        <v/>
      </c>
      <c r="D49" s="22" t="str">
        <f>IF(SUM('Test Sample Data'!D$3:D$194)&gt;10,IF(AND(ISNUMBER('Test Sample Data'!D49),'Test Sample Data'!D49&lt;35,'Test Sample Data'!D49&gt;0),'Test Sample Data'!D49-'Choose Housekeeping Genes'!E$20,35-'Choose Housekeeping Genes'!E$20),"")</f>
        <v/>
      </c>
      <c r="E49" s="22" t="str">
        <f>IF(SUM('Test Sample Data'!E$3:E$194)&gt;10,IF(AND(ISNUMBER('Test Sample Data'!E49),'Test Sample Data'!E49&lt;35,'Test Sample Data'!E49&gt;0),'Test Sample Data'!E49-'Choose Housekeeping Genes'!F$20,35-'Choose Housekeeping Genes'!F$20),"")</f>
        <v/>
      </c>
      <c r="F49" s="22" t="str">
        <f>IF(SUM('Test Sample Data'!F$3:F$194)&gt;10,IF(AND(ISNUMBER('Test Sample Data'!F49),'Test Sample Data'!F49&lt;35,'Test Sample Data'!F49&gt;0),'Test Sample Data'!F49-'Choose Housekeeping Genes'!G$20,35-'Choose Housekeeping Genes'!G$20),"")</f>
        <v/>
      </c>
      <c r="G49" s="22" t="str">
        <f>IF(SUM('Test Sample Data'!G$3:G$194)&gt;10,IF(AND(ISNUMBER('Test Sample Data'!G49),'Test Sample Data'!G49&lt;35,'Test Sample Data'!G49&gt;0),'Test Sample Data'!G49-'Choose Housekeeping Genes'!H$20,35-'Choose Housekeeping Genes'!H$20),"")</f>
        <v/>
      </c>
      <c r="H49" s="22" t="str">
        <f>IF(SUM('Test Sample Data'!H$3:H$194)&gt;10,IF(AND(ISNUMBER('Test Sample Data'!H49),'Test Sample Data'!H49&lt;35,'Test Sample Data'!H49&gt;0),'Test Sample Data'!H49-'Choose Housekeeping Genes'!I$20,35-'Choose Housekeeping Genes'!I$20),"")</f>
        <v/>
      </c>
      <c r="I49" s="22" t="str">
        <f>IF(SUM('Test Sample Data'!I$3:I$194)&gt;10,IF(AND(ISNUMBER('Test Sample Data'!I49),'Test Sample Data'!I49&lt;35,'Test Sample Data'!I49&gt;0),'Test Sample Data'!I49-'Choose Housekeeping Genes'!J$20,35-'Choose Housekeeping Genes'!J$20),"")</f>
        <v/>
      </c>
      <c r="J49" s="22" t="str">
        <f>IF(SUM('Test Sample Data'!J$3:J$194)&gt;10,IF(AND(ISNUMBER('Test Sample Data'!J49),'Test Sample Data'!J49&lt;35,'Test Sample Data'!J49&gt;0),'Test Sample Data'!J49-'Choose Housekeeping Genes'!K$20,35-'Choose Housekeeping Genes'!K$20),"")</f>
        <v/>
      </c>
      <c r="K49" s="22" t="str">
        <f>IF(SUM('Test Sample Data'!K$3:K$194)&gt;10,IF(AND(ISNUMBER('Test Sample Data'!K49),'Test Sample Data'!K49&lt;35,'Test Sample Data'!K49&gt;0),'Test Sample Data'!K49-'Choose Housekeeping Genes'!L$20,35-'Choose Housekeeping Genes'!L$20),"")</f>
        <v/>
      </c>
      <c r="L49" s="22" t="str">
        <f>IF(SUM('Test Sample Data'!L$3:L$194)&gt;10,IF(AND(ISNUMBER('Test Sample Data'!L49),'Test Sample Data'!L49&lt;35,'Test Sample Data'!L49&gt;0),'Test Sample Data'!L49-'Choose Housekeeping Genes'!M$20,35-'Choose Housekeeping Genes'!M$20),"")</f>
        <v/>
      </c>
      <c r="M49" s="22" t="str">
        <f>IF(SUM('Test Sample Data'!M$3:M$194)&gt;10,IF(AND(ISNUMBER('Test Sample Data'!M49),'Test Sample Data'!M49&lt;35,'Test Sample Data'!M49&gt;0),'Test Sample Data'!M49-'Choose Housekeeping Genes'!N$20,35-'Choose Housekeeping Genes'!N$20),"")</f>
        <v/>
      </c>
      <c r="N49" s="22" t="str">
        <f>IF(SUM('Test Sample Data'!N$3:N$194)&gt;10,IF(AND(ISNUMBER('Test Sample Data'!N49),'Test Sample Data'!N49&lt;35,'Test Sample Data'!N49&gt;0),'Test Sample Data'!N49-'Choose Housekeeping Genes'!O$20,35-'Choose Housekeeping Genes'!O$20),"")</f>
        <v/>
      </c>
      <c r="O49" s="22" t="str">
        <f>IF(SUM('Test Sample Data'!O$3:O$194)&gt;10,IF(AND(ISNUMBER('Test Sample Data'!O49),'Test Sample Data'!O49&lt;35,'Test Sample Data'!O49&gt;0),'Test Sample Data'!O49-'Choose Housekeeping Genes'!P$20,35-'Choose Housekeeping Genes'!P$20),"")</f>
        <v/>
      </c>
      <c r="P49" s="22" t="str">
        <f>IF(SUM('Test Sample Data'!P$3:P$194)&gt;10,IF(AND(ISNUMBER('Test Sample Data'!P49),'Test Sample Data'!P49&lt;35,'Test Sample Data'!P49&gt;0),'Test Sample Data'!P49-'Choose Housekeeping Genes'!Q$20,35-'Choose Housekeeping Genes'!Q$20),"")</f>
        <v/>
      </c>
      <c r="Q49" s="22" t="str">
        <f>IF(SUM('Test Sample Data'!Q$3:Q$194)&gt;10,IF(AND(ISNUMBER('Test Sample Data'!Q49),'Test Sample Data'!Q49&lt;35,'Test Sample Data'!Q49&gt;0),'Test Sample Data'!Q49-'Choose Housekeeping Genes'!R$20,35-'Choose Housekeeping Genes'!R$20),"")</f>
        <v/>
      </c>
      <c r="R49" s="22" t="str">
        <f>IF(SUM('Test Sample Data'!R$3:R$194)&gt;10,IF(AND(ISNUMBER('Test Sample Data'!R49),'Test Sample Data'!R49&lt;35,'Test Sample Data'!R49&gt;0),'Test Sample Data'!R49-'Choose Housekeeping Genes'!S$20,35-'Choose Housekeeping Genes'!S$20),"")</f>
        <v/>
      </c>
      <c r="S49" s="22" t="str">
        <f>IF(SUM('Test Sample Data'!S$3:S$194)&gt;10,IF(AND(ISNUMBER('Test Sample Data'!S49),'Test Sample Data'!S49&lt;35,'Test Sample Data'!S49&gt;0),'Test Sample Data'!S49-'Choose Housekeeping Genes'!T$20,35-'Choose Housekeeping Genes'!T$20),"")</f>
        <v/>
      </c>
      <c r="T49" s="22" t="str">
        <f>IF(SUM('Test Sample Data'!T$3:T$194)&gt;10,IF(AND(ISNUMBER('Test Sample Data'!T49),'Test Sample Data'!T49&lt;35,'Test Sample Data'!T49&gt;0),'Test Sample Data'!T49-'Choose Housekeeping Genes'!U$20,35-'Choose Housekeeping Genes'!U$20),"")</f>
        <v/>
      </c>
      <c r="U49" s="22" t="str">
        <f>IF(SUM('Test Sample Data'!U$3:U$194)&gt;10,IF(AND(ISNUMBER('Test Sample Data'!U49),'Test Sample Data'!U49&lt;35,'Test Sample Data'!U49&gt;0),'Test Sample Data'!U49-'Choose Housekeeping Genes'!V$20,35-'Choose Housekeeping Genes'!V$20),"")</f>
        <v/>
      </c>
      <c r="V49" s="22" t="str">
        <f>IF(SUM('Test Sample Data'!V$3:V$194)&gt;10,IF(AND(ISNUMBER('Test Sample Data'!V49),'Test Sample Data'!V49&lt;35,'Test Sample Data'!V49&gt;0),'Test Sample Data'!V49-'Choose Housekeeping Genes'!W$20,35-'Choose Housekeeping Genes'!W$20),"")</f>
        <v/>
      </c>
      <c r="W49" s="139" t="str">
        <f>'Control Sample Data'!A49</f>
        <v>Gln-CTG-2</v>
      </c>
      <c r="X49" s="140" t="s">
        <v>346</v>
      </c>
      <c r="Y49" s="22" t="str">
        <f>IF(SUM('Control Sample Data'!C$3:C$194)&gt;10,IF(AND(ISNUMBER('Control Sample Data'!C49),'Control Sample Data'!C49&lt;35,'Control Sample Data'!C49&gt;0),'Control Sample Data'!C49-'Choose Housekeeping Genes'!AA$20,35-'Choose Housekeeping Genes'!AA$20),"")</f>
        <v/>
      </c>
      <c r="Z49" s="22" t="str">
        <f>IF(SUM('Control Sample Data'!D$3:D$194)&gt;10,IF(AND(ISNUMBER('Control Sample Data'!D49),'Control Sample Data'!D49&lt;35,'Control Sample Data'!D49&gt;0),'Control Sample Data'!D49-'Choose Housekeeping Genes'!AB$20,35-'Choose Housekeeping Genes'!AB$20),"")</f>
        <v/>
      </c>
      <c r="AA49" s="22" t="str">
        <f>IF(SUM('Control Sample Data'!E$3:E$194)&gt;10,IF(AND(ISNUMBER('Control Sample Data'!E49),'Control Sample Data'!E49&lt;35,'Control Sample Data'!E49&gt;0),'Control Sample Data'!E49-'Choose Housekeeping Genes'!AC$20,35-'Choose Housekeeping Genes'!AC$20),"")</f>
        <v/>
      </c>
      <c r="AB49" s="22" t="str">
        <f>IF(SUM('Control Sample Data'!F$3:F$194)&gt;10,IF(AND(ISNUMBER('Control Sample Data'!F49),'Control Sample Data'!F49&lt;35,'Control Sample Data'!F49&gt;0),'Control Sample Data'!F49-'Choose Housekeeping Genes'!AD$20,35-'Choose Housekeeping Genes'!AD$20),"")</f>
        <v/>
      </c>
      <c r="AC49" s="22" t="str">
        <f>IF(SUM('Control Sample Data'!G$3:G$194)&gt;10,IF(AND(ISNUMBER('Control Sample Data'!G49),'Control Sample Data'!G49&lt;35,'Control Sample Data'!G49&gt;0),'Control Sample Data'!G49-'Choose Housekeeping Genes'!AE$20,35-'Choose Housekeeping Genes'!AE$20),"")</f>
        <v/>
      </c>
      <c r="AD49" s="22" t="str">
        <f>IF(SUM('Control Sample Data'!H$3:H$194)&gt;10,IF(AND(ISNUMBER('Control Sample Data'!H49),'Control Sample Data'!H49&lt;35,'Control Sample Data'!H49&gt;0),'Control Sample Data'!H49-'Choose Housekeeping Genes'!AF$20,35-'Choose Housekeeping Genes'!AF$20),"")</f>
        <v/>
      </c>
      <c r="AE49" s="22" t="str">
        <f>IF(SUM('Control Sample Data'!I$3:I$194)&gt;10,IF(AND(ISNUMBER('Control Sample Data'!I49),'Control Sample Data'!I49&lt;35,'Control Sample Data'!I49&gt;0),'Control Sample Data'!I49-'Choose Housekeeping Genes'!AG$20,35-'Choose Housekeeping Genes'!AG$20),"")</f>
        <v/>
      </c>
      <c r="AF49" s="22" t="str">
        <f>IF(SUM('Control Sample Data'!J$3:J$194)&gt;10,IF(AND(ISNUMBER('Control Sample Data'!J49),'Control Sample Data'!J49&lt;35,'Control Sample Data'!J49&gt;0),'Control Sample Data'!J49-'Choose Housekeeping Genes'!AH$20,35-'Choose Housekeeping Genes'!AH$20),"")</f>
        <v/>
      </c>
      <c r="AG49" s="22" t="str">
        <f>IF(SUM('Control Sample Data'!K$3:K$194)&gt;10,IF(AND(ISNUMBER('Control Sample Data'!K49),'Control Sample Data'!K49&lt;35,'Control Sample Data'!K49&gt;0),'Control Sample Data'!K49-'Choose Housekeeping Genes'!AI$20,35-'Choose Housekeeping Genes'!AI$20),"")</f>
        <v/>
      </c>
      <c r="AH49" s="22" t="str">
        <f>IF(SUM('Control Sample Data'!L$3:L$194)&gt;10,IF(AND(ISNUMBER('Control Sample Data'!L49),'Control Sample Data'!L49&lt;35,'Control Sample Data'!L49&gt;0),'Control Sample Data'!L49-'Choose Housekeeping Genes'!AJ$20,35-'Choose Housekeeping Genes'!AJ$20),"")</f>
        <v/>
      </c>
      <c r="AI49" s="22" t="str">
        <f>IF(SUM('Control Sample Data'!M$3:M$194)&gt;10,IF(AND(ISNUMBER('Control Sample Data'!M49),'Control Sample Data'!M49&lt;35,'Control Sample Data'!M49&gt;0),'Control Sample Data'!M49-'Choose Housekeeping Genes'!AK$20,35-'Choose Housekeeping Genes'!AK$20),"")</f>
        <v/>
      </c>
      <c r="AJ49" s="22" t="str">
        <f>IF(SUM('Control Sample Data'!N$3:N$194)&gt;10,IF(AND(ISNUMBER('Control Sample Data'!N49),'Control Sample Data'!N49&lt;35,'Control Sample Data'!N49&gt;0),'Control Sample Data'!N49-'Choose Housekeeping Genes'!AL$20,35-'Choose Housekeeping Genes'!AL$20),"")</f>
        <v/>
      </c>
      <c r="AK49" s="22" t="str">
        <f>IF(SUM('Control Sample Data'!O$3:O$194)&gt;10,IF(AND(ISNUMBER('Control Sample Data'!O49),'Control Sample Data'!O49&lt;35,'Control Sample Data'!O49&gt;0),'Control Sample Data'!O49-'Choose Housekeeping Genes'!AM$20,35-'Choose Housekeeping Genes'!AM$20),"")</f>
        <v/>
      </c>
      <c r="AL49" s="22" t="str">
        <f>IF(SUM('Control Sample Data'!P$3:P$194)&gt;10,IF(AND(ISNUMBER('Control Sample Data'!P49),'Control Sample Data'!P49&lt;35,'Control Sample Data'!P49&gt;0),'Control Sample Data'!P49-'Choose Housekeeping Genes'!AN$20,35-'Choose Housekeeping Genes'!AN$20),"")</f>
        <v/>
      </c>
      <c r="AM49" s="22" t="str">
        <f>IF(SUM('Control Sample Data'!Q$3:Q$194)&gt;10,IF(AND(ISNUMBER('Control Sample Data'!Q49),'Control Sample Data'!Q49&lt;35,'Control Sample Data'!Q49&gt;0),'Control Sample Data'!Q49-'Choose Housekeeping Genes'!AO$20,35-'Choose Housekeeping Genes'!AO$20),"")</f>
        <v/>
      </c>
      <c r="AN49" s="22" t="str">
        <f>IF(SUM('Control Sample Data'!R$3:R$194)&gt;10,IF(AND(ISNUMBER('Control Sample Data'!R49),'Control Sample Data'!R49&lt;35,'Control Sample Data'!R49&gt;0),'Control Sample Data'!R49-'Choose Housekeeping Genes'!AP$20,35-'Choose Housekeeping Genes'!AP$20),"")</f>
        <v/>
      </c>
      <c r="AO49" s="22" t="str">
        <f>IF(SUM('Control Sample Data'!S$3:S$194)&gt;10,IF(AND(ISNUMBER('Control Sample Data'!S49),'Control Sample Data'!S49&lt;35,'Control Sample Data'!S49&gt;0),'Control Sample Data'!S49-'Choose Housekeeping Genes'!AQ$20,35-'Choose Housekeeping Genes'!AQ$20),"")</f>
        <v/>
      </c>
      <c r="AP49" s="22" t="str">
        <f>IF(SUM('Control Sample Data'!T$3:T$194)&gt;10,IF(AND(ISNUMBER('Control Sample Data'!T49),'Control Sample Data'!T49&lt;35,'Control Sample Data'!T49&gt;0),'Control Sample Data'!T49-'Choose Housekeeping Genes'!AR$20,35-'Choose Housekeeping Genes'!AR$20),"")</f>
        <v/>
      </c>
      <c r="AQ49" s="22" t="str">
        <f>IF(SUM('Control Sample Data'!U$3:U$194)&gt;10,IF(AND(ISNUMBER('Control Sample Data'!U49),'Control Sample Data'!U49&lt;35,'Control Sample Data'!U49&gt;0),'Control Sample Data'!U49-'Choose Housekeeping Genes'!AS$20,35-'Choose Housekeeping Genes'!AS$20),"")</f>
        <v/>
      </c>
      <c r="AR49" s="22" t="str">
        <f>IF(SUM('Control Sample Data'!V$3:V$194)&gt;10,IF(AND(ISNUMBER('Control Sample Data'!V49),'Control Sample Data'!V49&lt;35,'Control Sample Data'!V49&gt;0),'Control Sample Data'!V49-'Choose Housekeeping Genes'!AT$20,35-'Choose Housekeeping Genes'!AT$20),"")</f>
        <v/>
      </c>
      <c r="AS49" s="69" t="str">
        <f>'Control Sample Data'!A49</f>
        <v>Gln-CTG-2</v>
      </c>
      <c r="AT49" s="21" t="s">
        <v>346</v>
      </c>
      <c r="AU49" s="22" t="str">
        <f ca="1">IF(ISNUMBER(C49-'Choose Housekeeping Genes'!D$12),C49-'Choose Housekeeping Genes'!D$12,"")</f>
        <v/>
      </c>
      <c r="AV49" s="22" t="str">
        <f ca="1">IF(ISNUMBER(D49-'Choose Housekeeping Genes'!E$12),D49-'Choose Housekeeping Genes'!E$12,"")</f>
        <v/>
      </c>
      <c r="AW49" s="22" t="str">
        <f ca="1">IF(ISNUMBER(E49-'Choose Housekeeping Genes'!F$12),E49-'Choose Housekeeping Genes'!F$12,"")</f>
        <v/>
      </c>
      <c r="AX49" s="22" t="str">
        <f ca="1">IF(ISNUMBER(F49-'Choose Housekeeping Genes'!G$12),F49-'Choose Housekeeping Genes'!G$12,"")</f>
        <v/>
      </c>
      <c r="AY49" s="22" t="str">
        <f ca="1">IF(ISNUMBER(G49-'Choose Housekeeping Genes'!H$12),G49-'Choose Housekeeping Genes'!H$12,"")</f>
        <v/>
      </c>
      <c r="AZ49" s="22" t="str">
        <f ca="1">IF(ISNUMBER(H49-'Choose Housekeeping Genes'!I$12),H49-'Choose Housekeeping Genes'!I$12,"")</f>
        <v/>
      </c>
      <c r="BA49" s="22" t="str">
        <f ca="1">IF(ISNUMBER(I49-'Choose Housekeeping Genes'!J$12),I49-'Choose Housekeeping Genes'!J$12,"")</f>
        <v/>
      </c>
      <c r="BB49" s="22" t="str">
        <f ca="1">IF(ISNUMBER(J49-'Choose Housekeeping Genes'!K$12),J49-'Choose Housekeeping Genes'!K$12,"")</f>
        <v/>
      </c>
      <c r="BC49" s="22" t="str">
        <f ca="1">IF(ISNUMBER(K49-'Choose Housekeeping Genes'!L$12),K49-'Choose Housekeeping Genes'!L$12,"")</f>
        <v/>
      </c>
      <c r="BD49" s="22" t="str">
        <f ca="1">IF(ISNUMBER(L49-'Choose Housekeeping Genes'!M$12),L49-'Choose Housekeeping Genes'!M$12,"")</f>
        <v/>
      </c>
      <c r="BE49" s="22" t="str">
        <f ca="1">IF(ISNUMBER(M49-'Choose Housekeeping Genes'!N$12),M49-'Choose Housekeeping Genes'!N$12,"")</f>
        <v/>
      </c>
      <c r="BF49" s="22" t="str">
        <f ca="1">IF(ISNUMBER(N49-'Choose Housekeeping Genes'!O$12),N49-'Choose Housekeeping Genes'!O$12,"")</f>
        <v/>
      </c>
      <c r="BG49" s="22" t="str">
        <f ca="1">IF(ISNUMBER(O49-'Choose Housekeeping Genes'!P$12),O49-'Choose Housekeeping Genes'!P$12,"")</f>
        <v/>
      </c>
      <c r="BH49" s="22" t="str">
        <f ca="1">IF(ISNUMBER(P49-'Choose Housekeeping Genes'!Q$12),P49-'Choose Housekeeping Genes'!Q$12,"")</f>
        <v/>
      </c>
      <c r="BI49" s="22" t="str">
        <f ca="1">IF(ISNUMBER(Q49-'Choose Housekeeping Genes'!R$12),Q49-'Choose Housekeeping Genes'!R$12,"")</f>
        <v/>
      </c>
      <c r="BJ49" s="22" t="str">
        <f ca="1">IF(ISNUMBER(R49-'Choose Housekeeping Genes'!S$12),R49-'Choose Housekeeping Genes'!S$12,"")</f>
        <v/>
      </c>
      <c r="BK49" s="22" t="str">
        <f ca="1">IF(ISNUMBER(S49-'Choose Housekeeping Genes'!T$12),S49-'Choose Housekeeping Genes'!T$12,"")</f>
        <v/>
      </c>
      <c r="BL49" s="22" t="str">
        <f ca="1">IF(ISNUMBER(T49-'Choose Housekeeping Genes'!U$12),T49-'Choose Housekeeping Genes'!U$12,"")</f>
        <v/>
      </c>
      <c r="BM49" s="22" t="str">
        <f ca="1">IF(ISNUMBER(U49-'Choose Housekeeping Genes'!V$12),U49-'Choose Housekeeping Genes'!V$12,"")</f>
        <v/>
      </c>
      <c r="BN49" s="22" t="str">
        <f ca="1">IF(ISNUMBER(V49-'Choose Housekeeping Genes'!W$12),V49-'Choose Housekeeping Genes'!W$12,"")</f>
        <v/>
      </c>
      <c r="BO49" s="142" t="str">
        <f t="shared" si="48"/>
        <v>Gln-CTG-2</v>
      </c>
      <c r="BP49" s="140" t="s">
        <v>346</v>
      </c>
      <c r="BQ49" s="22" t="str">
        <f ca="1">IF(ISNUMBER(Y49-'Choose Housekeeping Genes'!AA$12),Y49-'Choose Housekeeping Genes'!AA$12,"")</f>
        <v/>
      </c>
      <c r="BR49" s="22" t="str">
        <f ca="1">IF(ISNUMBER(Z49-'Choose Housekeeping Genes'!AB$12),Z49-'Choose Housekeeping Genes'!AB$12,"")</f>
        <v/>
      </c>
      <c r="BS49" s="22" t="str">
        <f ca="1">IF(ISNUMBER(AA49-'Choose Housekeeping Genes'!AC$12),AA49-'Choose Housekeeping Genes'!AC$12,"")</f>
        <v/>
      </c>
      <c r="BT49" s="22" t="str">
        <f ca="1">IF(ISNUMBER(AB49-'Choose Housekeeping Genes'!AD$12),AB49-'Choose Housekeeping Genes'!AD$12,"")</f>
        <v/>
      </c>
      <c r="BU49" s="22" t="str">
        <f ca="1">IF(ISNUMBER(AC49-'Choose Housekeeping Genes'!AE$12),AC49-'Choose Housekeeping Genes'!AE$12,"")</f>
        <v/>
      </c>
      <c r="BV49" s="22" t="str">
        <f ca="1">IF(ISNUMBER(AD49-'Choose Housekeeping Genes'!AF$12),AD49-'Choose Housekeeping Genes'!AF$12,"")</f>
        <v/>
      </c>
      <c r="BW49" s="22" t="str">
        <f ca="1">IF(ISNUMBER(AE49-'Choose Housekeeping Genes'!AG$12),AE49-'Choose Housekeeping Genes'!AG$12,"")</f>
        <v/>
      </c>
      <c r="BX49" s="22" t="str">
        <f ca="1">IF(ISNUMBER(AF49-'Choose Housekeeping Genes'!AH$12),AF49-'Choose Housekeeping Genes'!AH$12,"")</f>
        <v/>
      </c>
      <c r="BY49" s="22" t="str">
        <f ca="1">IF(ISNUMBER(AG49-'Choose Housekeeping Genes'!AI$12),AG49-'Choose Housekeeping Genes'!AI$12,"")</f>
        <v/>
      </c>
      <c r="BZ49" s="22" t="str">
        <f ca="1">IF(ISNUMBER(AH49-'Choose Housekeeping Genes'!AJ$12),AH49-'Choose Housekeeping Genes'!AJ$12,"")</f>
        <v/>
      </c>
      <c r="CA49" s="22" t="str">
        <f ca="1">IF(ISNUMBER(AI49-'Choose Housekeeping Genes'!AK$12),AI49-'Choose Housekeeping Genes'!AK$12,"")</f>
        <v/>
      </c>
      <c r="CB49" s="22" t="str">
        <f ca="1">IF(ISNUMBER(AJ49-'Choose Housekeeping Genes'!AL$12),AJ49-'Choose Housekeeping Genes'!AL$12,"")</f>
        <v/>
      </c>
      <c r="CC49" s="22" t="str">
        <f ca="1">IF(ISNUMBER(AK49-'Choose Housekeeping Genes'!AM$12),AK49-'Choose Housekeeping Genes'!AM$12,"")</f>
        <v/>
      </c>
      <c r="CD49" s="22" t="str">
        <f ca="1">IF(ISNUMBER(AL49-'Choose Housekeeping Genes'!AN$12),AL49-'Choose Housekeeping Genes'!AN$12,"")</f>
        <v/>
      </c>
      <c r="CE49" s="22" t="str">
        <f ca="1">IF(ISNUMBER(AM49-'Choose Housekeeping Genes'!AO$12),AM49-'Choose Housekeeping Genes'!AO$12,"")</f>
        <v/>
      </c>
      <c r="CF49" s="22" t="str">
        <f ca="1">IF(ISNUMBER(AN49-'Choose Housekeeping Genes'!AP$12),AN49-'Choose Housekeeping Genes'!AP$12,"")</f>
        <v/>
      </c>
      <c r="CG49" s="22" t="str">
        <f ca="1">IF(ISNUMBER(AO49-'Choose Housekeeping Genes'!AQ$12),AO49-'Choose Housekeeping Genes'!AQ$12,"")</f>
        <v/>
      </c>
      <c r="CH49" s="22" t="str">
        <f ca="1">IF(ISNUMBER(AP49-'Choose Housekeeping Genes'!AR$12),AP49-'Choose Housekeeping Genes'!AR$12,"")</f>
        <v/>
      </c>
      <c r="CI49" s="22" t="str">
        <f ca="1">IF(ISNUMBER(AQ49-'Choose Housekeeping Genes'!AS$12),AQ49-'Choose Housekeeping Genes'!AS$12,"")</f>
        <v/>
      </c>
      <c r="CJ49" s="22" t="str">
        <f ca="1">IF(ISNUMBER(AR49-'Choose Housekeeping Genes'!AT$12),AR49-'Choose Housekeeping Genes'!AT$12,"")</f>
        <v/>
      </c>
      <c r="CK49" s="66" t="e">
        <f t="shared" ca="1" si="4"/>
        <v>#DIV/0!</v>
      </c>
      <c r="CL49" s="143" t="e">
        <f t="shared" ca="1" si="5"/>
        <v>#DIV/0!</v>
      </c>
      <c r="DA49" s="69" t="str">
        <f>'Transcript table'!D57</f>
        <v>Gln-CTG-2</v>
      </c>
      <c r="DB49" s="21" t="s">
        <v>346</v>
      </c>
      <c r="DC49" s="65" t="str">
        <f t="shared" ca="1" si="6"/>
        <v/>
      </c>
      <c r="DD49" s="65" t="str">
        <f t="shared" ca="1" si="7"/>
        <v/>
      </c>
      <c r="DE49" s="65" t="str">
        <f t="shared" ca="1" si="8"/>
        <v/>
      </c>
      <c r="DF49" s="65" t="str">
        <f t="shared" ca="1" si="9"/>
        <v/>
      </c>
      <c r="DG49" s="65" t="str">
        <f t="shared" ca="1" si="10"/>
        <v/>
      </c>
      <c r="DH49" s="65" t="str">
        <f t="shared" ca="1" si="11"/>
        <v/>
      </c>
      <c r="DI49" s="65" t="str">
        <f t="shared" ca="1" si="12"/>
        <v/>
      </c>
      <c r="DJ49" s="65" t="str">
        <f t="shared" ca="1" si="13"/>
        <v/>
      </c>
      <c r="DK49" s="65" t="str">
        <f t="shared" ca="1" si="14"/>
        <v/>
      </c>
      <c r="DL49" s="65" t="str">
        <f t="shared" ca="1" si="15"/>
        <v/>
      </c>
      <c r="DM49" s="65" t="str">
        <f t="shared" ca="1" si="16"/>
        <v/>
      </c>
      <c r="DN49" s="65" t="str">
        <f t="shared" ca="1" si="17"/>
        <v/>
      </c>
      <c r="DO49" s="65" t="str">
        <f t="shared" ca="1" si="18"/>
        <v/>
      </c>
      <c r="DP49" s="65" t="str">
        <f t="shared" ca="1" si="19"/>
        <v/>
      </c>
      <c r="DQ49" s="65" t="str">
        <f t="shared" ca="1" si="20"/>
        <v/>
      </c>
      <c r="DR49" s="65" t="str">
        <f t="shared" ca="1" si="21"/>
        <v/>
      </c>
      <c r="DS49" s="65" t="str">
        <f t="shared" ca="1" si="22"/>
        <v/>
      </c>
      <c r="DT49" s="65" t="str">
        <f t="shared" ca="1" si="23"/>
        <v/>
      </c>
      <c r="DU49" s="65" t="str">
        <f t="shared" ca="1" si="24"/>
        <v/>
      </c>
      <c r="DV49" s="65" t="str">
        <f t="shared" ca="1" si="25"/>
        <v/>
      </c>
      <c r="DW49" s="141" t="str">
        <f t="shared" si="26"/>
        <v>Gln-CTG-2</v>
      </c>
      <c r="DX49" s="140" t="s">
        <v>346</v>
      </c>
      <c r="DY49" s="65" t="str">
        <f t="shared" ca="1" si="27"/>
        <v/>
      </c>
      <c r="DZ49" s="65" t="str">
        <f t="shared" ca="1" si="28"/>
        <v/>
      </c>
      <c r="EA49" s="65" t="str">
        <f t="shared" ca="1" si="29"/>
        <v/>
      </c>
      <c r="EB49" s="65" t="str">
        <f t="shared" ca="1" si="30"/>
        <v/>
      </c>
      <c r="EC49" s="65" t="str">
        <f t="shared" ca="1" si="31"/>
        <v/>
      </c>
      <c r="ED49" s="65" t="str">
        <f t="shared" ca="1" si="32"/>
        <v/>
      </c>
      <c r="EE49" s="65" t="str">
        <f t="shared" ca="1" si="33"/>
        <v/>
      </c>
      <c r="EF49" s="65" t="str">
        <f t="shared" ca="1" si="34"/>
        <v/>
      </c>
      <c r="EG49" s="65" t="str">
        <f t="shared" ca="1" si="35"/>
        <v/>
      </c>
      <c r="EH49" s="65" t="str">
        <f t="shared" ca="1" si="36"/>
        <v/>
      </c>
      <c r="EI49" s="65" t="str">
        <f t="shared" ca="1" si="37"/>
        <v/>
      </c>
      <c r="EJ49" s="65" t="str">
        <f t="shared" ca="1" si="38"/>
        <v/>
      </c>
      <c r="EK49" s="65" t="str">
        <f t="shared" ca="1" si="39"/>
        <v/>
      </c>
      <c r="EL49" s="65" t="str">
        <f t="shared" ca="1" si="40"/>
        <v/>
      </c>
      <c r="EM49" s="65" t="str">
        <f t="shared" ca="1" si="41"/>
        <v/>
      </c>
      <c r="EN49" s="65" t="str">
        <f t="shared" ca="1" si="42"/>
        <v/>
      </c>
      <c r="EO49" s="65" t="str">
        <f t="shared" ca="1" si="43"/>
        <v/>
      </c>
      <c r="EP49" s="65" t="str">
        <f t="shared" ca="1" si="44"/>
        <v/>
      </c>
      <c r="EQ49" s="65" t="str">
        <f t="shared" ca="1" si="45"/>
        <v/>
      </c>
      <c r="ER49" s="65" t="str">
        <f t="shared" ca="1" si="46"/>
        <v/>
      </c>
    </row>
    <row r="50" spans="1:148" ht="12.75" customHeight="1">
      <c r="A50" s="134" t="str">
        <f>'Test Sample Data'!A50</f>
        <v>Gln-CTG-3</v>
      </c>
      <c r="B50" s="136" t="s">
        <v>344</v>
      </c>
      <c r="C50" s="22" t="str">
        <f>IF(SUM('Test Sample Data'!C$3:C$194)&gt;10,IF(AND(ISNUMBER('Test Sample Data'!C50),'Test Sample Data'!C50&lt;35,'Test Sample Data'!C50&gt;0),'Test Sample Data'!C50-'Choose Housekeeping Genes'!D$20,35-'Choose Housekeeping Genes'!D$20),"")</f>
        <v/>
      </c>
      <c r="D50" s="22" t="str">
        <f>IF(SUM('Test Sample Data'!D$3:D$194)&gt;10,IF(AND(ISNUMBER('Test Sample Data'!D50),'Test Sample Data'!D50&lt;35,'Test Sample Data'!D50&gt;0),'Test Sample Data'!D50-'Choose Housekeeping Genes'!E$20,35-'Choose Housekeeping Genes'!E$20),"")</f>
        <v/>
      </c>
      <c r="E50" s="22" t="str">
        <f>IF(SUM('Test Sample Data'!E$3:E$194)&gt;10,IF(AND(ISNUMBER('Test Sample Data'!E50),'Test Sample Data'!E50&lt;35,'Test Sample Data'!E50&gt;0),'Test Sample Data'!E50-'Choose Housekeeping Genes'!F$20,35-'Choose Housekeeping Genes'!F$20),"")</f>
        <v/>
      </c>
      <c r="F50" s="22" t="str">
        <f>IF(SUM('Test Sample Data'!F$3:F$194)&gt;10,IF(AND(ISNUMBER('Test Sample Data'!F50),'Test Sample Data'!F50&lt;35,'Test Sample Data'!F50&gt;0),'Test Sample Data'!F50-'Choose Housekeeping Genes'!G$20,35-'Choose Housekeeping Genes'!G$20),"")</f>
        <v/>
      </c>
      <c r="G50" s="22" t="str">
        <f>IF(SUM('Test Sample Data'!G$3:G$194)&gt;10,IF(AND(ISNUMBER('Test Sample Data'!G50),'Test Sample Data'!G50&lt;35,'Test Sample Data'!G50&gt;0),'Test Sample Data'!G50-'Choose Housekeeping Genes'!H$20,35-'Choose Housekeeping Genes'!H$20),"")</f>
        <v/>
      </c>
      <c r="H50" s="22" t="str">
        <f>IF(SUM('Test Sample Data'!H$3:H$194)&gt;10,IF(AND(ISNUMBER('Test Sample Data'!H50),'Test Sample Data'!H50&lt;35,'Test Sample Data'!H50&gt;0),'Test Sample Data'!H50-'Choose Housekeeping Genes'!I$20,35-'Choose Housekeeping Genes'!I$20),"")</f>
        <v/>
      </c>
      <c r="I50" s="22" t="str">
        <f>IF(SUM('Test Sample Data'!I$3:I$194)&gt;10,IF(AND(ISNUMBER('Test Sample Data'!I50),'Test Sample Data'!I50&lt;35,'Test Sample Data'!I50&gt;0),'Test Sample Data'!I50-'Choose Housekeeping Genes'!J$20,35-'Choose Housekeeping Genes'!J$20),"")</f>
        <v/>
      </c>
      <c r="J50" s="22" t="str">
        <f>IF(SUM('Test Sample Data'!J$3:J$194)&gt;10,IF(AND(ISNUMBER('Test Sample Data'!J50),'Test Sample Data'!J50&lt;35,'Test Sample Data'!J50&gt;0),'Test Sample Data'!J50-'Choose Housekeeping Genes'!K$20,35-'Choose Housekeeping Genes'!K$20),"")</f>
        <v/>
      </c>
      <c r="K50" s="22" t="str">
        <f>IF(SUM('Test Sample Data'!K$3:K$194)&gt;10,IF(AND(ISNUMBER('Test Sample Data'!K50),'Test Sample Data'!K50&lt;35,'Test Sample Data'!K50&gt;0),'Test Sample Data'!K50-'Choose Housekeeping Genes'!L$20,35-'Choose Housekeeping Genes'!L$20),"")</f>
        <v/>
      </c>
      <c r="L50" s="22" t="str">
        <f>IF(SUM('Test Sample Data'!L$3:L$194)&gt;10,IF(AND(ISNUMBER('Test Sample Data'!L50),'Test Sample Data'!L50&lt;35,'Test Sample Data'!L50&gt;0),'Test Sample Data'!L50-'Choose Housekeeping Genes'!M$20,35-'Choose Housekeeping Genes'!M$20),"")</f>
        <v/>
      </c>
      <c r="M50" s="22" t="str">
        <f>IF(SUM('Test Sample Data'!M$3:M$194)&gt;10,IF(AND(ISNUMBER('Test Sample Data'!M50),'Test Sample Data'!M50&lt;35,'Test Sample Data'!M50&gt;0),'Test Sample Data'!M50-'Choose Housekeeping Genes'!N$20,35-'Choose Housekeeping Genes'!N$20),"")</f>
        <v/>
      </c>
      <c r="N50" s="22" t="str">
        <f>IF(SUM('Test Sample Data'!N$3:N$194)&gt;10,IF(AND(ISNUMBER('Test Sample Data'!N50),'Test Sample Data'!N50&lt;35,'Test Sample Data'!N50&gt;0),'Test Sample Data'!N50-'Choose Housekeeping Genes'!O$20,35-'Choose Housekeeping Genes'!O$20),"")</f>
        <v/>
      </c>
      <c r="O50" s="22" t="str">
        <f>IF(SUM('Test Sample Data'!O$3:O$194)&gt;10,IF(AND(ISNUMBER('Test Sample Data'!O50),'Test Sample Data'!O50&lt;35,'Test Sample Data'!O50&gt;0),'Test Sample Data'!O50-'Choose Housekeeping Genes'!P$20,35-'Choose Housekeeping Genes'!P$20),"")</f>
        <v/>
      </c>
      <c r="P50" s="22" t="str">
        <f>IF(SUM('Test Sample Data'!P$3:P$194)&gt;10,IF(AND(ISNUMBER('Test Sample Data'!P50),'Test Sample Data'!P50&lt;35,'Test Sample Data'!P50&gt;0),'Test Sample Data'!P50-'Choose Housekeeping Genes'!Q$20,35-'Choose Housekeeping Genes'!Q$20),"")</f>
        <v/>
      </c>
      <c r="Q50" s="22" t="str">
        <f>IF(SUM('Test Sample Data'!Q$3:Q$194)&gt;10,IF(AND(ISNUMBER('Test Sample Data'!Q50),'Test Sample Data'!Q50&lt;35,'Test Sample Data'!Q50&gt;0),'Test Sample Data'!Q50-'Choose Housekeeping Genes'!R$20,35-'Choose Housekeeping Genes'!R$20),"")</f>
        <v/>
      </c>
      <c r="R50" s="22" t="str">
        <f>IF(SUM('Test Sample Data'!R$3:R$194)&gt;10,IF(AND(ISNUMBER('Test Sample Data'!R50),'Test Sample Data'!R50&lt;35,'Test Sample Data'!R50&gt;0),'Test Sample Data'!R50-'Choose Housekeeping Genes'!S$20,35-'Choose Housekeeping Genes'!S$20),"")</f>
        <v/>
      </c>
      <c r="S50" s="22" t="str">
        <f>IF(SUM('Test Sample Data'!S$3:S$194)&gt;10,IF(AND(ISNUMBER('Test Sample Data'!S50),'Test Sample Data'!S50&lt;35,'Test Sample Data'!S50&gt;0),'Test Sample Data'!S50-'Choose Housekeeping Genes'!T$20,35-'Choose Housekeeping Genes'!T$20),"")</f>
        <v/>
      </c>
      <c r="T50" s="22" t="str">
        <f>IF(SUM('Test Sample Data'!T$3:T$194)&gt;10,IF(AND(ISNUMBER('Test Sample Data'!T50),'Test Sample Data'!T50&lt;35,'Test Sample Data'!T50&gt;0),'Test Sample Data'!T50-'Choose Housekeeping Genes'!U$20,35-'Choose Housekeeping Genes'!U$20),"")</f>
        <v/>
      </c>
      <c r="U50" s="22" t="str">
        <f>IF(SUM('Test Sample Data'!U$3:U$194)&gt;10,IF(AND(ISNUMBER('Test Sample Data'!U50),'Test Sample Data'!U50&lt;35,'Test Sample Data'!U50&gt;0),'Test Sample Data'!U50-'Choose Housekeeping Genes'!V$20,35-'Choose Housekeeping Genes'!V$20),"")</f>
        <v/>
      </c>
      <c r="V50" s="22" t="str">
        <f>IF(SUM('Test Sample Data'!V$3:V$194)&gt;10,IF(AND(ISNUMBER('Test Sample Data'!V50),'Test Sample Data'!V50&lt;35,'Test Sample Data'!V50&gt;0),'Test Sample Data'!V50-'Choose Housekeeping Genes'!W$20,35-'Choose Housekeeping Genes'!W$20),"")</f>
        <v/>
      </c>
      <c r="W50" s="139" t="str">
        <f>'Control Sample Data'!A50</f>
        <v>Gln-CTG-3</v>
      </c>
      <c r="X50" s="140" t="s">
        <v>344</v>
      </c>
      <c r="Y50" s="22" t="str">
        <f>IF(SUM('Control Sample Data'!C$3:C$194)&gt;10,IF(AND(ISNUMBER('Control Sample Data'!C50),'Control Sample Data'!C50&lt;35,'Control Sample Data'!C50&gt;0),'Control Sample Data'!C50-'Choose Housekeeping Genes'!AA$20,35-'Choose Housekeeping Genes'!AA$20),"")</f>
        <v/>
      </c>
      <c r="Z50" s="22" t="str">
        <f>IF(SUM('Control Sample Data'!D$3:D$194)&gt;10,IF(AND(ISNUMBER('Control Sample Data'!D50),'Control Sample Data'!D50&lt;35,'Control Sample Data'!D50&gt;0),'Control Sample Data'!D50-'Choose Housekeeping Genes'!AB$20,35-'Choose Housekeeping Genes'!AB$20),"")</f>
        <v/>
      </c>
      <c r="AA50" s="22" t="str">
        <f>IF(SUM('Control Sample Data'!E$3:E$194)&gt;10,IF(AND(ISNUMBER('Control Sample Data'!E50),'Control Sample Data'!E50&lt;35,'Control Sample Data'!E50&gt;0),'Control Sample Data'!E50-'Choose Housekeeping Genes'!AC$20,35-'Choose Housekeeping Genes'!AC$20),"")</f>
        <v/>
      </c>
      <c r="AB50" s="22" t="str">
        <f>IF(SUM('Control Sample Data'!F$3:F$194)&gt;10,IF(AND(ISNUMBER('Control Sample Data'!F50),'Control Sample Data'!F50&lt;35,'Control Sample Data'!F50&gt;0),'Control Sample Data'!F50-'Choose Housekeeping Genes'!AD$20,35-'Choose Housekeeping Genes'!AD$20),"")</f>
        <v/>
      </c>
      <c r="AC50" s="22" t="str">
        <f>IF(SUM('Control Sample Data'!G$3:G$194)&gt;10,IF(AND(ISNUMBER('Control Sample Data'!G50),'Control Sample Data'!G50&lt;35,'Control Sample Data'!G50&gt;0),'Control Sample Data'!G50-'Choose Housekeeping Genes'!AE$20,35-'Choose Housekeeping Genes'!AE$20),"")</f>
        <v/>
      </c>
      <c r="AD50" s="22" t="str">
        <f>IF(SUM('Control Sample Data'!H$3:H$194)&gt;10,IF(AND(ISNUMBER('Control Sample Data'!H50),'Control Sample Data'!H50&lt;35,'Control Sample Data'!H50&gt;0),'Control Sample Data'!H50-'Choose Housekeeping Genes'!AF$20,35-'Choose Housekeeping Genes'!AF$20),"")</f>
        <v/>
      </c>
      <c r="AE50" s="22" t="str">
        <f>IF(SUM('Control Sample Data'!I$3:I$194)&gt;10,IF(AND(ISNUMBER('Control Sample Data'!I50),'Control Sample Data'!I50&lt;35,'Control Sample Data'!I50&gt;0),'Control Sample Data'!I50-'Choose Housekeeping Genes'!AG$20,35-'Choose Housekeeping Genes'!AG$20),"")</f>
        <v/>
      </c>
      <c r="AF50" s="22" t="str">
        <f>IF(SUM('Control Sample Data'!J$3:J$194)&gt;10,IF(AND(ISNUMBER('Control Sample Data'!J50),'Control Sample Data'!J50&lt;35,'Control Sample Data'!J50&gt;0),'Control Sample Data'!J50-'Choose Housekeeping Genes'!AH$20,35-'Choose Housekeeping Genes'!AH$20),"")</f>
        <v/>
      </c>
      <c r="AG50" s="22" t="str">
        <f>IF(SUM('Control Sample Data'!K$3:K$194)&gt;10,IF(AND(ISNUMBER('Control Sample Data'!K50),'Control Sample Data'!K50&lt;35,'Control Sample Data'!K50&gt;0),'Control Sample Data'!K50-'Choose Housekeeping Genes'!AI$20,35-'Choose Housekeeping Genes'!AI$20),"")</f>
        <v/>
      </c>
      <c r="AH50" s="22" t="str">
        <f>IF(SUM('Control Sample Data'!L$3:L$194)&gt;10,IF(AND(ISNUMBER('Control Sample Data'!L50),'Control Sample Data'!L50&lt;35,'Control Sample Data'!L50&gt;0),'Control Sample Data'!L50-'Choose Housekeeping Genes'!AJ$20,35-'Choose Housekeeping Genes'!AJ$20),"")</f>
        <v/>
      </c>
      <c r="AI50" s="22" t="str">
        <f>IF(SUM('Control Sample Data'!M$3:M$194)&gt;10,IF(AND(ISNUMBER('Control Sample Data'!M50),'Control Sample Data'!M50&lt;35,'Control Sample Data'!M50&gt;0),'Control Sample Data'!M50-'Choose Housekeeping Genes'!AK$20,35-'Choose Housekeeping Genes'!AK$20),"")</f>
        <v/>
      </c>
      <c r="AJ50" s="22" t="str">
        <f>IF(SUM('Control Sample Data'!N$3:N$194)&gt;10,IF(AND(ISNUMBER('Control Sample Data'!N50),'Control Sample Data'!N50&lt;35,'Control Sample Data'!N50&gt;0),'Control Sample Data'!N50-'Choose Housekeeping Genes'!AL$20,35-'Choose Housekeeping Genes'!AL$20),"")</f>
        <v/>
      </c>
      <c r="AK50" s="22" t="str">
        <f>IF(SUM('Control Sample Data'!O$3:O$194)&gt;10,IF(AND(ISNUMBER('Control Sample Data'!O50),'Control Sample Data'!O50&lt;35,'Control Sample Data'!O50&gt;0),'Control Sample Data'!O50-'Choose Housekeeping Genes'!AM$20,35-'Choose Housekeeping Genes'!AM$20),"")</f>
        <v/>
      </c>
      <c r="AL50" s="22" t="str">
        <f>IF(SUM('Control Sample Data'!P$3:P$194)&gt;10,IF(AND(ISNUMBER('Control Sample Data'!P50),'Control Sample Data'!P50&lt;35,'Control Sample Data'!P50&gt;0),'Control Sample Data'!P50-'Choose Housekeeping Genes'!AN$20,35-'Choose Housekeeping Genes'!AN$20),"")</f>
        <v/>
      </c>
      <c r="AM50" s="22" t="str">
        <f>IF(SUM('Control Sample Data'!Q$3:Q$194)&gt;10,IF(AND(ISNUMBER('Control Sample Data'!Q50),'Control Sample Data'!Q50&lt;35,'Control Sample Data'!Q50&gt;0),'Control Sample Data'!Q50-'Choose Housekeeping Genes'!AO$20,35-'Choose Housekeeping Genes'!AO$20),"")</f>
        <v/>
      </c>
      <c r="AN50" s="22" t="str">
        <f>IF(SUM('Control Sample Data'!R$3:R$194)&gt;10,IF(AND(ISNUMBER('Control Sample Data'!R50),'Control Sample Data'!R50&lt;35,'Control Sample Data'!R50&gt;0),'Control Sample Data'!R50-'Choose Housekeeping Genes'!AP$20,35-'Choose Housekeeping Genes'!AP$20),"")</f>
        <v/>
      </c>
      <c r="AO50" s="22" t="str">
        <f>IF(SUM('Control Sample Data'!S$3:S$194)&gt;10,IF(AND(ISNUMBER('Control Sample Data'!S50),'Control Sample Data'!S50&lt;35,'Control Sample Data'!S50&gt;0),'Control Sample Data'!S50-'Choose Housekeeping Genes'!AQ$20,35-'Choose Housekeeping Genes'!AQ$20),"")</f>
        <v/>
      </c>
      <c r="AP50" s="22" t="str">
        <f>IF(SUM('Control Sample Data'!T$3:T$194)&gt;10,IF(AND(ISNUMBER('Control Sample Data'!T50),'Control Sample Data'!T50&lt;35,'Control Sample Data'!T50&gt;0),'Control Sample Data'!T50-'Choose Housekeeping Genes'!AR$20,35-'Choose Housekeeping Genes'!AR$20),"")</f>
        <v/>
      </c>
      <c r="AQ50" s="22" t="str">
        <f>IF(SUM('Control Sample Data'!U$3:U$194)&gt;10,IF(AND(ISNUMBER('Control Sample Data'!U50),'Control Sample Data'!U50&lt;35,'Control Sample Data'!U50&gt;0),'Control Sample Data'!U50-'Choose Housekeeping Genes'!AS$20,35-'Choose Housekeeping Genes'!AS$20),"")</f>
        <v/>
      </c>
      <c r="AR50" s="22" t="str">
        <f>IF(SUM('Control Sample Data'!V$3:V$194)&gt;10,IF(AND(ISNUMBER('Control Sample Data'!V50),'Control Sample Data'!V50&lt;35,'Control Sample Data'!V50&gt;0),'Control Sample Data'!V50-'Choose Housekeeping Genes'!AT$20,35-'Choose Housekeeping Genes'!AT$20),"")</f>
        <v/>
      </c>
      <c r="AS50" s="69" t="str">
        <f>'Control Sample Data'!A50</f>
        <v>Gln-CTG-3</v>
      </c>
      <c r="AT50" s="21" t="s">
        <v>344</v>
      </c>
      <c r="AU50" s="22" t="str">
        <f ca="1">IF(ISNUMBER(C50-'Choose Housekeeping Genes'!D$12),C50-'Choose Housekeeping Genes'!D$12,"")</f>
        <v/>
      </c>
      <c r="AV50" s="22" t="str">
        <f ca="1">IF(ISNUMBER(D50-'Choose Housekeeping Genes'!E$12),D50-'Choose Housekeeping Genes'!E$12,"")</f>
        <v/>
      </c>
      <c r="AW50" s="22" t="str">
        <f ca="1">IF(ISNUMBER(E50-'Choose Housekeeping Genes'!F$12),E50-'Choose Housekeeping Genes'!F$12,"")</f>
        <v/>
      </c>
      <c r="AX50" s="22" t="str">
        <f ca="1">IF(ISNUMBER(F50-'Choose Housekeeping Genes'!G$12),F50-'Choose Housekeeping Genes'!G$12,"")</f>
        <v/>
      </c>
      <c r="AY50" s="22" t="str">
        <f ca="1">IF(ISNUMBER(G50-'Choose Housekeeping Genes'!H$12),G50-'Choose Housekeeping Genes'!H$12,"")</f>
        <v/>
      </c>
      <c r="AZ50" s="22" t="str">
        <f ca="1">IF(ISNUMBER(H50-'Choose Housekeeping Genes'!I$12),H50-'Choose Housekeeping Genes'!I$12,"")</f>
        <v/>
      </c>
      <c r="BA50" s="22" t="str">
        <f ca="1">IF(ISNUMBER(I50-'Choose Housekeeping Genes'!J$12),I50-'Choose Housekeeping Genes'!J$12,"")</f>
        <v/>
      </c>
      <c r="BB50" s="22" t="str">
        <f ca="1">IF(ISNUMBER(J50-'Choose Housekeeping Genes'!K$12),J50-'Choose Housekeeping Genes'!K$12,"")</f>
        <v/>
      </c>
      <c r="BC50" s="22" t="str">
        <f ca="1">IF(ISNUMBER(K50-'Choose Housekeeping Genes'!L$12),K50-'Choose Housekeeping Genes'!L$12,"")</f>
        <v/>
      </c>
      <c r="BD50" s="22" t="str">
        <f ca="1">IF(ISNUMBER(L50-'Choose Housekeeping Genes'!M$12),L50-'Choose Housekeeping Genes'!M$12,"")</f>
        <v/>
      </c>
      <c r="BE50" s="22" t="str">
        <f ca="1">IF(ISNUMBER(M50-'Choose Housekeeping Genes'!N$12),M50-'Choose Housekeeping Genes'!N$12,"")</f>
        <v/>
      </c>
      <c r="BF50" s="22" t="str">
        <f ca="1">IF(ISNUMBER(N50-'Choose Housekeeping Genes'!O$12),N50-'Choose Housekeeping Genes'!O$12,"")</f>
        <v/>
      </c>
      <c r="BG50" s="22" t="str">
        <f ca="1">IF(ISNUMBER(O50-'Choose Housekeeping Genes'!P$12),O50-'Choose Housekeeping Genes'!P$12,"")</f>
        <v/>
      </c>
      <c r="BH50" s="22" t="str">
        <f ca="1">IF(ISNUMBER(P50-'Choose Housekeeping Genes'!Q$12),P50-'Choose Housekeeping Genes'!Q$12,"")</f>
        <v/>
      </c>
      <c r="BI50" s="22" t="str">
        <f ca="1">IF(ISNUMBER(Q50-'Choose Housekeeping Genes'!R$12),Q50-'Choose Housekeeping Genes'!R$12,"")</f>
        <v/>
      </c>
      <c r="BJ50" s="22" t="str">
        <f ca="1">IF(ISNUMBER(R50-'Choose Housekeeping Genes'!S$12),R50-'Choose Housekeeping Genes'!S$12,"")</f>
        <v/>
      </c>
      <c r="BK50" s="22" t="str">
        <f ca="1">IF(ISNUMBER(S50-'Choose Housekeeping Genes'!T$12),S50-'Choose Housekeeping Genes'!T$12,"")</f>
        <v/>
      </c>
      <c r="BL50" s="22" t="str">
        <f ca="1">IF(ISNUMBER(T50-'Choose Housekeeping Genes'!U$12),T50-'Choose Housekeeping Genes'!U$12,"")</f>
        <v/>
      </c>
      <c r="BM50" s="22" t="str">
        <f ca="1">IF(ISNUMBER(U50-'Choose Housekeeping Genes'!V$12),U50-'Choose Housekeeping Genes'!V$12,"")</f>
        <v/>
      </c>
      <c r="BN50" s="22" t="str">
        <f ca="1">IF(ISNUMBER(V50-'Choose Housekeeping Genes'!W$12),V50-'Choose Housekeeping Genes'!W$12,"")</f>
        <v/>
      </c>
      <c r="BO50" s="142" t="str">
        <f t="shared" si="48"/>
        <v>Gln-CTG-3</v>
      </c>
      <c r="BP50" s="140" t="s">
        <v>344</v>
      </c>
      <c r="BQ50" s="22" t="str">
        <f ca="1">IF(ISNUMBER(Y50-'Choose Housekeeping Genes'!AA$12),Y50-'Choose Housekeeping Genes'!AA$12,"")</f>
        <v/>
      </c>
      <c r="BR50" s="22" t="str">
        <f ca="1">IF(ISNUMBER(Z50-'Choose Housekeeping Genes'!AB$12),Z50-'Choose Housekeeping Genes'!AB$12,"")</f>
        <v/>
      </c>
      <c r="BS50" s="22" t="str">
        <f ca="1">IF(ISNUMBER(AA50-'Choose Housekeeping Genes'!AC$12),AA50-'Choose Housekeeping Genes'!AC$12,"")</f>
        <v/>
      </c>
      <c r="BT50" s="22" t="str">
        <f ca="1">IF(ISNUMBER(AB50-'Choose Housekeeping Genes'!AD$12),AB50-'Choose Housekeeping Genes'!AD$12,"")</f>
        <v/>
      </c>
      <c r="BU50" s="22" t="str">
        <f ca="1">IF(ISNUMBER(AC50-'Choose Housekeeping Genes'!AE$12),AC50-'Choose Housekeeping Genes'!AE$12,"")</f>
        <v/>
      </c>
      <c r="BV50" s="22" t="str">
        <f ca="1">IF(ISNUMBER(AD50-'Choose Housekeeping Genes'!AF$12),AD50-'Choose Housekeeping Genes'!AF$12,"")</f>
        <v/>
      </c>
      <c r="BW50" s="22" t="str">
        <f ca="1">IF(ISNUMBER(AE50-'Choose Housekeeping Genes'!AG$12),AE50-'Choose Housekeeping Genes'!AG$12,"")</f>
        <v/>
      </c>
      <c r="BX50" s="22" t="str">
        <f ca="1">IF(ISNUMBER(AF50-'Choose Housekeeping Genes'!AH$12),AF50-'Choose Housekeeping Genes'!AH$12,"")</f>
        <v/>
      </c>
      <c r="BY50" s="22" t="str">
        <f ca="1">IF(ISNUMBER(AG50-'Choose Housekeeping Genes'!AI$12),AG50-'Choose Housekeeping Genes'!AI$12,"")</f>
        <v/>
      </c>
      <c r="BZ50" s="22" t="str">
        <f ca="1">IF(ISNUMBER(AH50-'Choose Housekeeping Genes'!AJ$12),AH50-'Choose Housekeeping Genes'!AJ$12,"")</f>
        <v/>
      </c>
      <c r="CA50" s="22" t="str">
        <f ca="1">IF(ISNUMBER(AI50-'Choose Housekeeping Genes'!AK$12),AI50-'Choose Housekeeping Genes'!AK$12,"")</f>
        <v/>
      </c>
      <c r="CB50" s="22" t="str">
        <f ca="1">IF(ISNUMBER(AJ50-'Choose Housekeeping Genes'!AL$12),AJ50-'Choose Housekeeping Genes'!AL$12,"")</f>
        <v/>
      </c>
      <c r="CC50" s="22" t="str">
        <f ca="1">IF(ISNUMBER(AK50-'Choose Housekeeping Genes'!AM$12),AK50-'Choose Housekeeping Genes'!AM$12,"")</f>
        <v/>
      </c>
      <c r="CD50" s="22" t="str">
        <f ca="1">IF(ISNUMBER(AL50-'Choose Housekeeping Genes'!AN$12),AL50-'Choose Housekeeping Genes'!AN$12,"")</f>
        <v/>
      </c>
      <c r="CE50" s="22" t="str">
        <f ca="1">IF(ISNUMBER(AM50-'Choose Housekeeping Genes'!AO$12),AM50-'Choose Housekeeping Genes'!AO$12,"")</f>
        <v/>
      </c>
      <c r="CF50" s="22" t="str">
        <f ca="1">IF(ISNUMBER(AN50-'Choose Housekeeping Genes'!AP$12),AN50-'Choose Housekeeping Genes'!AP$12,"")</f>
        <v/>
      </c>
      <c r="CG50" s="22" t="str">
        <f ca="1">IF(ISNUMBER(AO50-'Choose Housekeeping Genes'!AQ$12),AO50-'Choose Housekeeping Genes'!AQ$12,"")</f>
        <v/>
      </c>
      <c r="CH50" s="22" t="str">
        <f ca="1">IF(ISNUMBER(AP50-'Choose Housekeeping Genes'!AR$12),AP50-'Choose Housekeeping Genes'!AR$12,"")</f>
        <v/>
      </c>
      <c r="CI50" s="22" t="str">
        <f ca="1">IF(ISNUMBER(AQ50-'Choose Housekeeping Genes'!AS$12),AQ50-'Choose Housekeeping Genes'!AS$12,"")</f>
        <v/>
      </c>
      <c r="CJ50" s="22" t="str">
        <f ca="1">IF(ISNUMBER(AR50-'Choose Housekeeping Genes'!AT$12),AR50-'Choose Housekeeping Genes'!AT$12,"")</f>
        <v/>
      </c>
      <c r="CK50" s="66" t="e">
        <f t="shared" ca="1" si="4"/>
        <v>#DIV/0!</v>
      </c>
      <c r="CL50" s="143" t="e">
        <f t="shared" ca="1" si="5"/>
        <v>#DIV/0!</v>
      </c>
      <c r="DA50" s="69" t="str">
        <f>'Transcript table'!D58</f>
        <v>Gln-CTG-3</v>
      </c>
      <c r="DB50" s="21" t="s">
        <v>344</v>
      </c>
      <c r="DC50" s="65" t="str">
        <f t="shared" ca="1" si="6"/>
        <v/>
      </c>
      <c r="DD50" s="65" t="str">
        <f t="shared" ca="1" si="7"/>
        <v/>
      </c>
      <c r="DE50" s="65" t="str">
        <f t="shared" ca="1" si="8"/>
        <v/>
      </c>
      <c r="DF50" s="65" t="str">
        <f t="shared" ca="1" si="9"/>
        <v/>
      </c>
      <c r="DG50" s="65" t="str">
        <f t="shared" ca="1" si="10"/>
        <v/>
      </c>
      <c r="DH50" s="65" t="str">
        <f t="shared" ca="1" si="11"/>
        <v/>
      </c>
      <c r="DI50" s="65" t="str">
        <f t="shared" ca="1" si="12"/>
        <v/>
      </c>
      <c r="DJ50" s="65" t="str">
        <f t="shared" ca="1" si="13"/>
        <v/>
      </c>
      <c r="DK50" s="65" t="str">
        <f t="shared" ca="1" si="14"/>
        <v/>
      </c>
      <c r="DL50" s="65" t="str">
        <f t="shared" ca="1" si="15"/>
        <v/>
      </c>
      <c r="DM50" s="65" t="str">
        <f t="shared" ca="1" si="16"/>
        <v/>
      </c>
      <c r="DN50" s="65" t="str">
        <f t="shared" ca="1" si="17"/>
        <v/>
      </c>
      <c r="DO50" s="65" t="str">
        <f t="shared" ca="1" si="18"/>
        <v/>
      </c>
      <c r="DP50" s="65" t="str">
        <f t="shared" ca="1" si="19"/>
        <v/>
      </c>
      <c r="DQ50" s="65" t="str">
        <f t="shared" ca="1" si="20"/>
        <v/>
      </c>
      <c r="DR50" s="65" t="str">
        <f t="shared" ca="1" si="21"/>
        <v/>
      </c>
      <c r="DS50" s="65" t="str">
        <f t="shared" ca="1" si="22"/>
        <v/>
      </c>
      <c r="DT50" s="65" t="str">
        <f t="shared" ca="1" si="23"/>
        <v/>
      </c>
      <c r="DU50" s="65" t="str">
        <f t="shared" ca="1" si="24"/>
        <v/>
      </c>
      <c r="DV50" s="65" t="str">
        <f t="shared" ca="1" si="25"/>
        <v/>
      </c>
      <c r="DW50" s="141" t="str">
        <f t="shared" si="26"/>
        <v>Gln-CTG-3</v>
      </c>
      <c r="DX50" s="140" t="s">
        <v>344</v>
      </c>
      <c r="DY50" s="65" t="str">
        <f t="shared" ca="1" si="27"/>
        <v/>
      </c>
      <c r="DZ50" s="65" t="str">
        <f t="shared" ca="1" si="28"/>
        <v/>
      </c>
      <c r="EA50" s="65" t="str">
        <f t="shared" ca="1" si="29"/>
        <v/>
      </c>
      <c r="EB50" s="65" t="str">
        <f t="shared" ca="1" si="30"/>
        <v/>
      </c>
      <c r="EC50" s="65" t="str">
        <f t="shared" ca="1" si="31"/>
        <v/>
      </c>
      <c r="ED50" s="65" t="str">
        <f t="shared" ca="1" si="32"/>
        <v/>
      </c>
      <c r="EE50" s="65" t="str">
        <f t="shared" ca="1" si="33"/>
        <v/>
      </c>
      <c r="EF50" s="65" t="str">
        <f t="shared" ca="1" si="34"/>
        <v/>
      </c>
      <c r="EG50" s="65" t="str">
        <f t="shared" ca="1" si="35"/>
        <v/>
      </c>
      <c r="EH50" s="65" t="str">
        <f t="shared" ca="1" si="36"/>
        <v/>
      </c>
      <c r="EI50" s="65" t="str">
        <f t="shared" ca="1" si="37"/>
        <v/>
      </c>
      <c r="EJ50" s="65" t="str">
        <f t="shared" ca="1" si="38"/>
        <v/>
      </c>
      <c r="EK50" s="65" t="str">
        <f t="shared" ca="1" si="39"/>
        <v/>
      </c>
      <c r="EL50" s="65" t="str">
        <f t="shared" ca="1" si="40"/>
        <v/>
      </c>
      <c r="EM50" s="65" t="str">
        <f t="shared" ca="1" si="41"/>
        <v/>
      </c>
      <c r="EN50" s="65" t="str">
        <f t="shared" ca="1" si="42"/>
        <v/>
      </c>
      <c r="EO50" s="65" t="str">
        <f t="shared" ca="1" si="43"/>
        <v/>
      </c>
      <c r="EP50" s="65" t="str">
        <f t="shared" ca="1" si="44"/>
        <v/>
      </c>
      <c r="EQ50" s="65" t="str">
        <f t="shared" ca="1" si="45"/>
        <v/>
      </c>
      <c r="ER50" s="65" t="str">
        <f t="shared" ca="1" si="46"/>
        <v/>
      </c>
    </row>
    <row r="51" spans="1:148" ht="12.75" customHeight="1">
      <c r="A51" s="134" t="str">
        <f>'Test Sample Data'!A51</f>
        <v>Gln-CTG-4</v>
      </c>
      <c r="B51" s="136" t="s">
        <v>342</v>
      </c>
      <c r="C51" s="22" t="str">
        <f>IF(SUM('Test Sample Data'!C$3:C$194)&gt;10,IF(AND(ISNUMBER('Test Sample Data'!C51),'Test Sample Data'!C51&lt;35,'Test Sample Data'!C51&gt;0),'Test Sample Data'!C51-'Choose Housekeeping Genes'!D$20,35-'Choose Housekeeping Genes'!D$20),"")</f>
        <v/>
      </c>
      <c r="D51" s="22" t="str">
        <f>IF(SUM('Test Sample Data'!D$3:D$194)&gt;10,IF(AND(ISNUMBER('Test Sample Data'!D51),'Test Sample Data'!D51&lt;35,'Test Sample Data'!D51&gt;0),'Test Sample Data'!D51-'Choose Housekeeping Genes'!E$20,35-'Choose Housekeeping Genes'!E$20),"")</f>
        <v/>
      </c>
      <c r="E51" s="22" t="str">
        <f>IF(SUM('Test Sample Data'!E$3:E$194)&gt;10,IF(AND(ISNUMBER('Test Sample Data'!E51),'Test Sample Data'!E51&lt;35,'Test Sample Data'!E51&gt;0),'Test Sample Data'!E51-'Choose Housekeeping Genes'!F$20,35-'Choose Housekeeping Genes'!F$20),"")</f>
        <v/>
      </c>
      <c r="F51" s="22" t="str">
        <f>IF(SUM('Test Sample Data'!F$3:F$194)&gt;10,IF(AND(ISNUMBER('Test Sample Data'!F51),'Test Sample Data'!F51&lt;35,'Test Sample Data'!F51&gt;0),'Test Sample Data'!F51-'Choose Housekeeping Genes'!G$20,35-'Choose Housekeeping Genes'!G$20),"")</f>
        <v/>
      </c>
      <c r="G51" s="22" t="str">
        <f>IF(SUM('Test Sample Data'!G$3:G$194)&gt;10,IF(AND(ISNUMBER('Test Sample Data'!G51),'Test Sample Data'!G51&lt;35,'Test Sample Data'!G51&gt;0),'Test Sample Data'!G51-'Choose Housekeeping Genes'!H$20,35-'Choose Housekeeping Genes'!H$20),"")</f>
        <v/>
      </c>
      <c r="H51" s="22" t="str">
        <f>IF(SUM('Test Sample Data'!H$3:H$194)&gt;10,IF(AND(ISNUMBER('Test Sample Data'!H51),'Test Sample Data'!H51&lt;35,'Test Sample Data'!H51&gt;0),'Test Sample Data'!H51-'Choose Housekeeping Genes'!I$20,35-'Choose Housekeeping Genes'!I$20),"")</f>
        <v/>
      </c>
      <c r="I51" s="22" t="str">
        <f>IF(SUM('Test Sample Data'!I$3:I$194)&gt;10,IF(AND(ISNUMBER('Test Sample Data'!I51),'Test Sample Data'!I51&lt;35,'Test Sample Data'!I51&gt;0),'Test Sample Data'!I51-'Choose Housekeeping Genes'!J$20,35-'Choose Housekeeping Genes'!J$20),"")</f>
        <v/>
      </c>
      <c r="J51" s="22" t="str">
        <f>IF(SUM('Test Sample Data'!J$3:J$194)&gt;10,IF(AND(ISNUMBER('Test Sample Data'!J51),'Test Sample Data'!J51&lt;35,'Test Sample Data'!J51&gt;0),'Test Sample Data'!J51-'Choose Housekeeping Genes'!K$20,35-'Choose Housekeeping Genes'!K$20),"")</f>
        <v/>
      </c>
      <c r="K51" s="22" t="str">
        <f>IF(SUM('Test Sample Data'!K$3:K$194)&gt;10,IF(AND(ISNUMBER('Test Sample Data'!K51),'Test Sample Data'!K51&lt;35,'Test Sample Data'!K51&gt;0),'Test Sample Data'!K51-'Choose Housekeeping Genes'!L$20,35-'Choose Housekeeping Genes'!L$20),"")</f>
        <v/>
      </c>
      <c r="L51" s="22" t="str">
        <f>IF(SUM('Test Sample Data'!L$3:L$194)&gt;10,IF(AND(ISNUMBER('Test Sample Data'!L51),'Test Sample Data'!L51&lt;35,'Test Sample Data'!L51&gt;0),'Test Sample Data'!L51-'Choose Housekeeping Genes'!M$20,35-'Choose Housekeeping Genes'!M$20),"")</f>
        <v/>
      </c>
      <c r="M51" s="22" t="str">
        <f>IF(SUM('Test Sample Data'!M$3:M$194)&gt;10,IF(AND(ISNUMBER('Test Sample Data'!M51),'Test Sample Data'!M51&lt;35,'Test Sample Data'!M51&gt;0),'Test Sample Data'!M51-'Choose Housekeeping Genes'!N$20,35-'Choose Housekeeping Genes'!N$20),"")</f>
        <v/>
      </c>
      <c r="N51" s="22" t="str">
        <f>IF(SUM('Test Sample Data'!N$3:N$194)&gt;10,IF(AND(ISNUMBER('Test Sample Data'!N51),'Test Sample Data'!N51&lt;35,'Test Sample Data'!N51&gt;0),'Test Sample Data'!N51-'Choose Housekeeping Genes'!O$20,35-'Choose Housekeeping Genes'!O$20),"")</f>
        <v/>
      </c>
      <c r="O51" s="22" t="str">
        <f>IF(SUM('Test Sample Data'!O$3:O$194)&gt;10,IF(AND(ISNUMBER('Test Sample Data'!O51),'Test Sample Data'!O51&lt;35,'Test Sample Data'!O51&gt;0),'Test Sample Data'!O51-'Choose Housekeeping Genes'!P$20,35-'Choose Housekeeping Genes'!P$20),"")</f>
        <v/>
      </c>
      <c r="P51" s="22" t="str">
        <f>IF(SUM('Test Sample Data'!P$3:P$194)&gt;10,IF(AND(ISNUMBER('Test Sample Data'!P51),'Test Sample Data'!P51&lt;35,'Test Sample Data'!P51&gt;0),'Test Sample Data'!P51-'Choose Housekeeping Genes'!Q$20,35-'Choose Housekeeping Genes'!Q$20),"")</f>
        <v/>
      </c>
      <c r="Q51" s="22" t="str">
        <f>IF(SUM('Test Sample Data'!Q$3:Q$194)&gt;10,IF(AND(ISNUMBER('Test Sample Data'!Q51),'Test Sample Data'!Q51&lt;35,'Test Sample Data'!Q51&gt;0),'Test Sample Data'!Q51-'Choose Housekeeping Genes'!R$20,35-'Choose Housekeeping Genes'!R$20),"")</f>
        <v/>
      </c>
      <c r="R51" s="22" t="str">
        <f>IF(SUM('Test Sample Data'!R$3:R$194)&gt;10,IF(AND(ISNUMBER('Test Sample Data'!R51),'Test Sample Data'!R51&lt;35,'Test Sample Data'!R51&gt;0),'Test Sample Data'!R51-'Choose Housekeeping Genes'!S$20,35-'Choose Housekeeping Genes'!S$20),"")</f>
        <v/>
      </c>
      <c r="S51" s="22" t="str">
        <f>IF(SUM('Test Sample Data'!S$3:S$194)&gt;10,IF(AND(ISNUMBER('Test Sample Data'!S51),'Test Sample Data'!S51&lt;35,'Test Sample Data'!S51&gt;0),'Test Sample Data'!S51-'Choose Housekeeping Genes'!T$20,35-'Choose Housekeeping Genes'!T$20),"")</f>
        <v/>
      </c>
      <c r="T51" s="22" t="str">
        <f>IF(SUM('Test Sample Data'!T$3:T$194)&gt;10,IF(AND(ISNUMBER('Test Sample Data'!T51),'Test Sample Data'!T51&lt;35,'Test Sample Data'!T51&gt;0),'Test Sample Data'!T51-'Choose Housekeeping Genes'!U$20,35-'Choose Housekeeping Genes'!U$20),"")</f>
        <v/>
      </c>
      <c r="U51" s="22" t="str">
        <f>IF(SUM('Test Sample Data'!U$3:U$194)&gt;10,IF(AND(ISNUMBER('Test Sample Data'!U51),'Test Sample Data'!U51&lt;35,'Test Sample Data'!U51&gt;0),'Test Sample Data'!U51-'Choose Housekeeping Genes'!V$20,35-'Choose Housekeeping Genes'!V$20),"")</f>
        <v/>
      </c>
      <c r="V51" s="22" t="str">
        <f>IF(SUM('Test Sample Data'!V$3:V$194)&gt;10,IF(AND(ISNUMBER('Test Sample Data'!V51),'Test Sample Data'!V51&lt;35,'Test Sample Data'!V51&gt;0),'Test Sample Data'!V51-'Choose Housekeeping Genes'!W$20,35-'Choose Housekeeping Genes'!W$20),"")</f>
        <v/>
      </c>
      <c r="W51" s="139" t="str">
        <f>'Control Sample Data'!A51</f>
        <v>Gln-CTG-4</v>
      </c>
      <c r="X51" s="140" t="s">
        <v>342</v>
      </c>
      <c r="Y51" s="22" t="str">
        <f>IF(SUM('Control Sample Data'!C$3:C$194)&gt;10,IF(AND(ISNUMBER('Control Sample Data'!C51),'Control Sample Data'!C51&lt;35,'Control Sample Data'!C51&gt;0),'Control Sample Data'!C51-'Choose Housekeeping Genes'!AA$20,35-'Choose Housekeeping Genes'!AA$20),"")</f>
        <v/>
      </c>
      <c r="Z51" s="22" t="str">
        <f>IF(SUM('Control Sample Data'!D$3:D$194)&gt;10,IF(AND(ISNUMBER('Control Sample Data'!D51),'Control Sample Data'!D51&lt;35,'Control Sample Data'!D51&gt;0),'Control Sample Data'!D51-'Choose Housekeeping Genes'!AB$20,35-'Choose Housekeeping Genes'!AB$20),"")</f>
        <v/>
      </c>
      <c r="AA51" s="22" t="str">
        <f>IF(SUM('Control Sample Data'!E$3:E$194)&gt;10,IF(AND(ISNUMBER('Control Sample Data'!E51),'Control Sample Data'!E51&lt;35,'Control Sample Data'!E51&gt;0),'Control Sample Data'!E51-'Choose Housekeeping Genes'!AC$20,35-'Choose Housekeeping Genes'!AC$20),"")</f>
        <v/>
      </c>
      <c r="AB51" s="22" t="str">
        <f>IF(SUM('Control Sample Data'!F$3:F$194)&gt;10,IF(AND(ISNUMBER('Control Sample Data'!F51),'Control Sample Data'!F51&lt;35,'Control Sample Data'!F51&gt;0),'Control Sample Data'!F51-'Choose Housekeeping Genes'!AD$20,35-'Choose Housekeeping Genes'!AD$20),"")</f>
        <v/>
      </c>
      <c r="AC51" s="22" t="str">
        <f>IF(SUM('Control Sample Data'!G$3:G$194)&gt;10,IF(AND(ISNUMBER('Control Sample Data'!G51),'Control Sample Data'!G51&lt;35,'Control Sample Data'!G51&gt;0),'Control Sample Data'!G51-'Choose Housekeeping Genes'!AE$20,35-'Choose Housekeeping Genes'!AE$20),"")</f>
        <v/>
      </c>
      <c r="AD51" s="22" t="str">
        <f>IF(SUM('Control Sample Data'!H$3:H$194)&gt;10,IF(AND(ISNUMBER('Control Sample Data'!H51),'Control Sample Data'!H51&lt;35,'Control Sample Data'!H51&gt;0),'Control Sample Data'!H51-'Choose Housekeeping Genes'!AF$20,35-'Choose Housekeeping Genes'!AF$20),"")</f>
        <v/>
      </c>
      <c r="AE51" s="22" t="str">
        <f>IF(SUM('Control Sample Data'!I$3:I$194)&gt;10,IF(AND(ISNUMBER('Control Sample Data'!I51),'Control Sample Data'!I51&lt;35,'Control Sample Data'!I51&gt;0),'Control Sample Data'!I51-'Choose Housekeeping Genes'!AG$20,35-'Choose Housekeeping Genes'!AG$20),"")</f>
        <v/>
      </c>
      <c r="AF51" s="22" t="str">
        <f>IF(SUM('Control Sample Data'!J$3:J$194)&gt;10,IF(AND(ISNUMBER('Control Sample Data'!J51),'Control Sample Data'!J51&lt;35,'Control Sample Data'!J51&gt;0),'Control Sample Data'!J51-'Choose Housekeeping Genes'!AH$20,35-'Choose Housekeeping Genes'!AH$20),"")</f>
        <v/>
      </c>
      <c r="AG51" s="22" t="str">
        <f>IF(SUM('Control Sample Data'!K$3:K$194)&gt;10,IF(AND(ISNUMBER('Control Sample Data'!K51),'Control Sample Data'!K51&lt;35,'Control Sample Data'!K51&gt;0),'Control Sample Data'!K51-'Choose Housekeeping Genes'!AI$20,35-'Choose Housekeeping Genes'!AI$20),"")</f>
        <v/>
      </c>
      <c r="AH51" s="22" t="str">
        <f>IF(SUM('Control Sample Data'!L$3:L$194)&gt;10,IF(AND(ISNUMBER('Control Sample Data'!L51),'Control Sample Data'!L51&lt;35,'Control Sample Data'!L51&gt;0),'Control Sample Data'!L51-'Choose Housekeeping Genes'!AJ$20,35-'Choose Housekeeping Genes'!AJ$20),"")</f>
        <v/>
      </c>
      <c r="AI51" s="22" t="str">
        <f>IF(SUM('Control Sample Data'!M$3:M$194)&gt;10,IF(AND(ISNUMBER('Control Sample Data'!M51),'Control Sample Data'!M51&lt;35,'Control Sample Data'!M51&gt;0),'Control Sample Data'!M51-'Choose Housekeeping Genes'!AK$20,35-'Choose Housekeeping Genes'!AK$20),"")</f>
        <v/>
      </c>
      <c r="AJ51" s="22" t="str">
        <f>IF(SUM('Control Sample Data'!N$3:N$194)&gt;10,IF(AND(ISNUMBER('Control Sample Data'!N51),'Control Sample Data'!N51&lt;35,'Control Sample Data'!N51&gt;0),'Control Sample Data'!N51-'Choose Housekeeping Genes'!AL$20,35-'Choose Housekeeping Genes'!AL$20),"")</f>
        <v/>
      </c>
      <c r="AK51" s="22" t="str">
        <f>IF(SUM('Control Sample Data'!O$3:O$194)&gt;10,IF(AND(ISNUMBER('Control Sample Data'!O51),'Control Sample Data'!O51&lt;35,'Control Sample Data'!O51&gt;0),'Control Sample Data'!O51-'Choose Housekeeping Genes'!AM$20,35-'Choose Housekeeping Genes'!AM$20),"")</f>
        <v/>
      </c>
      <c r="AL51" s="22" t="str">
        <f>IF(SUM('Control Sample Data'!P$3:P$194)&gt;10,IF(AND(ISNUMBER('Control Sample Data'!P51),'Control Sample Data'!P51&lt;35,'Control Sample Data'!P51&gt;0),'Control Sample Data'!P51-'Choose Housekeeping Genes'!AN$20,35-'Choose Housekeeping Genes'!AN$20),"")</f>
        <v/>
      </c>
      <c r="AM51" s="22" t="str">
        <f>IF(SUM('Control Sample Data'!Q$3:Q$194)&gt;10,IF(AND(ISNUMBER('Control Sample Data'!Q51),'Control Sample Data'!Q51&lt;35,'Control Sample Data'!Q51&gt;0),'Control Sample Data'!Q51-'Choose Housekeeping Genes'!AO$20,35-'Choose Housekeeping Genes'!AO$20),"")</f>
        <v/>
      </c>
      <c r="AN51" s="22" t="str">
        <f>IF(SUM('Control Sample Data'!R$3:R$194)&gt;10,IF(AND(ISNUMBER('Control Sample Data'!R51),'Control Sample Data'!R51&lt;35,'Control Sample Data'!R51&gt;0),'Control Sample Data'!R51-'Choose Housekeeping Genes'!AP$20,35-'Choose Housekeeping Genes'!AP$20),"")</f>
        <v/>
      </c>
      <c r="AO51" s="22" t="str">
        <f>IF(SUM('Control Sample Data'!S$3:S$194)&gt;10,IF(AND(ISNUMBER('Control Sample Data'!S51),'Control Sample Data'!S51&lt;35,'Control Sample Data'!S51&gt;0),'Control Sample Data'!S51-'Choose Housekeeping Genes'!AQ$20,35-'Choose Housekeeping Genes'!AQ$20),"")</f>
        <v/>
      </c>
      <c r="AP51" s="22" t="str">
        <f>IF(SUM('Control Sample Data'!T$3:T$194)&gt;10,IF(AND(ISNUMBER('Control Sample Data'!T51),'Control Sample Data'!T51&lt;35,'Control Sample Data'!T51&gt;0),'Control Sample Data'!T51-'Choose Housekeeping Genes'!AR$20,35-'Choose Housekeeping Genes'!AR$20),"")</f>
        <v/>
      </c>
      <c r="AQ51" s="22" t="str">
        <f>IF(SUM('Control Sample Data'!U$3:U$194)&gt;10,IF(AND(ISNUMBER('Control Sample Data'!U51),'Control Sample Data'!U51&lt;35,'Control Sample Data'!U51&gt;0),'Control Sample Data'!U51-'Choose Housekeeping Genes'!AS$20,35-'Choose Housekeeping Genes'!AS$20),"")</f>
        <v/>
      </c>
      <c r="AR51" s="22" t="str">
        <f>IF(SUM('Control Sample Data'!V$3:V$194)&gt;10,IF(AND(ISNUMBER('Control Sample Data'!V51),'Control Sample Data'!V51&lt;35,'Control Sample Data'!V51&gt;0),'Control Sample Data'!V51-'Choose Housekeeping Genes'!AT$20,35-'Choose Housekeeping Genes'!AT$20),"")</f>
        <v/>
      </c>
      <c r="AS51" s="69" t="str">
        <f>'Control Sample Data'!A51</f>
        <v>Gln-CTG-4</v>
      </c>
      <c r="AT51" s="21" t="s">
        <v>342</v>
      </c>
      <c r="AU51" s="22" t="str">
        <f ca="1">IF(ISNUMBER(C51-'Choose Housekeeping Genes'!D$12),C51-'Choose Housekeeping Genes'!D$12,"")</f>
        <v/>
      </c>
      <c r="AV51" s="22" t="str">
        <f ca="1">IF(ISNUMBER(D51-'Choose Housekeeping Genes'!E$12),D51-'Choose Housekeeping Genes'!E$12,"")</f>
        <v/>
      </c>
      <c r="AW51" s="22" t="str">
        <f ca="1">IF(ISNUMBER(E51-'Choose Housekeeping Genes'!F$12),E51-'Choose Housekeeping Genes'!F$12,"")</f>
        <v/>
      </c>
      <c r="AX51" s="22" t="str">
        <f ca="1">IF(ISNUMBER(F51-'Choose Housekeeping Genes'!G$12),F51-'Choose Housekeeping Genes'!G$12,"")</f>
        <v/>
      </c>
      <c r="AY51" s="22" t="str">
        <f ca="1">IF(ISNUMBER(G51-'Choose Housekeeping Genes'!H$12),G51-'Choose Housekeeping Genes'!H$12,"")</f>
        <v/>
      </c>
      <c r="AZ51" s="22" t="str">
        <f ca="1">IF(ISNUMBER(H51-'Choose Housekeeping Genes'!I$12),H51-'Choose Housekeeping Genes'!I$12,"")</f>
        <v/>
      </c>
      <c r="BA51" s="22" t="str">
        <f ca="1">IF(ISNUMBER(I51-'Choose Housekeeping Genes'!J$12),I51-'Choose Housekeeping Genes'!J$12,"")</f>
        <v/>
      </c>
      <c r="BB51" s="22" t="str">
        <f ca="1">IF(ISNUMBER(J51-'Choose Housekeeping Genes'!K$12),J51-'Choose Housekeeping Genes'!K$12,"")</f>
        <v/>
      </c>
      <c r="BC51" s="22" t="str">
        <f ca="1">IF(ISNUMBER(K51-'Choose Housekeeping Genes'!L$12),K51-'Choose Housekeeping Genes'!L$12,"")</f>
        <v/>
      </c>
      <c r="BD51" s="22" t="str">
        <f ca="1">IF(ISNUMBER(L51-'Choose Housekeeping Genes'!M$12),L51-'Choose Housekeeping Genes'!M$12,"")</f>
        <v/>
      </c>
      <c r="BE51" s="22" t="str">
        <f ca="1">IF(ISNUMBER(M51-'Choose Housekeeping Genes'!N$12),M51-'Choose Housekeeping Genes'!N$12,"")</f>
        <v/>
      </c>
      <c r="BF51" s="22" t="str">
        <f ca="1">IF(ISNUMBER(N51-'Choose Housekeeping Genes'!O$12),N51-'Choose Housekeeping Genes'!O$12,"")</f>
        <v/>
      </c>
      <c r="BG51" s="22" t="str">
        <f ca="1">IF(ISNUMBER(O51-'Choose Housekeeping Genes'!P$12),O51-'Choose Housekeeping Genes'!P$12,"")</f>
        <v/>
      </c>
      <c r="BH51" s="22" t="str">
        <f ca="1">IF(ISNUMBER(P51-'Choose Housekeeping Genes'!Q$12),P51-'Choose Housekeeping Genes'!Q$12,"")</f>
        <v/>
      </c>
      <c r="BI51" s="22" t="str">
        <f ca="1">IF(ISNUMBER(Q51-'Choose Housekeeping Genes'!R$12),Q51-'Choose Housekeeping Genes'!R$12,"")</f>
        <v/>
      </c>
      <c r="BJ51" s="22" t="str">
        <f ca="1">IF(ISNUMBER(R51-'Choose Housekeeping Genes'!S$12),R51-'Choose Housekeeping Genes'!S$12,"")</f>
        <v/>
      </c>
      <c r="BK51" s="22" t="str">
        <f ca="1">IF(ISNUMBER(S51-'Choose Housekeeping Genes'!T$12),S51-'Choose Housekeeping Genes'!T$12,"")</f>
        <v/>
      </c>
      <c r="BL51" s="22" t="str">
        <f ca="1">IF(ISNUMBER(T51-'Choose Housekeeping Genes'!U$12),T51-'Choose Housekeeping Genes'!U$12,"")</f>
        <v/>
      </c>
      <c r="BM51" s="22" t="str">
        <f ca="1">IF(ISNUMBER(U51-'Choose Housekeeping Genes'!V$12),U51-'Choose Housekeeping Genes'!V$12,"")</f>
        <v/>
      </c>
      <c r="BN51" s="22" t="str">
        <f ca="1">IF(ISNUMBER(V51-'Choose Housekeeping Genes'!W$12),V51-'Choose Housekeeping Genes'!W$12,"")</f>
        <v/>
      </c>
      <c r="BO51" s="142" t="str">
        <f t="shared" si="48"/>
        <v>Gln-CTG-4</v>
      </c>
      <c r="BP51" s="140" t="s">
        <v>342</v>
      </c>
      <c r="BQ51" s="22" t="str">
        <f ca="1">IF(ISNUMBER(Y51-'Choose Housekeeping Genes'!AA$12),Y51-'Choose Housekeeping Genes'!AA$12,"")</f>
        <v/>
      </c>
      <c r="BR51" s="22" t="str">
        <f ca="1">IF(ISNUMBER(Z51-'Choose Housekeeping Genes'!AB$12),Z51-'Choose Housekeeping Genes'!AB$12,"")</f>
        <v/>
      </c>
      <c r="BS51" s="22" t="str">
        <f ca="1">IF(ISNUMBER(AA51-'Choose Housekeeping Genes'!AC$12),AA51-'Choose Housekeeping Genes'!AC$12,"")</f>
        <v/>
      </c>
      <c r="BT51" s="22" t="str">
        <f ca="1">IF(ISNUMBER(AB51-'Choose Housekeeping Genes'!AD$12),AB51-'Choose Housekeeping Genes'!AD$12,"")</f>
        <v/>
      </c>
      <c r="BU51" s="22" t="str">
        <f ca="1">IF(ISNUMBER(AC51-'Choose Housekeeping Genes'!AE$12),AC51-'Choose Housekeeping Genes'!AE$12,"")</f>
        <v/>
      </c>
      <c r="BV51" s="22" t="str">
        <f ca="1">IF(ISNUMBER(AD51-'Choose Housekeeping Genes'!AF$12),AD51-'Choose Housekeeping Genes'!AF$12,"")</f>
        <v/>
      </c>
      <c r="BW51" s="22" t="str">
        <f ca="1">IF(ISNUMBER(AE51-'Choose Housekeeping Genes'!AG$12),AE51-'Choose Housekeeping Genes'!AG$12,"")</f>
        <v/>
      </c>
      <c r="BX51" s="22" t="str">
        <f ca="1">IF(ISNUMBER(AF51-'Choose Housekeeping Genes'!AH$12),AF51-'Choose Housekeeping Genes'!AH$12,"")</f>
        <v/>
      </c>
      <c r="BY51" s="22" t="str">
        <f ca="1">IF(ISNUMBER(AG51-'Choose Housekeeping Genes'!AI$12),AG51-'Choose Housekeeping Genes'!AI$12,"")</f>
        <v/>
      </c>
      <c r="BZ51" s="22" t="str">
        <f ca="1">IF(ISNUMBER(AH51-'Choose Housekeeping Genes'!AJ$12),AH51-'Choose Housekeeping Genes'!AJ$12,"")</f>
        <v/>
      </c>
      <c r="CA51" s="22" t="str">
        <f ca="1">IF(ISNUMBER(AI51-'Choose Housekeeping Genes'!AK$12),AI51-'Choose Housekeeping Genes'!AK$12,"")</f>
        <v/>
      </c>
      <c r="CB51" s="22" t="str">
        <f ca="1">IF(ISNUMBER(AJ51-'Choose Housekeeping Genes'!AL$12),AJ51-'Choose Housekeeping Genes'!AL$12,"")</f>
        <v/>
      </c>
      <c r="CC51" s="22" t="str">
        <f ca="1">IF(ISNUMBER(AK51-'Choose Housekeeping Genes'!AM$12),AK51-'Choose Housekeeping Genes'!AM$12,"")</f>
        <v/>
      </c>
      <c r="CD51" s="22" t="str">
        <f ca="1">IF(ISNUMBER(AL51-'Choose Housekeeping Genes'!AN$12),AL51-'Choose Housekeeping Genes'!AN$12,"")</f>
        <v/>
      </c>
      <c r="CE51" s="22" t="str">
        <f ca="1">IF(ISNUMBER(AM51-'Choose Housekeeping Genes'!AO$12),AM51-'Choose Housekeeping Genes'!AO$12,"")</f>
        <v/>
      </c>
      <c r="CF51" s="22" t="str">
        <f ca="1">IF(ISNUMBER(AN51-'Choose Housekeeping Genes'!AP$12),AN51-'Choose Housekeeping Genes'!AP$12,"")</f>
        <v/>
      </c>
      <c r="CG51" s="22" t="str">
        <f ca="1">IF(ISNUMBER(AO51-'Choose Housekeeping Genes'!AQ$12),AO51-'Choose Housekeeping Genes'!AQ$12,"")</f>
        <v/>
      </c>
      <c r="CH51" s="22" t="str">
        <f ca="1">IF(ISNUMBER(AP51-'Choose Housekeeping Genes'!AR$12),AP51-'Choose Housekeeping Genes'!AR$12,"")</f>
        <v/>
      </c>
      <c r="CI51" s="22" t="str">
        <f ca="1">IF(ISNUMBER(AQ51-'Choose Housekeeping Genes'!AS$12),AQ51-'Choose Housekeeping Genes'!AS$12,"")</f>
        <v/>
      </c>
      <c r="CJ51" s="22" t="str">
        <f ca="1">IF(ISNUMBER(AR51-'Choose Housekeeping Genes'!AT$12),AR51-'Choose Housekeeping Genes'!AT$12,"")</f>
        <v/>
      </c>
      <c r="CK51" s="66" t="e">
        <f t="shared" ca="1" si="4"/>
        <v>#DIV/0!</v>
      </c>
      <c r="CL51" s="143" t="e">
        <f t="shared" ca="1" si="5"/>
        <v>#DIV/0!</v>
      </c>
      <c r="DA51" s="69" t="str">
        <f>'Transcript table'!D59</f>
        <v>Gln-CTG-4</v>
      </c>
      <c r="DB51" s="21" t="s">
        <v>342</v>
      </c>
      <c r="DC51" s="65" t="str">
        <f t="shared" ca="1" si="6"/>
        <v/>
      </c>
      <c r="DD51" s="65" t="str">
        <f t="shared" ca="1" si="7"/>
        <v/>
      </c>
      <c r="DE51" s="65" t="str">
        <f t="shared" ca="1" si="8"/>
        <v/>
      </c>
      <c r="DF51" s="65" t="str">
        <f t="shared" ca="1" si="9"/>
        <v/>
      </c>
      <c r="DG51" s="65" t="str">
        <f t="shared" ca="1" si="10"/>
        <v/>
      </c>
      <c r="DH51" s="65" t="str">
        <f t="shared" ca="1" si="11"/>
        <v/>
      </c>
      <c r="DI51" s="65" t="str">
        <f t="shared" ca="1" si="12"/>
        <v/>
      </c>
      <c r="DJ51" s="65" t="str">
        <f t="shared" ca="1" si="13"/>
        <v/>
      </c>
      <c r="DK51" s="65" t="str">
        <f t="shared" ca="1" si="14"/>
        <v/>
      </c>
      <c r="DL51" s="65" t="str">
        <f t="shared" ca="1" si="15"/>
        <v/>
      </c>
      <c r="DM51" s="65" t="str">
        <f t="shared" ca="1" si="16"/>
        <v/>
      </c>
      <c r="DN51" s="65" t="str">
        <f t="shared" ca="1" si="17"/>
        <v/>
      </c>
      <c r="DO51" s="65" t="str">
        <f t="shared" ca="1" si="18"/>
        <v/>
      </c>
      <c r="DP51" s="65" t="str">
        <f t="shared" ca="1" si="19"/>
        <v/>
      </c>
      <c r="DQ51" s="65" t="str">
        <f t="shared" ca="1" si="20"/>
        <v/>
      </c>
      <c r="DR51" s="65" t="str">
        <f t="shared" ca="1" si="21"/>
        <v/>
      </c>
      <c r="DS51" s="65" t="str">
        <f t="shared" ca="1" si="22"/>
        <v/>
      </c>
      <c r="DT51" s="65" t="str">
        <f t="shared" ca="1" si="23"/>
        <v/>
      </c>
      <c r="DU51" s="65" t="str">
        <f t="shared" ca="1" si="24"/>
        <v/>
      </c>
      <c r="DV51" s="65" t="str">
        <f t="shared" ca="1" si="25"/>
        <v/>
      </c>
      <c r="DW51" s="141" t="str">
        <f t="shared" si="26"/>
        <v>Gln-CTG-4</v>
      </c>
      <c r="DX51" s="140" t="s">
        <v>342</v>
      </c>
      <c r="DY51" s="65" t="str">
        <f t="shared" ca="1" si="27"/>
        <v/>
      </c>
      <c r="DZ51" s="65" t="str">
        <f t="shared" ca="1" si="28"/>
        <v/>
      </c>
      <c r="EA51" s="65" t="str">
        <f t="shared" ca="1" si="29"/>
        <v/>
      </c>
      <c r="EB51" s="65" t="str">
        <f t="shared" ca="1" si="30"/>
        <v/>
      </c>
      <c r="EC51" s="65" t="str">
        <f t="shared" ca="1" si="31"/>
        <v/>
      </c>
      <c r="ED51" s="65" t="str">
        <f t="shared" ca="1" si="32"/>
        <v/>
      </c>
      <c r="EE51" s="65" t="str">
        <f t="shared" ca="1" si="33"/>
        <v/>
      </c>
      <c r="EF51" s="65" t="str">
        <f t="shared" ca="1" si="34"/>
        <v/>
      </c>
      <c r="EG51" s="65" t="str">
        <f t="shared" ca="1" si="35"/>
        <v/>
      </c>
      <c r="EH51" s="65" t="str">
        <f t="shared" ca="1" si="36"/>
        <v/>
      </c>
      <c r="EI51" s="65" t="str">
        <f t="shared" ca="1" si="37"/>
        <v/>
      </c>
      <c r="EJ51" s="65" t="str">
        <f t="shared" ca="1" si="38"/>
        <v/>
      </c>
      <c r="EK51" s="65" t="str">
        <f t="shared" ca="1" si="39"/>
        <v/>
      </c>
      <c r="EL51" s="65" t="str">
        <f t="shared" ca="1" si="40"/>
        <v/>
      </c>
      <c r="EM51" s="65" t="str">
        <f t="shared" ca="1" si="41"/>
        <v/>
      </c>
      <c r="EN51" s="65" t="str">
        <f t="shared" ca="1" si="42"/>
        <v/>
      </c>
      <c r="EO51" s="65" t="str">
        <f t="shared" ca="1" si="43"/>
        <v/>
      </c>
      <c r="EP51" s="65" t="str">
        <f t="shared" ca="1" si="44"/>
        <v/>
      </c>
      <c r="EQ51" s="65" t="str">
        <f t="shared" ca="1" si="45"/>
        <v/>
      </c>
      <c r="ER51" s="65" t="str">
        <f t="shared" ca="1" si="46"/>
        <v/>
      </c>
    </row>
    <row r="52" spans="1:148" ht="12.75" customHeight="1">
      <c r="A52" s="134" t="str">
        <f>'Test Sample Data'!A52</f>
        <v>Gln-CTG-5</v>
      </c>
      <c r="B52" s="136" t="s">
        <v>340</v>
      </c>
      <c r="C52" s="22" t="str">
        <f>IF(SUM('Test Sample Data'!C$3:C$194)&gt;10,IF(AND(ISNUMBER('Test Sample Data'!C52),'Test Sample Data'!C52&lt;35,'Test Sample Data'!C52&gt;0),'Test Sample Data'!C52-'Choose Housekeeping Genes'!D$20,35-'Choose Housekeeping Genes'!D$20),"")</f>
        <v/>
      </c>
      <c r="D52" s="22" t="str">
        <f>IF(SUM('Test Sample Data'!D$3:D$194)&gt;10,IF(AND(ISNUMBER('Test Sample Data'!D52),'Test Sample Data'!D52&lt;35,'Test Sample Data'!D52&gt;0),'Test Sample Data'!D52-'Choose Housekeeping Genes'!E$20,35-'Choose Housekeeping Genes'!E$20),"")</f>
        <v/>
      </c>
      <c r="E52" s="22" t="str">
        <f>IF(SUM('Test Sample Data'!E$3:E$194)&gt;10,IF(AND(ISNUMBER('Test Sample Data'!E52),'Test Sample Data'!E52&lt;35,'Test Sample Data'!E52&gt;0),'Test Sample Data'!E52-'Choose Housekeeping Genes'!F$20,35-'Choose Housekeeping Genes'!F$20),"")</f>
        <v/>
      </c>
      <c r="F52" s="22" t="str">
        <f>IF(SUM('Test Sample Data'!F$3:F$194)&gt;10,IF(AND(ISNUMBER('Test Sample Data'!F52),'Test Sample Data'!F52&lt;35,'Test Sample Data'!F52&gt;0),'Test Sample Data'!F52-'Choose Housekeeping Genes'!G$20,35-'Choose Housekeeping Genes'!G$20),"")</f>
        <v/>
      </c>
      <c r="G52" s="22" t="str">
        <f>IF(SUM('Test Sample Data'!G$3:G$194)&gt;10,IF(AND(ISNUMBER('Test Sample Data'!G52),'Test Sample Data'!G52&lt;35,'Test Sample Data'!G52&gt;0),'Test Sample Data'!G52-'Choose Housekeeping Genes'!H$20,35-'Choose Housekeeping Genes'!H$20),"")</f>
        <v/>
      </c>
      <c r="H52" s="22" t="str">
        <f>IF(SUM('Test Sample Data'!H$3:H$194)&gt;10,IF(AND(ISNUMBER('Test Sample Data'!H52),'Test Sample Data'!H52&lt;35,'Test Sample Data'!H52&gt;0),'Test Sample Data'!H52-'Choose Housekeeping Genes'!I$20,35-'Choose Housekeeping Genes'!I$20),"")</f>
        <v/>
      </c>
      <c r="I52" s="22" t="str">
        <f>IF(SUM('Test Sample Data'!I$3:I$194)&gt;10,IF(AND(ISNUMBER('Test Sample Data'!I52),'Test Sample Data'!I52&lt;35,'Test Sample Data'!I52&gt;0),'Test Sample Data'!I52-'Choose Housekeeping Genes'!J$20,35-'Choose Housekeeping Genes'!J$20),"")</f>
        <v/>
      </c>
      <c r="J52" s="22" t="str">
        <f>IF(SUM('Test Sample Data'!J$3:J$194)&gt;10,IF(AND(ISNUMBER('Test Sample Data'!J52),'Test Sample Data'!J52&lt;35,'Test Sample Data'!J52&gt;0),'Test Sample Data'!J52-'Choose Housekeeping Genes'!K$20,35-'Choose Housekeeping Genes'!K$20),"")</f>
        <v/>
      </c>
      <c r="K52" s="22" t="str">
        <f>IF(SUM('Test Sample Data'!K$3:K$194)&gt;10,IF(AND(ISNUMBER('Test Sample Data'!K52),'Test Sample Data'!K52&lt;35,'Test Sample Data'!K52&gt;0),'Test Sample Data'!K52-'Choose Housekeeping Genes'!L$20,35-'Choose Housekeeping Genes'!L$20),"")</f>
        <v/>
      </c>
      <c r="L52" s="22" t="str">
        <f>IF(SUM('Test Sample Data'!L$3:L$194)&gt;10,IF(AND(ISNUMBER('Test Sample Data'!L52),'Test Sample Data'!L52&lt;35,'Test Sample Data'!L52&gt;0),'Test Sample Data'!L52-'Choose Housekeeping Genes'!M$20,35-'Choose Housekeeping Genes'!M$20),"")</f>
        <v/>
      </c>
      <c r="M52" s="22" t="str">
        <f>IF(SUM('Test Sample Data'!M$3:M$194)&gt;10,IF(AND(ISNUMBER('Test Sample Data'!M52),'Test Sample Data'!M52&lt;35,'Test Sample Data'!M52&gt;0),'Test Sample Data'!M52-'Choose Housekeeping Genes'!N$20,35-'Choose Housekeeping Genes'!N$20),"")</f>
        <v/>
      </c>
      <c r="N52" s="22" t="str">
        <f>IF(SUM('Test Sample Data'!N$3:N$194)&gt;10,IF(AND(ISNUMBER('Test Sample Data'!N52),'Test Sample Data'!N52&lt;35,'Test Sample Data'!N52&gt;0),'Test Sample Data'!N52-'Choose Housekeeping Genes'!O$20,35-'Choose Housekeeping Genes'!O$20),"")</f>
        <v/>
      </c>
      <c r="O52" s="22" t="str">
        <f>IF(SUM('Test Sample Data'!O$3:O$194)&gt;10,IF(AND(ISNUMBER('Test Sample Data'!O52),'Test Sample Data'!O52&lt;35,'Test Sample Data'!O52&gt;0),'Test Sample Data'!O52-'Choose Housekeeping Genes'!P$20,35-'Choose Housekeeping Genes'!P$20),"")</f>
        <v/>
      </c>
      <c r="P52" s="22" t="str">
        <f>IF(SUM('Test Sample Data'!P$3:P$194)&gt;10,IF(AND(ISNUMBER('Test Sample Data'!P52),'Test Sample Data'!P52&lt;35,'Test Sample Data'!P52&gt;0),'Test Sample Data'!P52-'Choose Housekeeping Genes'!Q$20,35-'Choose Housekeeping Genes'!Q$20),"")</f>
        <v/>
      </c>
      <c r="Q52" s="22" t="str">
        <f>IF(SUM('Test Sample Data'!Q$3:Q$194)&gt;10,IF(AND(ISNUMBER('Test Sample Data'!Q52),'Test Sample Data'!Q52&lt;35,'Test Sample Data'!Q52&gt;0),'Test Sample Data'!Q52-'Choose Housekeeping Genes'!R$20,35-'Choose Housekeeping Genes'!R$20),"")</f>
        <v/>
      </c>
      <c r="R52" s="22" t="str">
        <f>IF(SUM('Test Sample Data'!R$3:R$194)&gt;10,IF(AND(ISNUMBER('Test Sample Data'!R52),'Test Sample Data'!R52&lt;35,'Test Sample Data'!R52&gt;0),'Test Sample Data'!R52-'Choose Housekeeping Genes'!S$20,35-'Choose Housekeeping Genes'!S$20),"")</f>
        <v/>
      </c>
      <c r="S52" s="22" t="str">
        <f>IF(SUM('Test Sample Data'!S$3:S$194)&gt;10,IF(AND(ISNUMBER('Test Sample Data'!S52),'Test Sample Data'!S52&lt;35,'Test Sample Data'!S52&gt;0),'Test Sample Data'!S52-'Choose Housekeeping Genes'!T$20,35-'Choose Housekeeping Genes'!T$20),"")</f>
        <v/>
      </c>
      <c r="T52" s="22" t="str">
        <f>IF(SUM('Test Sample Data'!T$3:T$194)&gt;10,IF(AND(ISNUMBER('Test Sample Data'!T52),'Test Sample Data'!T52&lt;35,'Test Sample Data'!T52&gt;0),'Test Sample Data'!T52-'Choose Housekeeping Genes'!U$20,35-'Choose Housekeeping Genes'!U$20),"")</f>
        <v/>
      </c>
      <c r="U52" s="22" t="str">
        <f>IF(SUM('Test Sample Data'!U$3:U$194)&gt;10,IF(AND(ISNUMBER('Test Sample Data'!U52),'Test Sample Data'!U52&lt;35,'Test Sample Data'!U52&gt;0),'Test Sample Data'!U52-'Choose Housekeeping Genes'!V$20,35-'Choose Housekeeping Genes'!V$20),"")</f>
        <v/>
      </c>
      <c r="V52" s="22" t="str">
        <f>IF(SUM('Test Sample Data'!V$3:V$194)&gt;10,IF(AND(ISNUMBER('Test Sample Data'!V52),'Test Sample Data'!V52&lt;35,'Test Sample Data'!V52&gt;0),'Test Sample Data'!V52-'Choose Housekeeping Genes'!W$20,35-'Choose Housekeeping Genes'!W$20),"")</f>
        <v/>
      </c>
      <c r="W52" s="139" t="str">
        <f>'Control Sample Data'!A52</f>
        <v>Gln-CTG-5</v>
      </c>
      <c r="X52" s="140" t="s">
        <v>340</v>
      </c>
      <c r="Y52" s="22" t="str">
        <f>IF(SUM('Control Sample Data'!C$3:C$194)&gt;10,IF(AND(ISNUMBER('Control Sample Data'!C52),'Control Sample Data'!C52&lt;35,'Control Sample Data'!C52&gt;0),'Control Sample Data'!C52-'Choose Housekeeping Genes'!AA$20,35-'Choose Housekeeping Genes'!AA$20),"")</f>
        <v/>
      </c>
      <c r="Z52" s="22" t="str">
        <f>IF(SUM('Control Sample Data'!D$3:D$194)&gt;10,IF(AND(ISNUMBER('Control Sample Data'!D52),'Control Sample Data'!D52&lt;35,'Control Sample Data'!D52&gt;0),'Control Sample Data'!D52-'Choose Housekeeping Genes'!AB$20,35-'Choose Housekeeping Genes'!AB$20),"")</f>
        <v/>
      </c>
      <c r="AA52" s="22" t="str">
        <f>IF(SUM('Control Sample Data'!E$3:E$194)&gt;10,IF(AND(ISNUMBER('Control Sample Data'!E52),'Control Sample Data'!E52&lt;35,'Control Sample Data'!E52&gt;0),'Control Sample Data'!E52-'Choose Housekeeping Genes'!AC$20,35-'Choose Housekeeping Genes'!AC$20),"")</f>
        <v/>
      </c>
      <c r="AB52" s="22" t="str">
        <f>IF(SUM('Control Sample Data'!F$3:F$194)&gt;10,IF(AND(ISNUMBER('Control Sample Data'!F52),'Control Sample Data'!F52&lt;35,'Control Sample Data'!F52&gt;0),'Control Sample Data'!F52-'Choose Housekeeping Genes'!AD$20,35-'Choose Housekeeping Genes'!AD$20),"")</f>
        <v/>
      </c>
      <c r="AC52" s="22" t="str">
        <f>IF(SUM('Control Sample Data'!G$3:G$194)&gt;10,IF(AND(ISNUMBER('Control Sample Data'!G52),'Control Sample Data'!G52&lt;35,'Control Sample Data'!G52&gt;0),'Control Sample Data'!G52-'Choose Housekeeping Genes'!AE$20,35-'Choose Housekeeping Genes'!AE$20),"")</f>
        <v/>
      </c>
      <c r="AD52" s="22" t="str">
        <f>IF(SUM('Control Sample Data'!H$3:H$194)&gt;10,IF(AND(ISNUMBER('Control Sample Data'!H52),'Control Sample Data'!H52&lt;35,'Control Sample Data'!H52&gt;0),'Control Sample Data'!H52-'Choose Housekeeping Genes'!AF$20,35-'Choose Housekeeping Genes'!AF$20),"")</f>
        <v/>
      </c>
      <c r="AE52" s="22" t="str">
        <f>IF(SUM('Control Sample Data'!I$3:I$194)&gt;10,IF(AND(ISNUMBER('Control Sample Data'!I52),'Control Sample Data'!I52&lt;35,'Control Sample Data'!I52&gt;0),'Control Sample Data'!I52-'Choose Housekeeping Genes'!AG$20,35-'Choose Housekeeping Genes'!AG$20),"")</f>
        <v/>
      </c>
      <c r="AF52" s="22" t="str">
        <f>IF(SUM('Control Sample Data'!J$3:J$194)&gt;10,IF(AND(ISNUMBER('Control Sample Data'!J52),'Control Sample Data'!J52&lt;35,'Control Sample Data'!J52&gt;0),'Control Sample Data'!J52-'Choose Housekeeping Genes'!AH$20,35-'Choose Housekeeping Genes'!AH$20),"")</f>
        <v/>
      </c>
      <c r="AG52" s="22" t="str">
        <f>IF(SUM('Control Sample Data'!K$3:K$194)&gt;10,IF(AND(ISNUMBER('Control Sample Data'!K52),'Control Sample Data'!K52&lt;35,'Control Sample Data'!K52&gt;0),'Control Sample Data'!K52-'Choose Housekeeping Genes'!AI$20,35-'Choose Housekeeping Genes'!AI$20),"")</f>
        <v/>
      </c>
      <c r="AH52" s="22" t="str">
        <f>IF(SUM('Control Sample Data'!L$3:L$194)&gt;10,IF(AND(ISNUMBER('Control Sample Data'!L52),'Control Sample Data'!L52&lt;35,'Control Sample Data'!L52&gt;0),'Control Sample Data'!L52-'Choose Housekeeping Genes'!AJ$20,35-'Choose Housekeeping Genes'!AJ$20),"")</f>
        <v/>
      </c>
      <c r="AI52" s="22" t="str">
        <f>IF(SUM('Control Sample Data'!M$3:M$194)&gt;10,IF(AND(ISNUMBER('Control Sample Data'!M52),'Control Sample Data'!M52&lt;35,'Control Sample Data'!M52&gt;0),'Control Sample Data'!M52-'Choose Housekeeping Genes'!AK$20,35-'Choose Housekeeping Genes'!AK$20),"")</f>
        <v/>
      </c>
      <c r="AJ52" s="22" t="str">
        <f>IF(SUM('Control Sample Data'!N$3:N$194)&gt;10,IF(AND(ISNUMBER('Control Sample Data'!N52),'Control Sample Data'!N52&lt;35,'Control Sample Data'!N52&gt;0),'Control Sample Data'!N52-'Choose Housekeeping Genes'!AL$20,35-'Choose Housekeeping Genes'!AL$20),"")</f>
        <v/>
      </c>
      <c r="AK52" s="22" t="str">
        <f>IF(SUM('Control Sample Data'!O$3:O$194)&gt;10,IF(AND(ISNUMBER('Control Sample Data'!O52),'Control Sample Data'!O52&lt;35,'Control Sample Data'!O52&gt;0),'Control Sample Data'!O52-'Choose Housekeeping Genes'!AM$20,35-'Choose Housekeeping Genes'!AM$20),"")</f>
        <v/>
      </c>
      <c r="AL52" s="22" t="str">
        <f>IF(SUM('Control Sample Data'!P$3:P$194)&gt;10,IF(AND(ISNUMBER('Control Sample Data'!P52),'Control Sample Data'!P52&lt;35,'Control Sample Data'!P52&gt;0),'Control Sample Data'!P52-'Choose Housekeeping Genes'!AN$20,35-'Choose Housekeeping Genes'!AN$20),"")</f>
        <v/>
      </c>
      <c r="AM52" s="22" t="str">
        <f>IF(SUM('Control Sample Data'!Q$3:Q$194)&gt;10,IF(AND(ISNUMBER('Control Sample Data'!Q52),'Control Sample Data'!Q52&lt;35,'Control Sample Data'!Q52&gt;0),'Control Sample Data'!Q52-'Choose Housekeeping Genes'!AO$20,35-'Choose Housekeeping Genes'!AO$20),"")</f>
        <v/>
      </c>
      <c r="AN52" s="22" t="str">
        <f>IF(SUM('Control Sample Data'!R$3:R$194)&gt;10,IF(AND(ISNUMBER('Control Sample Data'!R52),'Control Sample Data'!R52&lt;35,'Control Sample Data'!R52&gt;0),'Control Sample Data'!R52-'Choose Housekeeping Genes'!AP$20,35-'Choose Housekeeping Genes'!AP$20),"")</f>
        <v/>
      </c>
      <c r="AO52" s="22" t="str">
        <f>IF(SUM('Control Sample Data'!S$3:S$194)&gt;10,IF(AND(ISNUMBER('Control Sample Data'!S52),'Control Sample Data'!S52&lt;35,'Control Sample Data'!S52&gt;0),'Control Sample Data'!S52-'Choose Housekeeping Genes'!AQ$20,35-'Choose Housekeeping Genes'!AQ$20),"")</f>
        <v/>
      </c>
      <c r="AP52" s="22" t="str">
        <f>IF(SUM('Control Sample Data'!T$3:T$194)&gt;10,IF(AND(ISNUMBER('Control Sample Data'!T52),'Control Sample Data'!T52&lt;35,'Control Sample Data'!T52&gt;0),'Control Sample Data'!T52-'Choose Housekeeping Genes'!AR$20,35-'Choose Housekeeping Genes'!AR$20),"")</f>
        <v/>
      </c>
      <c r="AQ52" s="22" t="str">
        <f>IF(SUM('Control Sample Data'!U$3:U$194)&gt;10,IF(AND(ISNUMBER('Control Sample Data'!U52),'Control Sample Data'!U52&lt;35,'Control Sample Data'!U52&gt;0),'Control Sample Data'!U52-'Choose Housekeeping Genes'!AS$20,35-'Choose Housekeeping Genes'!AS$20),"")</f>
        <v/>
      </c>
      <c r="AR52" s="22" t="str">
        <f>IF(SUM('Control Sample Data'!V$3:V$194)&gt;10,IF(AND(ISNUMBER('Control Sample Data'!V52),'Control Sample Data'!V52&lt;35,'Control Sample Data'!V52&gt;0),'Control Sample Data'!V52-'Choose Housekeeping Genes'!AT$20,35-'Choose Housekeeping Genes'!AT$20),"")</f>
        <v/>
      </c>
      <c r="AS52" s="69" t="str">
        <f>'Control Sample Data'!A52</f>
        <v>Gln-CTG-5</v>
      </c>
      <c r="AT52" s="21" t="s">
        <v>340</v>
      </c>
      <c r="AU52" s="22" t="str">
        <f ca="1">IF(ISNUMBER(C52-'Choose Housekeeping Genes'!D$12),C52-'Choose Housekeeping Genes'!D$12,"")</f>
        <v/>
      </c>
      <c r="AV52" s="22" t="str">
        <f ca="1">IF(ISNUMBER(D52-'Choose Housekeeping Genes'!E$12),D52-'Choose Housekeeping Genes'!E$12,"")</f>
        <v/>
      </c>
      <c r="AW52" s="22" t="str">
        <f ca="1">IF(ISNUMBER(E52-'Choose Housekeeping Genes'!F$12),E52-'Choose Housekeeping Genes'!F$12,"")</f>
        <v/>
      </c>
      <c r="AX52" s="22" t="str">
        <f ca="1">IF(ISNUMBER(F52-'Choose Housekeeping Genes'!G$12),F52-'Choose Housekeeping Genes'!G$12,"")</f>
        <v/>
      </c>
      <c r="AY52" s="22" t="str">
        <f ca="1">IF(ISNUMBER(G52-'Choose Housekeeping Genes'!H$12),G52-'Choose Housekeeping Genes'!H$12,"")</f>
        <v/>
      </c>
      <c r="AZ52" s="22" t="str">
        <f ca="1">IF(ISNUMBER(H52-'Choose Housekeeping Genes'!I$12),H52-'Choose Housekeeping Genes'!I$12,"")</f>
        <v/>
      </c>
      <c r="BA52" s="22" t="str">
        <f ca="1">IF(ISNUMBER(I52-'Choose Housekeeping Genes'!J$12),I52-'Choose Housekeeping Genes'!J$12,"")</f>
        <v/>
      </c>
      <c r="BB52" s="22" t="str">
        <f ca="1">IF(ISNUMBER(J52-'Choose Housekeeping Genes'!K$12),J52-'Choose Housekeeping Genes'!K$12,"")</f>
        <v/>
      </c>
      <c r="BC52" s="22" t="str">
        <f ca="1">IF(ISNUMBER(K52-'Choose Housekeeping Genes'!L$12),K52-'Choose Housekeeping Genes'!L$12,"")</f>
        <v/>
      </c>
      <c r="BD52" s="22" t="str">
        <f ca="1">IF(ISNUMBER(L52-'Choose Housekeeping Genes'!M$12),L52-'Choose Housekeeping Genes'!M$12,"")</f>
        <v/>
      </c>
      <c r="BE52" s="22" t="str">
        <f ca="1">IF(ISNUMBER(M52-'Choose Housekeeping Genes'!N$12),M52-'Choose Housekeeping Genes'!N$12,"")</f>
        <v/>
      </c>
      <c r="BF52" s="22" t="str">
        <f ca="1">IF(ISNUMBER(N52-'Choose Housekeeping Genes'!O$12),N52-'Choose Housekeeping Genes'!O$12,"")</f>
        <v/>
      </c>
      <c r="BG52" s="22" t="str">
        <f ca="1">IF(ISNUMBER(O52-'Choose Housekeeping Genes'!P$12),O52-'Choose Housekeeping Genes'!P$12,"")</f>
        <v/>
      </c>
      <c r="BH52" s="22" t="str">
        <f ca="1">IF(ISNUMBER(P52-'Choose Housekeeping Genes'!Q$12),P52-'Choose Housekeeping Genes'!Q$12,"")</f>
        <v/>
      </c>
      <c r="BI52" s="22" t="str">
        <f ca="1">IF(ISNUMBER(Q52-'Choose Housekeeping Genes'!R$12),Q52-'Choose Housekeeping Genes'!R$12,"")</f>
        <v/>
      </c>
      <c r="BJ52" s="22" t="str">
        <f ca="1">IF(ISNUMBER(R52-'Choose Housekeeping Genes'!S$12),R52-'Choose Housekeeping Genes'!S$12,"")</f>
        <v/>
      </c>
      <c r="BK52" s="22" t="str">
        <f ca="1">IF(ISNUMBER(S52-'Choose Housekeeping Genes'!T$12),S52-'Choose Housekeeping Genes'!T$12,"")</f>
        <v/>
      </c>
      <c r="BL52" s="22" t="str">
        <f ca="1">IF(ISNUMBER(T52-'Choose Housekeeping Genes'!U$12),T52-'Choose Housekeeping Genes'!U$12,"")</f>
        <v/>
      </c>
      <c r="BM52" s="22" t="str">
        <f ca="1">IF(ISNUMBER(U52-'Choose Housekeeping Genes'!V$12),U52-'Choose Housekeeping Genes'!V$12,"")</f>
        <v/>
      </c>
      <c r="BN52" s="22" t="str">
        <f ca="1">IF(ISNUMBER(V52-'Choose Housekeeping Genes'!W$12),V52-'Choose Housekeeping Genes'!W$12,"")</f>
        <v/>
      </c>
      <c r="BO52" s="142" t="str">
        <f t="shared" si="48"/>
        <v>Gln-CTG-5</v>
      </c>
      <c r="BP52" s="140" t="s">
        <v>340</v>
      </c>
      <c r="BQ52" s="22" t="str">
        <f ca="1">IF(ISNUMBER(Y52-'Choose Housekeeping Genes'!AA$12),Y52-'Choose Housekeeping Genes'!AA$12,"")</f>
        <v/>
      </c>
      <c r="BR52" s="22" t="str">
        <f ca="1">IF(ISNUMBER(Z52-'Choose Housekeeping Genes'!AB$12),Z52-'Choose Housekeeping Genes'!AB$12,"")</f>
        <v/>
      </c>
      <c r="BS52" s="22" t="str">
        <f ca="1">IF(ISNUMBER(AA52-'Choose Housekeeping Genes'!AC$12),AA52-'Choose Housekeeping Genes'!AC$12,"")</f>
        <v/>
      </c>
      <c r="BT52" s="22" t="str">
        <f ca="1">IF(ISNUMBER(AB52-'Choose Housekeeping Genes'!AD$12),AB52-'Choose Housekeeping Genes'!AD$12,"")</f>
        <v/>
      </c>
      <c r="BU52" s="22" t="str">
        <f ca="1">IF(ISNUMBER(AC52-'Choose Housekeeping Genes'!AE$12),AC52-'Choose Housekeeping Genes'!AE$12,"")</f>
        <v/>
      </c>
      <c r="BV52" s="22" t="str">
        <f ca="1">IF(ISNUMBER(AD52-'Choose Housekeeping Genes'!AF$12),AD52-'Choose Housekeeping Genes'!AF$12,"")</f>
        <v/>
      </c>
      <c r="BW52" s="22" t="str">
        <f ca="1">IF(ISNUMBER(AE52-'Choose Housekeeping Genes'!AG$12),AE52-'Choose Housekeeping Genes'!AG$12,"")</f>
        <v/>
      </c>
      <c r="BX52" s="22" t="str">
        <f ca="1">IF(ISNUMBER(AF52-'Choose Housekeeping Genes'!AH$12),AF52-'Choose Housekeeping Genes'!AH$12,"")</f>
        <v/>
      </c>
      <c r="BY52" s="22" t="str">
        <f ca="1">IF(ISNUMBER(AG52-'Choose Housekeeping Genes'!AI$12),AG52-'Choose Housekeeping Genes'!AI$12,"")</f>
        <v/>
      </c>
      <c r="BZ52" s="22" t="str">
        <f ca="1">IF(ISNUMBER(AH52-'Choose Housekeeping Genes'!AJ$12),AH52-'Choose Housekeeping Genes'!AJ$12,"")</f>
        <v/>
      </c>
      <c r="CA52" s="22" t="str">
        <f ca="1">IF(ISNUMBER(AI52-'Choose Housekeeping Genes'!AK$12),AI52-'Choose Housekeeping Genes'!AK$12,"")</f>
        <v/>
      </c>
      <c r="CB52" s="22" t="str">
        <f ca="1">IF(ISNUMBER(AJ52-'Choose Housekeeping Genes'!AL$12),AJ52-'Choose Housekeeping Genes'!AL$12,"")</f>
        <v/>
      </c>
      <c r="CC52" s="22" t="str">
        <f ca="1">IF(ISNUMBER(AK52-'Choose Housekeeping Genes'!AM$12),AK52-'Choose Housekeeping Genes'!AM$12,"")</f>
        <v/>
      </c>
      <c r="CD52" s="22" t="str">
        <f ca="1">IF(ISNUMBER(AL52-'Choose Housekeeping Genes'!AN$12),AL52-'Choose Housekeeping Genes'!AN$12,"")</f>
        <v/>
      </c>
      <c r="CE52" s="22" t="str">
        <f ca="1">IF(ISNUMBER(AM52-'Choose Housekeeping Genes'!AO$12),AM52-'Choose Housekeeping Genes'!AO$12,"")</f>
        <v/>
      </c>
      <c r="CF52" s="22" t="str">
        <f ca="1">IF(ISNUMBER(AN52-'Choose Housekeeping Genes'!AP$12),AN52-'Choose Housekeeping Genes'!AP$12,"")</f>
        <v/>
      </c>
      <c r="CG52" s="22" t="str">
        <f ca="1">IF(ISNUMBER(AO52-'Choose Housekeeping Genes'!AQ$12),AO52-'Choose Housekeeping Genes'!AQ$12,"")</f>
        <v/>
      </c>
      <c r="CH52" s="22" t="str">
        <f ca="1">IF(ISNUMBER(AP52-'Choose Housekeeping Genes'!AR$12),AP52-'Choose Housekeeping Genes'!AR$12,"")</f>
        <v/>
      </c>
      <c r="CI52" s="22" t="str">
        <f ca="1">IF(ISNUMBER(AQ52-'Choose Housekeeping Genes'!AS$12),AQ52-'Choose Housekeeping Genes'!AS$12,"")</f>
        <v/>
      </c>
      <c r="CJ52" s="22" t="str">
        <f ca="1">IF(ISNUMBER(AR52-'Choose Housekeeping Genes'!AT$12),AR52-'Choose Housekeeping Genes'!AT$12,"")</f>
        <v/>
      </c>
      <c r="CK52" s="66" t="e">
        <f t="shared" ca="1" si="4"/>
        <v>#DIV/0!</v>
      </c>
      <c r="CL52" s="143" t="e">
        <f t="shared" ca="1" si="5"/>
        <v>#DIV/0!</v>
      </c>
      <c r="DA52" s="69" t="str">
        <f>'Transcript table'!D60</f>
        <v>Gln-CTG-5</v>
      </c>
      <c r="DB52" s="21" t="s">
        <v>340</v>
      </c>
      <c r="DC52" s="65" t="str">
        <f t="shared" ca="1" si="6"/>
        <v/>
      </c>
      <c r="DD52" s="65" t="str">
        <f t="shared" ca="1" si="7"/>
        <v/>
      </c>
      <c r="DE52" s="65" t="str">
        <f t="shared" ca="1" si="8"/>
        <v/>
      </c>
      <c r="DF52" s="65" t="str">
        <f t="shared" ca="1" si="9"/>
        <v/>
      </c>
      <c r="DG52" s="65" t="str">
        <f t="shared" ca="1" si="10"/>
        <v/>
      </c>
      <c r="DH52" s="65" t="str">
        <f t="shared" ca="1" si="11"/>
        <v/>
      </c>
      <c r="DI52" s="65" t="str">
        <f t="shared" ca="1" si="12"/>
        <v/>
      </c>
      <c r="DJ52" s="65" t="str">
        <f t="shared" ca="1" si="13"/>
        <v/>
      </c>
      <c r="DK52" s="65" t="str">
        <f t="shared" ca="1" si="14"/>
        <v/>
      </c>
      <c r="DL52" s="65" t="str">
        <f t="shared" ca="1" si="15"/>
        <v/>
      </c>
      <c r="DM52" s="65" t="str">
        <f t="shared" ca="1" si="16"/>
        <v/>
      </c>
      <c r="DN52" s="65" t="str">
        <f t="shared" ca="1" si="17"/>
        <v/>
      </c>
      <c r="DO52" s="65" t="str">
        <f t="shared" ca="1" si="18"/>
        <v/>
      </c>
      <c r="DP52" s="65" t="str">
        <f t="shared" ca="1" si="19"/>
        <v/>
      </c>
      <c r="DQ52" s="65" t="str">
        <f t="shared" ca="1" si="20"/>
        <v/>
      </c>
      <c r="DR52" s="65" t="str">
        <f t="shared" ca="1" si="21"/>
        <v/>
      </c>
      <c r="DS52" s="65" t="str">
        <f t="shared" ca="1" si="22"/>
        <v/>
      </c>
      <c r="DT52" s="65" t="str">
        <f t="shared" ca="1" si="23"/>
        <v/>
      </c>
      <c r="DU52" s="65" t="str">
        <f t="shared" ca="1" si="24"/>
        <v/>
      </c>
      <c r="DV52" s="65" t="str">
        <f t="shared" ca="1" si="25"/>
        <v/>
      </c>
      <c r="DW52" s="141" t="str">
        <f t="shared" si="26"/>
        <v>Gln-CTG-5</v>
      </c>
      <c r="DX52" s="140" t="s">
        <v>340</v>
      </c>
      <c r="DY52" s="65" t="str">
        <f t="shared" ca="1" si="27"/>
        <v/>
      </c>
      <c r="DZ52" s="65" t="str">
        <f t="shared" ca="1" si="28"/>
        <v/>
      </c>
      <c r="EA52" s="65" t="str">
        <f t="shared" ca="1" si="29"/>
        <v/>
      </c>
      <c r="EB52" s="65" t="str">
        <f t="shared" ca="1" si="30"/>
        <v/>
      </c>
      <c r="EC52" s="65" t="str">
        <f t="shared" ca="1" si="31"/>
        <v/>
      </c>
      <c r="ED52" s="65" t="str">
        <f t="shared" ca="1" si="32"/>
        <v/>
      </c>
      <c r="EE52" s="65" t="str">
        <f t="shared" ca="1" si="33"/>
        <v/>
      </c>
      <c r="EF52" s="65" t="str">
        <f t="shared" ca="1" si="34"/>
        <v/>
      </c>
      <c r="EG52" s="65" t="str">
        <f t="shared" ca="1" si="35"/>
        <v/>
      </c>
      <c r="EH52" s="65" t="str">
        <f t="shared" ca="1" si="36"/>
        <v/>
      </c>
      <c r="EI52" s="65" t="str">
        <f t="shared" ca="1" si="37"/>
        <v/>
      </c>
      <c r="EJ52" s="65" t="str">
        <f t="shared" ca="1" si="38"/>
        <v/>
      </c>
      <c r="EK52" s="65" t="str">
        <f t="shared" ca="1" si="39"/>
        <v/>
      </c>
      <c r="EL52" s="65" t="str">
        <f t="shared" ca="1" si="40"/>
        <v/>
      </c>
      <c r="EM52" s="65" t="str">
        <f t="shared" ca="1" si="41"/>
        <v/>
      </c>
      <c r="EN52" s="65" t="str">
        <f t="shared" ca="1" si="42"/>
        <v/>
      </c>
      <c r="EO52" s="65" t="str">
        <f t="shared" ca="1" si="43"/>
        <v/>
      </c>
      <c r="EP52" s="65" t="str">
        <f t="shared" ca="1" si="44"/>
        <v/>
      </c>
      <c r="EQ52" s="65" t="str">
        <f t="shared" ca="1" si="45"/>
        <v/>
      </c>
      <c r="ER52" s="65" t="str">
        <f t="shared" ca="1" si="46"/>
        <v/>
      </c>
    </row>
    <row r="53" spans="1:148" ht="12.75" customHeight="1">
      <c r="A53" s="134" t="str">
        <f>'Test Sample Data'!A53</f>
        <v>Gln-CTG-6</v>
      </c>
      <c r="B53" s="136" t="s">
        <v>338</v>
      </c>
      <c r="C53" s="22" t="str">
        <f>IF(SUM('Test Sample Data'!C$3:C$194)&gt;10,IF(AND(ISNUMBER('Test Sample Data'!C53),'Test Sample Data'!C53&lt;35,'Test Sample Data'!C53&gt;0),'Test Sample Data'!C53-'Choose Housekeeping Genes'!D$20,35-'Choose Housekeeping Genes'!D$20),"")</f>
        <v/>
      </c>
      <c r="D53" s="22" t="str">
        <f>IF(SUM('Test Sample Data'!D$3:D$194)&gt;10,IF(AND(ISNUMBER('Test Sample Data'!D53),'Test Sample Data'!D53&lt;35,'Test Sample Data'!D53&gt;0),'Test Sample Data'!D53-'Choose Housekeeping Genes'!E$20,35-'Choose Housekeeping Genes'!E$20),"")</f>
        <v/>
      </c>
      <c r="E53" s="22" t="str">
        <f>IF(SUM('Test Sample Data'!E$3:E$194)&gt;10,IF(AND(ISNUMBER('Test Sample Data'!E53),'Test Sample Data'!E53&lt;35,'Test Sample Data'!E53&gt;0),'Test Sample Data'!E53-'Choose Housekeeping Genes'!F$20,35-'Choose Housekeeping Genes'!F$20),"")</f>
        <v/>
      </c>
      <c r="F53" s="22" t="str">
        <f>IF(SUM('Test Sample Data'!F$3:F$194)&gt;10,IF(AND(ISNUMBER('Test Sample Data'!F53),'Test Sample Data'!F53&lt;35,'Test Sample Data'!F53&gt;0),'Test Sample Data'!F53-'Choose Housekeeping Genes'!G$20,35-'Choose Housekeeping Genes'!G$20),"")</f>
        <v/>
      </c>
      <c r="G53" s="22" t="str">
        <f>IF(SUM('Test Sample Data'!G$3:G$194)&gt;10,IF(AND(ISNUMBER('Test Sample Data'!G53),'Test Sample Data'!G53&lt;35,'Test Sample Data'!G53&gt;0),'Test Sample Data'!G53-'Choose Housekeeping Genes'!H$20,35-'Choose Housekeeping Genes'!H$20),"")</f>
        <v/>
      </c>
      <c r="H53" s="22" t="str">
        <f>IF(SUM('Test Sample Data'!H$3:H$194)&gt;10,IF(AND(ISNUMBER('Test Sample Data'!H53),'Test Sample Data'!H53&lt;35,'Test Sample Data'!H53&gt;0),'Test Sample Data'!H53-'Choose Housekeeping Genes'!I$20,35-'Choose Housekeeping Genes'!I$20),"")</f>
        <v/>
      </c>
      <c r="I53" s="22" t="str">
        <f>IF(SUM('Test Sample Data'!I$3:I$194)&gt;10,IF(AND(ISNUMBER('Test Sample Data'!I53),'Test Sample Data'!I53&lt;35,'Test Sample Data'!I53&gt;0),'Test Sample Data'!I53-'Choose Housekeeping Genes'!J$20,35-'Choose Housekeeping Genes'!J$20),"")</f>
        <v/>
      </c>
      <c r="J53" s="22" t="str">
        <f>IF(SUM('Test Sample Data'!J$3:J$194)&gt;10,IF(AND(ISNUMBER('Test Sample Data'!J53),'Test Sample Data'!J53&lt;35,'Test Sample Data'!J53&gt;0),'Test Sample Data'!J53-'Choose Housekeeping Genes'!K$20,35-'Choose Housekeeping Genes'!K$20),"")</f>
        <v/>
      </c>
      <c r="K53" s="22" t="str">
        <f>IF(SUM('Test Sample Data'!K$3:K$194)&gt;10,IF(AND(ISNUMBER('Test Sample Data'!K53),'Test Sample Data'!K53&lt;35,'Test Sample Data'!K53&gt;0),'Test Sample Data'!K53-'Choose Housekeeping Genes'!L$20,35-'Choose Housekeeping Genes'!L$20),"")</f>
        <v/>
      </c>
      <c r="L53" s="22" t="str">
        <f>IF(SUM('Test Sample Data'!L$3:L$194)&gt;10,IF(AND(ISNUMBER('Test Sample Data'!L53),'Test Sample Data'!L53&lt;35,'Test Sample Data'!L53&gt;0),'Test Sample Data'!L53-'Choose Housekeeping Genes'!M$20,35-'Choose Housekeeping Genes'!M$20),"")</f>
        <v/>
      </c>
      <c r="M53" s="22" t="str">
        <f>IF(SUM('Test Sample Data'!M$3:M$194)&gt;10,IF(AND(ISNUMBER('Test Sample Data'!M53),'Test Sample Data'!M53&lt;35,'Test Sample Data'!M53&gt;0),'Test Sample Data'!M53-'Choose Housekeeping Genes'!N$20,35-'Choose Housekeeping Genes'!N$20),"")</f>
        <v/>
      </c>
      <c r="N53" s="22" t="str">
        <f>IF(SUM('Test Sample Data'!N$3:N$194)&gt;10,IF(AND(ISNUMBER('Test Sample Data'!N53),'Test Sample Data'!N53&lt;35,'Test Sample Data'!N53&gt;0),'Test Sample Data'!N53-'Choose Housekeeping Genes'!O$20,35-'Choose Housekeeping Genes'!O$20),"")</f>
        <v/>
      </c>
      <c r="O53" s="22" t="str">
        <f>IF(SUM('Test Sample Data'!O$3:O$194)&gt;10,IF(AND(ISNUMBER('Test Sample Data'!O53),'Test Sample Data'!O53&lt;35,'Test Sample Data'!O53&gt;0),'Test Sample Data'!O53-'Choose Housekeeping Genes'!P$20,35-'Choose Housekeeping Genes'!P$20),"")</f>
        <v/>
      </c>
      <c r="P53" s="22" t="str">
        <f>IF(SUM('Test Sample Data'!P$3:P$194)&gt;10,IF(AND(ISNUMBER('Test Sample Data'!P53),'Test Sample Data'!P53&lt;35,'Test Sample Data'!P53&gt;0),'Test Sample Data'!P53-'Choose Housekeeping Genes'!Q$20,35-'Choose Housekeeping Genes'!Q$20),"")</f>
        <v/>
      </c>
      <c r="Q53" s="22" t="str">
        <f>IF(SUM('Test Sample Data'!Q$3:Q$194)&gt;10,IF(AND(ISNUMBER('Test Sample Data'!Q53),'Test Sample Data'!Q53&lt;35,'Test Sample Data'!Q53&gt;0),'Test Sample Data'!Q53-'Choose Housekeeping Genes'!R$20,35-'Choose Housekeeping Genes'!R$20),"")</f>
        <v/>
      </c>
      <c r="R53" s="22" t="str">
        <f>IF(SUM('Test Sample Data'!R$3:R$194)&gt;10,IF(AND(ISNUMBER('Test Sample Data'!R53),'Test Sample Data'!R53&lt;35,'Test Sample Data'!R53&gt;0),'Test Sample Data'!R53-'Choose Housekeeping Genes'!S$20,35-'Choose Housekeeping Genes'!S$20),"")</f>
        <v/>
      </c>
      <c r="S53" s="22" t="str">
        <f>IF(SUM('Test Sample Data'!S$3:S$194)&gt;10,IF(AND(ISNUMBER('Test Sample Data'!S53),'Test Sample Data'!S53&lt;35,'Test Sample Data'!S53&gt;0),'Test Sample Data'!S53-'Choose Housekeeping Genes'!T$20,35-'Choose Housekeeping Genes'!T$20),"")</f>
        <v/>
      </c>
      <c r="T53" s="22" t="str">
        <f>IF(SUM('Test Sample Data'!T$3:T$194)&gt;10,IF(AND(ISNUMBER('Test Sample Data'!T53),'Test Sample Data'!T53&lt;35,'Test Sample Data'!T53&gt;0),'Test Sample Data'!T53-'Choose Housekeeping Genes'!U$20,35-'Choose Housekeeping Genes'!U$20),"")</f>
        <v/>
      </c>
      <c r="U53" s="22" t="str">
        <f>IF(SUM('Test Sample Data'!U$3:U$194)&gt;10,IF(AND(ISNUMBER('Test Sample Data'!U53),'Test Sample Data'!U53&lt;35,'Test Sample Data'!U53&gt;0),'Test Sample Data'!U53-'Choose Housekeeping Genes'!V$20,35-'Choose Housekeeping Genes'!V$20),"")</f>
        <v/>
      </c>
      <c r="V53" s="22" t="str">
        <f>IF(SUM('Test Sample Data'!V$3:V$194)&gt;10,IF(AND(ISNUMBER('Test Sample Data'!V53),'Test Sample Data'!V53&lt;35,'Test Sample Data'!V53&gt;0),'Test Sample Data'!V53-'Choose Housekeeping Genes'!W$20,35-'Choose Housekeeping Genes'!W$20),"")</f>
        <v/>
      </c>
      <c r="W53" s="139" t="str">
        <f>'Control Sample Data'!A53</f>
        <v>Gln-CTG-6</v>
      </c>
      <c r="X53" s="140" t="s">
        <v>338</v>
      </c>
      <c r="Y53" s="22" t="str">
        <f>IF(SUM('Control Sample Data'!C$3:C$194)&gt;10,IF(AND(ISNUMBER('Control Sample Data'!C53),'Control Sample Data'!C53&lt;35,'Control Sample Data'!C53&gt;0),'Control Sample Data'!C53-'Choose Housekeeping Genes'!AA$20,35-'Choose Housekeeping Genes'!AA$20),"")</f>
        <v/>
      </c>
      <c r="Z53" s="22" t="str">
        <f>IF(SUM('Control Sample Data'!D$3:D$194)&gt;10,IF(AND(ISNUMBER('Control Sample Data'!D53),'Control Sample Data'!D53&lt;35,'Control Sample Data'!D53&gt;0),'Control Sample Data'!D53-'Choose Housekeeping Genes'!AB$20,35-'Choose Housekeeping Genes'!AB$20),"")</f>
        <v/>
      </c>
      <c r="AA53" s="22" t="str">
        <f>IF(SUM('Control Sample Data'!E$3:E$194)&gt;10,IF(AND(ISNUMBER('Control Sample Data'!E53),'Control Sample Data'!E53&lt;35,'Control Sample Data'!E53&gt;0),'Control Sample Data'!E53-'Choose Housekeeping Genes'!AC$20,35-'Choose Housekeeping Genes'!AC$20),"")</f>
        <v/>
      </c>
      <c r="AB53" s="22" t="str">
        <f>IF(SUM('Control Sample Data'!F$3:F$194)&gt;10,IF(AND(ISNUMBER('Control Sample Data'!F53),'Control Sample Data'!F53&lt;35,'Control Sample Data'!F53&gt;0),'Control Sample Data'!F53-'Choose Housekeeping Genes'!AD$20,35-'Choose Housekeeping Genes'!AD$20),"")</f>
        <v/>
      </c>
      <c r="AC53" s="22" t="str">
        <f>IF(SUM('Control Sample Data'!G$3:G$194)&gt;10,IF(AND(ISNUMBER('Control Sample Data'!G53),'Control Sample Data'!G53&lt;35,'Control Sample Data'!G53&gt;0),'Control Sample Data'!G53-'Choose Housekeeping Genes'!AE$20,35-'Choose Housekeeping Genes'!AE$20),"")</f>
        <v/>
      </c>
      <c r="AD53" s="22" t="str">
        <f>IF(SUM('Control Sample Data'!H$3:H$194)&gt;10,IF(AND(ISNUMBER('Control Sample Data'!H53),'Control Sample Data'!H53&lt;35,'Control Sample Data'!H53&gt;0),'Control Sample Data'!H53-'Choose Housekeeping Genes'!AF$20,35-'Choose Housekeeping Genes'!AF$20),"")</f>
        <v/>
      </c>
      <c r="AE53" s="22" t="str">
        <f>IF(SUM('Control Sample Data'!I$3:I$194)&gt;10,IF(AND(ISNUMBER('Control Sample Data'!I53),'Control Sample Data'!I53&lt;35,'Control Sample Data'!I53&gt;0),'Control Sample Data'!I53-'Choose Housekeeping Genes'!AG$20,35-'Choose Housekeeping Genes'!AG$20),"")</f>
        <v/>
      </c>
      <c r="AF53" s="22" t="str">
        <f>IF(SUM('Control Sample Data'!J$3:J$194)&gt;10,IF(AND(ISNUMBER('Control Sample Data'!J53),'Control Sample Data'!J53&lt;35,'Control Sample Data'!J53&gt;0),'Control Sample Data'!J53-'Choose Housekeeping Genes'!AH$20,35-'Choose Housekeeping Genes'!AH$20),"")</f>
        <v/>
      </c>
      <c r="AG53" s="22" t="str">
        <f>IF(SUM('Control Sample Data'!K$3:K$194)&gt;10,IF(AND(ISNUMBER('Control Sample Data'!K53),'Control Sample Data'!K53&lt;35,'Control Sample Data'!K53&gt;0),'Control Sample Data'!K53-'Choose Housekeeping Genes'!AI$20,35-'Choose Housekeeping Genes'!AI$20),"")</f>
        <v/>
      </c>
      <c r="AH53" s="22" t="str">
        <f>IF(SUM('Control Sample Data'!L$3:L$194)&gt;10,IF(AND(ISNUMBER('Control Sample Data'!L53),'Control Sample Data'!L53&lt;35,'Control Sample Data'!L53&gt;0),'Control Sample Data'!L53-'Choose Housekeeping Genes'!AJ$20,35-'Choose Housekeeping Genes'!AJ$20),"")</f>
        <v/>
      </c>
      <c r="AI53" s="22" t="str">
        <f>IF(SUM('Control Sample Data'!M$3:M$194)&gt;10,IF(AND(ISNUMBER('Control Sample Data'!M53),'Control Sample Data'!M53&lt;35,'Control Sample Data'!M53&gt;0),'Control Sample Data'!M53-'Choose Housekeeping Genes'!AK$20,35-'Choose Housekeeping Genes'!AK$20),"")</f>
        <v/>
      </c>
      <c r="AJ53" s="22" t="str">
        <f>IF(SUM('Control Sample Data'!N$3:N$194)&gt;10,IF(AND(ISNUMBER('Control Sample Data'!N53),'Control Sample Data'!N53&lt;35,'Control Sample Data'!N53&gt;0),'Control Sample Data'!N53-'Choose Housekeeping Genes'!AL$20,35-'Choose Housekeeping Genes'!AL$20),"")</f>
        <v/>
      </c>
      <c r="AK53" s="22" t="str">
        <f>IF(SUM('Control Sample Data'!O$3:O$194)&gt;10,IF(AND(ISNUMBER('Control Sample Data'!O53),'Control Sample Data'!O53&lt;35,'Control Sample Data'!O53&gt;0),'Control Sample Data'!O53-'Choose Housekeeping Genes'!AM$20,35-'Choose Housekeeping Genes'!AM$20),"")</f>
        <v/>
      </c>
      <c r="AL53" s="22" t="str">
        <f>IF(SUM('Control Sample Data'!P$3:P$194)&gt;10,IF(AND(ISNUMBER('Control Sample Data'!P53),'Control Sample Data'!P53&lt;35,'Control Sample Data'!P53&gt;0),'Control Sample Data'!P53-'Choose Housekeeping Genes'!AN$20,35-'Choose Housekeeping Genes'!AN$20),"")</f>
        <v/>
      </c>
      <c r="AM53" s="22" t="str">
        <f>IF(SUM('Control Sample Data'!Q$3:Q$194)&gt;10,IF(AND(ISNUMBER('Control Sample Data'!Q53),'Control Sample Data'!Q53&lt;35,'Control Sample Data'!Q53&gt;0),'Control Sample Data'!Q53-'Choose Housekeeping Genes'!AO$20,35-'Choose Housekeeping Genes'!AO$20),"")</f>
        <v/>
      </c>
      <c r="AN53" s="22" t="str">
        <f>IF(SUM('Control Sample Data'!R$3:R$194)&gt;10,IF(AND(ISNUMBER('Control Sample Data'!R53),'Control Sample Data'!R53&lt;35,'Control Sample Data'!R53&gt;0),'Control Sample Data'!R53-'Choose Housekeeping Genes'!AP$20,35-'Choose Housekeeping Genes'!AP$20),"")</f>
        <v/>
      </c>
      <c r="AO53" s="22" t="str">
        <f>IF(SUM('Control Sample Data'!S$3:S$194)&gt;10,IF(AND(ISNUMBER('Control Sample Data'!S53),'Control Sample Data'!S53&lt;35,'Control Sample Data'!S53&gt;0),'Control Sample Data'!S53-'Choose Housekeeping Genes'!AQ$20,35-'Choose Housekeeping Genes'!AQ$20),"")</f>
        <v/>
      </c>
      <c r="AP53" s="22" t="str">
        <f>IF(SUM('Control Sample Data'!T$3:T$194)&gt;10,IF(AND(ISNUMBER('Control Sample Data'!T53),'Control Sample Data'!T53&lt;35,'Control Sample Data'!T53&gt;0),'Control Sample Data'!T53-'Choose Housekeeping Genes'!AR$20,35-'Choose Housekeeping Genes'!AR$20),"")</f>
        <v/>
      </c>
      <c r="AQ53" s="22" t="str">
        <f>IF(SUM('Control Sample Data'!U$3:U$194)&gt;10,IF(AND(ISNUMBER('Control Sample Data'!U53),'Control Sample Data'!U53&lt;35,'Control Sample Data'!U53&gt;0),'Control Sample Data'!U53-'Choose Housekeeping Genes'!AS$20,35-'Choose Housekeeping Genes'!AS$20),"")</f>
        <v/>
      </c>
      <c r="AR53" s="22" t="str">
        <f>IF(SUM('Control Sample Data'!V$3:V$194)&gt;10,IF(AND(ISNUMBER('Control Sample Data'!V53),'Control Sample Data'!V53&lt;35,'Control Sample Data'!V53&gt;0),'Control Sample Data'!V53-'Choose Housekeeping Genes'!AT$20,35-'Choose Housekeeping Genes'!AT$20),"")</f>
        <v/>
      </c>
      <c r="AS53" s="69" t="str">
        <f>'Control Sample Data'!A53</f>
        <v>Gln-CTG-6</v>
      </c>
      <c r="AT53" s="21" t="s">
        <v>338</v>
      </c>
      <c r="AU53" s="22" t="str">
        <f ca="1">IF(ISNUMBER(C53-'Choose Housekeeping Genes'!D$12),C53-'Choose Housekeeping Genes'!D$12,"")</f>
        <v/>
      </c>
      <c r="AV53" s="22" t="str">
        <f ca="1">IF(ISNUMBER(D53-'Choose Housekeeping Genes'!E$12),D53-'Choose Housekeeping Genes'!E$12,"")</f>
        <v/>
      </c>
      <c r="AW53" s="22" t="str">
        <f ca="1">IF(ISNUMBER(E53-'Choose Housekeeping Genes'!F$12),E53-'Choose Housekeeping Genes'!F$12,"")</f>
        <v/>
      </c>
      <c r="AX53" s="22" t="str">
        <f ca="1">IF(ISNUMBER(F53-'Choose Housekeeping Genes'!G$12),F53-'Choose Housekeeping Genes'!G$12,"")</f>
        <v/>
      </c>
      <c r="AY53" s="22" t="str">
        <f ca="1">IF(ISNUMBER(G53-'Choose Housekeeping Genes'!H$12),G53-'Choose Housekeeping Genes'!H$12,"")</f>
        <v/>
      </c>
      <c r="AZ53" s="22" t="str">
        <f ca="1">IF(ISNUMBER(H53-'Choose Housekeeping Genes'!I$12),H53-'Choose Housekeeping Genes'!I$12,"")</f>
        <v/>
      </c>
      <c r="BA53" s="22" t="str">
        <f ca="1">IF(ISNUMBER(I53-'Choose Housekeeping Genes'!J$12),I53-'Choose Housekeeping Genes'!J$12,"")</f>
        <v/>
      </c>
      <c r="BB53" s="22" t="str">
        <f ca="1">IF(ISNUMBER(J53-'Choose Housekeeping Genes'!K$12),J53-'Choose Housekeeping Genes'!K$12,"")</f>
        <v/>
      </c>
      <c r="BC53" s="22" t="str">
        <f ca="1">IF(ISNUMBER(K53-'Choose Housekeeping Genes'!L$12),K53-'Choose Housekeeping Genes'!L$12,"")</f>
        <v/>
      </c>
      <c r="BD53" s="22" t="str">
        <f ca="1">IF(ISNUMBER(L53-'Choose Housekeeping Genes'!M$12),L53-'Choose Housekeeping Genes'!M$12,"")</f>
        <v/>
      </c>
      <c r="BE53" s="22" t="str">
        <f ca="1">IF(ISNUMBER(M53-'Choose Housekeeping Genes'!N$12),M53-'Choose Housekeeping Genes'!N$12,"")</f>
        <v/>
      </c>
      <c r="BF53" s="22" t="str">
        <f ca="1">IF(ISNUMBER(N53-'Choose Housekeeping Genes'!O$12),N53-'Choose Housekeeping Genes'!O$12,"")</f>
        <v/>
      </c>
      <c r="BG53" s="22" t="str">
        <f ca="1">IF(ISNUMBER(O53-'Choose Housekeeping Genes'!P$12),O53-'Choose Housekeeping Genes'!P$12,"")</f>
        <v/>
      </c>
      <c r="BH53" s="22" t="str">
        <f ca="1">IF(ISNUMBER(P53-'Choose Housekeeping Genes'!Q$12),P53-'Choose Housekeeping Genes'!Q$12,"")</f>
        <v/>
      </c>
      <c r="BI53" s="22" t="str">
        <f ca="1">IF(ISNUMBER(Q53-'Choose Housekeeping Genes'!R$12),Q53-'Choose Housekeeping Genes'!R$12,"")</f>
        <v/>
      </c>
      <c r="BJ53" s="22" t="str">
        <f ca="1">IF(ISNUMBER(R53-'Choose Housekeeping Genes'!S$12),R53-'Choose Housekeeping Genes'!S$12,"")</f>
        <v/>
      </c>
      <c r="BK53" s="22" t="str">
        <f ca="1">IF(ISNUMBER(S53-'Choose Housekeeping Genes'!T$12),S53-'Choose Housekeeping Genes'!T$12,"")</f>
        <v/>
      </c>
      <c r="BL53" s="22" t="str">
        <f ca="1">IF(ISNUMBER(T53-'Choose Housekeeping Genes'!U$12),T53-'Choose Housekeeping Genes'!U$12,"")</f>
        <v/>
      </c>
      <c r="BM53" s="22" t="str">
        <f ca="1">IF(ISNUMBER(U53-'Choose Housekeeping Genes'!V$12),U53-'Choose Housekeeping Genes'!V$12,"")</f>
        <v/>
      </c>
      <c r="BN53" s="22" t="str">
        <f ca="1">IF(ISNUMBER(V53-'Choose Housekeeping Genes'!W$12),V53-'Choose Housekeeping Genes'!W$12,"")</f>
        <v/>
      </c>
      <c r="BO53" s="142" t="str">
        <f t="shared" si="48"/>
        <v>Gln-CTG-6</v>
      </c>
      <c r="BP53" s="140" t="s">
        <v>338</v>
      </c>
      <c r="BQ53" s="22" t="str">
        <f ca="1">IF(ISNUMBER(Y53-'Choose Housekeeping Genes'!AA$12),Y53-'Choose Housekeeping Genes'!AA$12,"")</f>
        <v/>
      </c>
      <c r="BR53" s="22" t="str">
        <f ca="1">IF(ISNUMBER(Z53-'Choose Housekeeping Genes'!AB$12),Z53-'Choose Housekeeping Genes'!AB$12,"")</f>
        <v/>
      </c>
      <c r="BS53" s="22" t="str">
        <f ca="1">IF(ISNUMBER(AA53-'Choose Housekeeping Genes'!AC$12),AA53-'Choose Housekeeping Genes'!AC$12,"")</f>
        <v/>
      </c>
      <c r="BT53" s="22" t="str">
        <f ca="1">IF(ISNUMBER(AB53-'Choose Housekeeping Genes'!AD$12),AB53-'Choose Housekeeping Genes'!AD$12,"")</f>
        <v/>
      </c>
      <c r="BU53" s="22" t="str">
        <f ca="1">IF(ISNUMBER(AC53-'Choose Housekeeping Genes'!AE$12),AC53-'Choose Housekeeping Genes'!AE$12,"")</f>
        <v/>
      </c>
      <c r="BV53" s="22" t="str">
        <f ca="1">IF(ISNUMBER(AD53-'Choose Housekeeping Genes'!AF$12),AD53-'Choose Housekeeping Genes'!AF$12,"")</f>
        <v/>
      </c>
      <c r="BW53" s="22" t="str">
        <f ca="1">IF(ISNUMBER(AE53-'Choose Housekeeping Genes'!AG$12),AE53-'Choose Housekeeping Genes'!AG$12,"")</f>
        <v/>
      </c>
      <c r="BX53" s="22" t="str">
        <f ca="1">IF(ISNUMBER(AF53-'Choose Housekeeping Genes'!AH$12),AF53-'Choose Housekeeping Genes'!AH$12,"")</f>
        <v/>
      </c>
      <c r="BY53" s="22" t="str">
        <f ca="1">IF(ISNUMBER(AG53-'Choose Housekeeping Genes'!AI$12),AG53-'Choose Housekeeping Genes'!AI$12,"")</f>
        <v/>
      </c>
      <c r="BZ53" s="22" t="str">
        <f ca="1">IF(ISNUMBER(AH53-'Choose Housekeeping Genes'!AJ$12),AH53-'Choose Housekeeping Genes'!AJ$12,"")</f>
        <v/>
      </c>
      <c r="CA53" s="22" t="str">
        <f ca="1">IF(ISNUMBER(AI53-'Choose Housekeeping Genes'!AK$12),AI53-'Choose Housekeeping Genes'!AK$12,"")</f>
        <v/>
      </c>
      <c r="CB53" s="22" t="str">
        <f ca="1">IF(ISNUMBER(AJ53-'Choose Housekeeping Genes'!AL$12),AJ53-'Choose Housekeeping Genes'!AL$12,"")</f>
        <v/>
      </c>
      <c r="CC53" s="22" t="str">
        <f ca="1">IF(ISNUMBER(AK53-'Choose Housekeeping Genes'!AM$12),AK53-'Choose Housekeeping Genes'!AM$12,"")</f>
        <v/>
      </c>
      <c r="CD53" s="22" t="str">
        <f ca="1">IF(ISNUMBER(AL53-'Choose Housekeeping Genes'!AN$12),AL53-'Choose Housekeeping Genes'!AN$12,"")</f>
        <v/>
      </c>
      <c r="CE53" s="22" t="str">
        <f ca="1">IF(ISNUMBER(AM53-'Choose Housekeeping Genes'!AO$12),AM53-'Choose Housekeeping Genes'!AO$12,"")</f>
        <v/>
      </c>
      <c r="CF53" s="22" t="str">
        <f ca="1">IF(ISNUMBER(AN53-'Choose Housekeeping Genes'!AP$12),AN53-'Choose Housekeeping Genes'!AP$12,"")</f>
        <v/>
      </c>
      <c r="CG53" s="22" t="str">
        <f ca="1">IF(ISNUMBER(AO53-'Choose Housekeeping Genes'!AQ$12),AO53-'Choose Housekeeping Genes'!AQ$12,"")</f>
        <v/>
      </c>
      <c r="CH53" s="22" t="str">
        <f ca="1">IF(ISNUMBER(AP53-'Choose Housekeeping Genes'!AR$12),AP53-'Choose Housekeeping Genes'!AR$12,"")</f>
        <v/>
      </c>
      <c r="CI53" s="22" t="str">
        <f ca="1">IF(ISNUMBER(AQ53-'Choose Housekeeping Genes'!AS$12),AQ53-'Choose Housekeeping Genes'!AS$12,"")</f>
        <v/>
      </c>
      <c r="CJ53" s="22" t="str">
        <f ca="1">IF(ISNUMBER(AR53-'Choose Housekeeping Genes'!AT$12),AR53-'Choose Housekeeping Genes'!AT$12,"")</f>
        <v/>
      </c>
      <c r="CK53" s="66" t="e">
        <f t="shared" ca="1" si="4"/>
        <v>#DIV/0!</v>
      </c>
      <c r="CL53" s="143" t="e">
        <f t="shared" ca="1" si="5"/>
        <v>#DIV/0!</v>
      </c>
      <c r="DA53" s="69" t="str">
        <f>'Transcript table'!D61</f>
        <v>Gln-CTG-6</v>
      </c>
      <c r="DB53" s="21" t="s">
        <v>338</v>
      </c>
      <c r="DC53" s="65" t="str">
        <f t="shared" ca="1" si="6"/>
        <v/>
      </c>
      <c r="DD53" s="65" t="str">
        <f t="shared" ca="1" si="7"/>
        <v/>
      </c>
      <c r="DE53" s="65" t="str">
        <f t="shared" ca="1" si="8"/>
        <v/>
      </c>
      <c r="DF53" s="65" t="str">
        <f t="shared" ca="1" si="9"/>
        <v/>
      </c>
      <c r="DG53" s="65" t="str">
        <f t="shared" ca="1" si="10"/>
        <v/>
      </c>
      <c r="DH53" s="65" t="str">
        <f t="shared" ca="1" si="11"/>
        <v/>
      </c>
      <c r="DI53" s="65" t="str">
        <f t="shared" ca="1" si="12"/>
        <v/>
      </c>
      <c r="DJ53" s="65" t="str">
        <f t="shared" ca="1" si="13"/>
        <v/>
      </c>
      <c r="DK53" s="65" t="str">
        <f t="shared" ca="1" si="14"/>
        <v/>
      </c>
      <c r="DL53" s="65" t="str">
        <f t="shared" ca="1" si="15"/>
        <v/>
      </c>
      <c r="DM53" s="65" t="str">
        <f t="shared" ca="1" si="16"/>
        <v/>
      </c>
      <c r="DN53" s="65" t="str">
        <f t="shared" ca="1" si="17"/>
        <v/>
      </c>
      <c r="DO53" s="65" t="str">
        <f t="shared" ca="1" si="18"/>
        <v/>
      </c>
      <c r="DP53" s="65" t="str">
        <f t="shared" ca="1" si="19"/>
        <v/>
      </c>
      <c r="DQ53" s="65" t="str">
        <f t="shared" ca="1" si="20"/>
        <v/>
      </c>
      <c r="DR53" s="65" t="str">
        <f t="shared" ca="1" si="21"/>
        <v/>
      </c>
      <c r="DS53" s="65" t="str">
        <f t="shared" ca="1" si="22"/>
        <v/>
      </c>
      <c r="DT53" s="65" t="str">
        <f t="shared" ca="1" si="23"/>
        <v/>
      </c>
      <c r="DU53" s="65" t="str">
        <f t="shared" ca="1" si="24"/>
        <v/>
      </c>
      <c r="DV53" s="65" t="str">
        <f t="shared" ca="1" si="25"/>
        <v/>
      </c>
      <c r="DW53" s="141" t="str">
        <f t="shared" si="26"/>
        <v>Gln-CTG-6</v>
      </c>
      <c r="DX53" s="140" t="s">
        <v>338</v>
      </c>
      <c r="DY53" s="65" t="str">
        <f t="shared" ca="1" si="27"/>
        <v/>
      </c>
      <c r="DZ53" s="65" t="str">
        <f t="shared" ca="1" si="28"/>
        <v/>
      </c>
      <c r="EA53" s="65" t="str">
        <f t="shared" ca="1" si="29"/>
        <v/>
      </c>
      <c r="EB53" s="65" t="str">
        <f t="shared" ca="1" si="30"/>
        <v/>
      </c>
      <c r="EC53" s="65" t="str">
        <f t="shared" ca="1" si="31"/>
        <v/>
      </c>
      <c r="ED53" s="65" t="str">
        <f t="shared" ca="1" si="32"/>
        <v/>
      </c>
      <c r="EE53" s="65" t="str">
        <f t="shared" ca="1" si="33"/>
        <v/>
      </c>
      <c r="EF53" s="65" t="str">
        <f t="shared" ca="1" si="34"/>
        <v/>
      </c>
      <c r="EG53" s="65" t="str">
        <f t="shared" ca="1" si="35"/>
        <v/>
      </c>
      <c r="EH53" s="65" t="str">
        <f t="shared" ca="1" si="36"/>
        <v/>
      </c>
      <c r="EI53" s="65" t="str">
        <f t="shared" ca="1" si="37"/>
        <v/>
      </c>
      <c r="EJ53" s="65" t="str">
        <f t="shared" ca="1" si="38"/>
        <v/>
      </c>
      <c r="EK53" s="65" t="str">
        <f t="shared" ca="1" si="39"/>
        <v/>
      </c>
      <c r="EL53" s="65" t="str">
        <f t="shared" ca="1" si="40"/>
        <v/>
      </c>
      <c r="EM53" s="65" t="str">
        <f t="shared" ca="1" si="41"/>
        <v/>
      </c>
      <c r="EN53" s="65" t="str">
        <f t="shared" ca="1" si="42"/>
        <v/>
      </c>
      <c r="EO53" s="65" t="str">
        <f t="shared" ca="1" si="43"/>
        <v/>
      </c>
      <c r="EP53" s="65" t="str">
        <f t="shared" ca="1" si="44"/>
        <v/>
      </c>
      <c r="EQ53" s="65" t="str">
        <f t="shared" ca="1" si="45"/>
        <v/>
      </c>
      <c r="ER53" s="65" t="str">
        <f t="shared" ca="1" si="46"/>
        <v/>
      </c>
    </row>
    <row r="54" spans="1:148" ht="12.75" customHeight="1">
      <c r="A54" s="134" t="str">
        <f>'Test Sample Data'!A54</f>
        <v>Gln-CTG-7</v>
      </c>
      <c r="B54" s="136" t="s">
        <v>336</v>
      </c>
      <c r="C54" s="22" t="str">
        <f>IF(SUM('Test Sample Data'!C$3:C$194)&gt;10,IF(AND(ISNUMBER('Test Sample Data'!C54),'Test Sample Data'!C54&lt;35,'Test Sample Data'!C54&gt;0),'Test Sample Data'!C54-'Choose Housekeeping Genes'!D$20,35-'Choose Housekeeping Genes'!D$20),"")</f>
        <v/>
      </c>
      <c r="D54" s="22" t="str">
        <f>IF(SUM('Test Sample Data'!D$3:D$194)&gt;10,IF(AND(ISNUMBER('Test Sample Data'!D54),'Test Sample Data'!D54&lt;35,'Test Sample Data'!D54&gt;0),'Test Sample Data'!D54-'Choose Housekeeping Genes'!E$20,35-'Choose Housekeeping Genes'!E$20),"")</f>
        <v/>
      </c>
      <c r="E54" s="22" t="str">
        <f>IF(SUM('Test Sample Data'!E$3:E$194)&gt;10,IF(AND(ISNUMBER('Test Sample Data'!E54),'Test Sample Data'!E54&lt;35,'Test Sample Data'!E54&gt;0),'Test Sample Data'!E54-'Choose Housekeeping Genes'!F$20,35-'Choose Housekeeping Genes'!F$20),"")</f>
        <v/>
      </c>
      <c r="F54" s="22" t="str">
        <f>IF(SUM('Test Sample Data'!F$3:F$194)&gt;10,IF(AND(ISNUMBER('Test Sample Data'!F54),'Test Sample Data'!F54&lt;35,'Test Sample Data'!F54&gt;0),'Test Sample Data'!F54-'Choose Housekeeping Genes'!G$20,35-'Choose Housekeeping Genes'!G$20),"")</f>
        <v/>
      </c>
      <c r="G54" s="22" t="str">
        <f>IF(SUM('Test Sample Data'!G$3:G$194)&gt;10,IF(AND(ISNUMBER('Test Sample Data'!G54),'Test Sample Data'!G54&lt;35,'Test Sample Data'!G54&gt;0),'Test Sample Data'!G54-'Choose Housekeeping Genes'!H$20,35-'Choose Housekeeping Genes'!H$20),"")</f>
        <v/>
      </c>
      <c r="H54" s="22" t="str">
        <f>IF(SUM('Test Sample Data'!H$3:H$194)&gt;10,IF(AND(ISNUMBER('Test Sample Data'!H54),'Test Sample Data'!H54&lt;35,'Test Sample Data'!H54&gt;0),'Test Sample Data'!H54-'Choose Housekeeping Genes'!I$20,35-'Choose Housekeeping Genes'!I$20),"")</f>
        <v/>
      </c>
      <c r="I54" s="22" t="str">
        <f>IF(SUM('Test Sample Data'!I$3:I$194)&gt;10,IF(AND(ISNUMBER('Test Sample Data'!I54),'Test Sample Data'!I54&lt;35,'Test Sample Data'!I54&gt;0),'Test Sample Data'!I54-'Choose Housekeeping Genes'!J$20,35-'Choose Housekeeping Genes'!J$20),"")</f>
        <v/>
      </c>
      <c r="J54" s="22" t="str">
        <f>IF(SUM('Test Sample Data'!J$3:J$194)&gt;10,IF(AND(ISNUMBER('Test Sample Data'!J54),'Test Sample Data'!J54&lt;35,'Test Sample Data'!J54&gt;0),'Test Sample Data'!J54-'Choose Housekeeping Genes'!K$20,35-'Choose Housekeeping Genes'!K$20),"")</f>
        <v/>
      </c>
      <c r="K54" s="22" t="str">
        <f>IF(SUM('Test Sample Data'!K$3:K$194)&gt;10,IF(AND(ISNUMBER('Test Sample Data'!K54),'Test Sample Data'!K54&lt;35,'Test Sample Data'!K54&gt;0),'Test Sample Data'!K54-'Choose Housekeeping Genes'!L$20,35-'Choose Housekeeping Genes'!L$20),"")</f>
        <v/>
      </c>
      <c r="L54" s="22" t="str">
        <f>IF(SUM('Test Sample Data'!L$3:L$194)&gt;10,IF(AND(ISNUMBER('Test Sample Data'!L54),'Test Sample Data'!L54&lt;35,'Test Sample Data'!L54&gt;0),'Test Sample Data'!L54-'Choose Housekeeping Genes'!M$20,35-'Choose Housekeeping Genes'!M$20),"")</f>
        <v/>
      </c>
      <c r="M54" s="22" t="str">
        <f>IF(SUM('Test Sample Data'!M$3:M$194)&gt;10,IF(AND(ISNUMBER('Test Sample Data'!M54),'Test Sample Data'!M54&lt;35,'Test Sample Data'!M54&gt;0),'Test Sample Data'!M54-'Choose Housekeeping Genes'!N$20,35-'Choose Housekeeping Genes'!N$20),"")</f>
        <v/>
      </c>
      <c r="N54" s="22" t="str">
        <f>IF(SUM('Test Sample Data'!N$3:N$194)&gt;10,IF(AND(ISNUMBER('Test Sample Data'!N54),'Test Sample Data'!N54&lt;35,'Test Sample Data'!N54&gt;0),'Test Sample Data'!N54-'Choose Housekeeping Genes'!O$20,35-'Choose Housekeeping Genes'!O$20),"")</f>
        <v/>
      </c>
      <c r="O54" s="22" t="str">
        <f>IF(SUM('Test Sample Data'!O$3:O$194)&gt;10,IF(AND(ISNUMBER('Test Sample Data'!O54),'Test Sample Data'!O54&lt;35,'Test Sample Data'!O54&gt;0),'Test Sample Data'!O54-'Choose Housekeeping Genes'!P$20,35-'Choose Housekeeping Genes'!P$20),"")</f>
        <v/>
      </c>
      <c r="P54" s="22" t="str">
        <f>IF(SUM('Test Sample Data'!P$3:P$194)&gt;10,IF(AND(ISNUMBER('Test Sample Data'!P54),'Test Sample Data'!P54&lt;35,'Test Sample Data'!P54&gt;0),'Test Sample Data'!P54-'Choose Housekeeping Genes'!Q$20,35-'Choose Housekeeping Genes'!Q$20),"")</f>
        <v/>
      </c>
      <c r="Q54" s="22" t="str">
        <f>IF(SUM('Test Sample Data'!Q$3:Q$194)&gt;10,IF(AND(ISNUMBER('Test Sample Data'!Q54),'Test Sample Data'!Q54&lt;35,'Test Sample Data'!Q54&gt;0),'Test Sample Data'!Q54-'Choose Housekeeping Genes'!R$20,35-'Choose Housekeeping Genes'!R$20),"")</f>
        <v/>
      </c>
      <c r="R54" s="22" t="str">
        <f>IF(SUM('Test Sample Data'!R$3:R$194)&gt;10,IF(AND(ISNUMBER('Test Sample Data'!R54),'Test Sample Data'!R54&lt;35,'Test Sample Data'!R54&gt;0),'Test Sample Data'!R54-'Choose Housekeeping Genes'!S$20,35-'Choose Housekeeping Genes'!S$20),"")</f>
        <v/>
      </c>
      <c r="S54" s="22" t="str">
        <f>IF(SUM('Test Sample Data'!S$3:S$194)&gt;10,IF(AND(ISNUMBER('Test Sample Data'!S54),'Test Sample Data'!S54&lt;35,'Test Sample Data'!S54&gt;0),'Test Sample Data'!S54-'Choose Housekeeping Genes'!T$20,35-'Choose Housekeeping Genes'!T$20),"")</f>
        <v/>
      </c>
      <c r="T54" s="22" t="str">
        <f>IF(SUM('Test Sample Data'!T$3:T$194)&gt;10,IF(AND(ISNUMBER('Test Sample Data'!T54),'Test Sample Data'!T54&lt;35,'Test Sample Data'!T54&gt;0),'Test Sample Data'!T54-'Choose Housekeeping Genes'!U$20,35-'Choose Housekeeping Genes'!U$20),"")</f>
        <v/>
      </c>
      <c r="U54" s="22" t="str">
        <f>IF(SUM('Test Sample Data'!U$3:U$194)&gt;10,IF(AND(ISNUMBER('Test Sample Data'!U54),'Test Sample Data'!U54&lt;35,'Test Sample Data'!U54&gt;0),'Test Sample Data'!U54-'Choose Housekeeping Genes'!V$20,35-'Choose Housekeeping Genes'!V$20),"")</f>
        <v/>
      </c>
      <c r="V54" s="22" t="str">
        <f>IF(SUM('Test Sample Data'!V$3:V$194)&gt;10,IF(AND(ISNUMBER('Test Sample Data'!V54),'Test Sample Data'!V54&lt;35,'Test Sample Data'!V54&gt;0),'Test Sample Data'!V54-'Choose Housekeeping Genes'!W$20,35-'Choose Housekeeping Genes'!W$20),"")</f>
        <v/>
      </c>
      <c r="W54" s="139" t="str">
        <f>'Control Sample Data'!A54</f>
        <v>Gln-CTG-7</v>
      </c>
      <c r="X54" s="140" t="s">
        <v>336</v>
      </c>
      <c r="Y54" s="22" t="str">
        <f>IF(SUM('Control Sample Data'!C$3:C$194)&gt;10,IF(AND(ISNUMBER('Control Sample Data'!C54),'Control Sample Data'!C54&lt;35,'Control Sample Data'!C54&gt;0),'Control Sample Data'!C54-'Choose Housekeeping Genes'!AA$20,35-'Choose Housekeeping Genes'!AA$20),"")</f>
        <v/>
      </c>
      <c r="Z54" s="22" t="str">
        <f>IF(SUM('Control Sample Data'!D$3:D$194)&gt;10,IF(AND(ISNUMBER('Control Sample Data'!D54),'Control Sample Data'!D54&lt;35,'Control Sample Data'!D54&gt;0),'Control Sample Data'!D54-'Choose Housekeeping Genes'!AB$20,35-'Choose Housekeeping Genes'!AB$20),"")</f>
        <v/>
      </c>
      <c r="AA54" s="22" t="str">
        <f>IF(SUM('Control Sample Data'!E$3:E$194)&gt;10,IF(AND(ISNUMBER('Control Sample Data'!E54),'Control Sample Data'!E54&lt;35,'Control Sample Data'!E54&gt;0),'Control Sample Data'!E54-'Choose Housekeeping Genes'!AC$20,35-'Choose Housekeeping Genes'!AC$20),"")</f>
        <v/>
      </c>
      <c r="AB54" s="22" t="str">
        <f>IF(SUM('Control Sample Data'!F$3:F$194)&gt;10,IF(AND(ISNUMBER('Control Sample Data'!F54),'Control Sample Data'!F54&lt;35,'Control Sample Data'!F54&gt;0),'Control Sample Data'!F54-'Choose Housekeeping Genes'!AD$20,35-'Choose Housekeeping Genes'!AD$20),"")</f>
        <v/>
      </c>
      <c r="AC54" s="22" t="str">
        <f>IF(SUM('Control Sample Data'!G$3:G$194)&gt;10,IF(AND(ISNUMBER('Control Sample Data'!G54),'Control Sample Data'!G54&lt;35,'Control Sample Data'!G54&gt;0),'Control Sample Data'!G54-'Choose Housekeeping Genes'!AE$20,35-'Choose Housekeeping Genes'!AE$20),"")</f>
        <v/>
      </c>
      <c r="AD54" s="22" t="str">
        <f>IF(SUM('Control Sample Data'!H$3:H$194)&gt;10,IF(AND(ISNUMBER('Control Sample Data'!H54),'Control Sample Data'!H54&lt;35,'Control Sample Data'!H54&gt;0),'Control Sample Data'!H54-'Choose Housekeeping Genes'!AF$20,35-'Choose Housekeeping Genes'!AF$20),"")</f>
        <v/>
      </c>
      <c r="AE54" s="22" t="str">
        <f>IF(SUM('Control Sample Data'!I$3:I$194)&gt;10,IF(AND(ISNUMBER('Control Sample Data'!I54),'Control Sample Data'!I54&lt;35,'Control Sample Data'!I54&gt;0),'Control Sample Data'!I54-'Choose Housekeeping Genes'!AG$20,35-'Choose Housekeeping Genes'!AG$20),"")</f>
        <v/>
      </c>
      <c r="AF54" s="22" t="str">
        <f>IF(SUM('Control Sample Data'!J$3:J$194)&gt;10,IF(AND(ISNUMBER('Control Sample Data'!J54),'Control Sample Data'!J54&lt;35,'Control Sample Data'!J54&gt;0),'Control Sample Data'!J54-'Choose Housekeeping Genes'!AH$20,35-'Choose Housekeeping Genes'!AH$20),"")</f>
        <v/>
      </c>
      <c r="AG54" s="22" t="str">
        <f>IF(SUM('Control Sample Data'!K$3:K$194)&gt;10,IF(AND(ISNUMBER('Control Sample Data'!K54),'Control Sample Data'!K54&lt;35,'Control Sample Data'!K54&gt;0),'Control Sample Data'!K54-'Choose Housekeeping Genes'!AI$20,35-'Choose Housekeeping Genes'!AI$20),"")</f>
        <v/>
      </c>
      <c r="AH54" s="22" t="str">
        <f>IF(SUM('Control Sample Data'!L$3:L$194)&gt;10,IF(AND(ISNUMBER('Control Sample Data'!L54),'Control Sample Data'!L54&lt;35,'Control Sample Data'!L54&gt;0),'Control Sample Data'!L54-'Choose Housekeeping Genes'!AJ$20,35-'Choose Housekeeping Genes'!AJ$20),"")</f>
        <v/>
      </c>
      <c r="AI54" s="22" t="str">
        <f>IF(SUM('Control Sample Data'!M$3:M$194)&gt;10,IF(AND(ISNUMBER('Control Sample Data'!M54),'Control Sample Data'!M54&lt;35,'Control Sample Data'!M54&gt;0),'Control Sample Data'!M54-'Choose Housekeeping Genes'!AK$20,35-'Choose Housekeeping Genes'!AK$20),"")</f>
        <v/>
      </c>
      <c r="AJ54" s="22" t="str">
        <f>IF(SUM('Control Sample Data'!N$3:N$194)&gt;10,IF(AND(ISNUMBER('Control Sample Data'!N54),'Control Sample Data'!N54&lt;35,'Control Sample Data'!N54&gt;0),'Control Sample Data'!N54-'Choose Housekeeping Genes'!AL$20,35-'Choose Housekeeping Genes'!AL$20),"")</f>
        <v/>
      </c>
      <c r="AK54" s="22" t="str">
        <f>IF(SUM('Control Sample Data'!O$3:O$194)&gt;10,IF(AND(ISNUMBER('Control Sample Data'!O54),'Control Sample Data'!O54&lt;35,'Control Sample Data'!O54&gt;0),'Control Sample Data'!O54-'Choose Housekeeping Genes'!AM$20,35-'Choose Housekeeping Genes'!AM$20),"")</f>
        <v/>
      </c>
      <c r="AL54" s="22" t="str">
        <f>IF(SUM('Control Sample Data'!P$3:P$194)&gt;10,IF(AND(ISNUMBER('Control Sample Data'!P54),'Control Sample Data'!P54&lt;35,'Control Sample Data'!P54&gt;0),'Control Sample Data'!P54-'Choose Housekeeping Genes'!AN$20,35-'Choose Housekeeping Genes'!AN$20),"")</f>
        <v/>
      </c>
      <c r="AM54" s="22" t="str">
        <f>IF(SUM('Control Sample Data'!Q$3:Q$194)&gt;10,IF(AND(ISNUMBER('Control Sample Data'!Q54),'Control Sample Data'!Q54&lt;35,'Control Sample Data'!Q54&gt;0),'Control Sample Data'!Q54-'Choose Housekeeping Genes'!AO$20,35-'Choose Housekeeping Genes'!AO$20),"")</f>
        <v/>
      </c>
      <c r="AN54" s="22" t="str">
        <f>IF(SUM('Control Sample Data'!R$3:R$194)&gt;10,IF(AND(ISNUMBER('Control Sample Data'!R54),'Control Sample Data'!R54&lt;35,'Control Sample Data'!R54&gt;0),'Control Sample Data'!R54-'Choose Housekeeping Genes'!AP$20,35-'Choose Housekeeping Genes'!AP$20),"")</f>
        <v/>
      </c>
      <c r="AO54" s="22" t="str">
        <f>IF(SUM('Control Sample Data'!S$3:S$194)&gt;10,IF(AND(ISNUMBER('Control Sample Data'!S54),'Control Sample Data'!S54&lt;35,'Control Sample Data'!S54&gt;0),'Control Sample Data'!S54-'Choose Housekeeping Genes'!AQ$20,35-'Choose Housekeeping Genes'!AQ$20),"")</f>
        <v/>
      </c>
      <c r="AP54" s="22" t="str">
        <f>IF(SUM('Control Sample Data'!T$3:T$194)&gt;10,IF(AND(ISNUMBER('Control Sample Data'!T54),'Control Sample Data'!T54&lt;35,'Control Sample Data'!T54&gt;0),'Control Sample Data'!T54-'Choose Housekeeping Genes'!AR$20,35-'Choose Housekeeping Genes'!AR$20),"")</f>
        <v/>
      </c>
      <c r="AQ54" s="22" t="str">
        <f>IF(SUM('Control Sample Data'!U$3:U$194)&gt;10,IF(AND(ISNUMBER('Control Sample Data'!U54),'Control Sample Data'!U54&lt;35,'Control Sample Data'!U54&gt;0),'Control Sample Data'!U54-'Choose Housekeeping Genes'!AS$20,35-'Choose Housekeeping Genes'!AS$20),"")</f>
        <v/>
      </c>
      <c r="AR54" s="22" t="str">
        <f>IF(SUM('Control Sample Data'!V$3:V$194)&gt;10,IF(AND(ISNUMBER('Control Sample Data'!V54),'Control Sample Data'!V54&lt;35,'Control Sample Data'!V54&gt;0),'Control Sample Data'!V54-'Choose Housekeeping Genes'!AT$20,35-'Choose Housekeeping Genes'!AT$20),"")</f>
        <v/>
      </c>
      <c r="AS54" s="69" t="str">
        <f>'Control Sample Data'!A54</f>
        <v>Gln-CTG-7</v>
      </c>
      <c r="AT54" s="21" t="s">
        <v>336</v>
      </c>
      <c r="AU54" s="22" t="str">
        <f ca="1">IF(ISNUMBER(C54-'Choose Housekeeping Genes'!D$12),C54-'Choose Housekeeping Genes'!D$12,"")</f>
        <v/>
      </c>
      <c r="AV54" s="22" t="str">
        <f ca="1">IF(ISNUMBER(D54-'Choose Housekeeping Genes'!E$12),D54-'Choose Housekeeping Genes'!E$12,"")</f>
        <v/>
      </c>
      <c r="AW54" s="22" t="str">
        <f ca="1">IF(ISNUMBER(E54-'Choose Housekeeping Genes'!F$12),E54-'Choose Housekeeping Genes'!F$12,"")</f>
        <v/>
      </c>
      <c r="AX54" s="22" t="str">
        <f ca="1">IF(ISNUMBER(F54-'Choose Housekeeping Genes'!G$12),F54-'Choose Housekeeping Genes'!G$12,"")</f>
        <v/>
      </c>
      <c r="AY54" s="22" t="str">
        <f ca="1">IF(ISNUMBER(G54-'Choose Housekeeping Genes'!H$12),G54-'Choose Housekeeping Genes'!H$12,"")</f>
        <v/>
      </c>
      <c r="AZ54" s="22" t="str">
        <f ca="1">IF(ISNUMBER(H54-'Choose Housekeeping Genes'!I$12),H54-'Choose Housekeeping Genes'!I$12,"")</f>
        <v/>
      </c>
      <c r="BA54" s="22" t="str">
        <f ca="1">IF(ISNUMBER(I54-'Choose Housekeeping Genes'!J$12),I54-'Choose Housekeeping Genes'!J$12,"")</f>
        <v/>
      </c>
      <c r="BB54" s="22" t="str">
        <f ca="1">IF(ISNUMBER(J54-'Choose Housekeeping Genes'!K$12),J54-'Choose Housekeeping Genes'!K$12,"")</f>
        <v/>
      </c>
      <c r="BC54" s="22" t="str">
        <f ca="1">IF(ISNUMBER(K54-'Choose Housekeeping Genes'!L$12),K54-'Choose Housekeeping Genes'!L$12,"")</f>
        <v/>
      </c>
      <c r="BD54" s="22" t="str">
        <f ca="1">IF(ISNUMBER(L54-'Choose Housekeeping Genes'!M$12),L54-'Choose Housekeeping Genes'!M$12,"")</f>
        <v/>
      </c>
      <c r="BE54" s="22" t="str">
        <f ca="1">IF(ISNUMBER(M54-'Choose Housekeeping Genes'!N$12),M54-'Choose Housekeeping Genes'!N$12,"")</f>
        <v/>
      </c>
      <c r="BF54" s="22" t="str">
        <f ca="1">IF(ISNUMBER(N54-'Choose Housekeeping Genes'!O$12),N54-'Choose Housekeeping Genes'!O$12,"")</f>
        <v/>
      </c>
      <c r="BG54" s="22" t="str">
        <f ca="1">IF(ISNUMBER(O54-'Choose Housekeeping Genes'!P$12),O54-'Choose Housekeeping Genes'!P$12,"")</f>
        <v/>
      </c>
      <c r="BH54" s="22" t="str">
        <f ca="1">IF(ISNUMBER(P54-'Choose Housekeeping Genes'!Q$12),P54-'Choose Housekeeping Genes'!Q$12,"")</f>
        <v/>
      </c>
      <c r="BI54" s="22" t="str">
        <f ca="1">IF(ISNUMBER(Q54-'Choose Housekeeping Genes'!R$12),Q54-'Choose Housekeeping Genes'!R$12,"")</f>
        <v/>
      </c>
      <c r="BJ54" s="22" t="str">
        <f ca="1">IF(ISNUMBER(R54-'Choose Housekeeping Genes'!S$12),R54-'Choose Housekeeping Genes'!S$12,"")</f>
        <v/>
      </c>
      <c r="BK54" s="22" t="str">
        <f ca="1">IF(ISNUMBER(S54-'Choose Housekeeping Genes'!T$12),S54-'Choose Housekeeping Genes'!T$12,"")</f>
        <v/>
      </c>
      <c r="BL54" s="22" t="str">
        <f ca="1">IF(ISNUMBER(T54-'Choose Housekeeping Genes'!U$12),T54-'Choose Housekeeping Genes'!U$12,"")</f>
        <v/>
      </c>
      <c r="BM54" s="22" t="str">
        <f ca="1">IF(ISNUMBER(U54-'Choose Housekeeping Genes'!V$12),U54-'Choose Housekeeping Genes'!V$12,"")</f>
        <v/>
      </c>
      <c r="BN54" s="22" t="str">
        <f ca="1">IF(ISNUMBER(V54-'Choose Housekeeping Genes'!W$12),V54-'Choose Housekeeping Genes'!W$12,"")</f>
        <v/>
      </c>
      <c r="BO54" s="142" t="str">
        <f t="shared" si="48"/>
        <v>Gln-CTG-7</v>
      </c>
      <c r="BP54" s="140" t="s">
        <v>336</v>
      </c>
      <c r="BQ54" s="22" t="str">
        <f ca="1">IF(ISNUMBER(Y54-'Choose Housekeeping Genes'!AA$12),Y54-'Choose Housekeeping Genes'!AA$12,"")</f>
        <v/>
      </c>
      <c r="BR54" s="22" t="str">
        <f ca="1">IF(ISNUMBER(Z54-'Choose Housekeeping Genes'!AB$12),Z54-'Choose Housekeeping Genes'!AB$12,"")</f>
        <v/>
      </c>
      <c r="BS54" s="22" t="str">
        <f ca="1">IF(ISNUMBER(AA54-'Choose Housekeeping Genes'!AC$12),AA54-'Choose Housekeeping Genes'!AC$12,"")</f>
        <v/>
      </c>
      <c r="BT54" s="22" t="str">
        <f ca="1">IF(ISNUMBER(AB54-'Choose Housekeeping Genes'!AD$12),AB54-'Choose Housekeeping Genes'!AD$12,"")</f>
        <v/>
      </c>
      <c r="BU54" s="22" t="str">
        <f ca="1">IF(ISNUMBER(AC54-'Choose Housekeeping Genes'!AE$12),AC54-'Choose Housekeeping Genes'!AE$12,"")</f>
        <v/>
      </c>
      <c r="BV54" s="22" t="str">
        <f ca="1">IF(ISNUMBER(AD54-'Choose Housekeeping Genes'!AF$12),AD54-'Choose Housekeeping Genes'!AF$12,"")</f>
        <v/>
      </c>
      <c r="BW54" s="22" t="str">
        <f ca="1">IF(ISNUMBER(AE54-'Choose Housekeeping Genes'!AG$12),AE54-'Choose Housekeeping Genes'!AG$12,"")</f>
        <v/>
      </c>
      <c r="BX54" s="22" t="str">
        <f ca="1">IF(ISNUMBER(AF54-'Choose Housekeeping Genes'!AH$12),AF54-'Choose Housekeeping Genes'!AH$12,"")</f>
        <v/>
      </c>
      <c r="BY54" s="22" t="str">
        <f ca="1">IF(ISNUMBER(AG54-'Choose Housekeeping Genes'!AI$12),AG54-'Choose Housekeeping Genes'!AI$12,"")</f>
        <v/>
      </c>
      <c r="BZ54" s="22" t="str">
        <f ca="1">IF(ISNUMBER(AH54-'Choose Housekeeping Genes'!AJ$12),AH54-'Choose Housekeeping Genes'!AJ$12,"")</f>
        <v/>
      </c>
      <c r="CA54" s="22" t="str">
        <f ca="1">IF(ISNUMBER(AI54-'Choose Housekeeping Genes'!AK$12),AI54-'Choose Housekeeping Genes'!AK$12,"")</f>
        <v/>
      </c>
      <c r="CB54" s="22" t="str">
        <f ca="1">IF(ISNUMBER(AJ54-'Choose Housekeeping Genes'!AL$12),AJ54-'Choose Housekeeping Genes'!AL$12,"")</f>
        <v/>
      </c>
      <c r="CC54" s="22" t="str">
        <f ca="1">IF(ISNUMBER(AK54-'Choose Housekeeping Genes'!AM$12),AK54-'Choose Housekeeping Genes'!AM$12,"")</f>
        <v/>
      </c>
      <c r="CD54" s="22" t="str">
        <f ca="1">IF(ISNUMBER(AL54-'Choose Housekeeping Genes'!AN$12),AL54-'Choose Housekeeping Genes'!AN$12,"")</f>
        <v/>
      </c>
      <c r="CE54" s="22" t="str">
        <f ca="1">IF(ISNUMBER(AM54-'Choose Housekeeping Genes'!AO$12),AM54-'Choose Housekeeping Genes'!AO$12,"")</f>
        <v/>
      </c>
      <c r="CF54" s="22" t="str">
        <f ca="1">IF(ISNUMBER(AN54-'Choose Housekeeping Genes'!AP$12),AN54-'Choose Housekeeping Genes'!AP$12,"")</f>
        <v/>
      </c>
      <c r="CG54" s="22" t="str">
        <f ca="1">IF(ISNUMBER(AO54-'Choose Housekeeping Genes'!AQ$12),AO54-'Choose Housekeeping Genes'!AQ$12,"")</f>
        <v/>
      </c>
      <c r="CH54" s="22" t="str">
        <f ca="1">IF(ISNUMBER(AP54-'Choose Housekeeping Genes'!AR$12),AP54-'Choose Housekeeping Genes'!AR$12,"")</f>
        <v/>
      </c>
      <c r="CI54" s="22" t="str">
        <f ca="1">IF(ISNUMBER(AQ54-'Choose Housekeeping Genes'!AS$12),AQ54-'Choose Housekeeping Genes'!AS$12,"")</f>
        <v/>
      </c>
      <c r="CJ54" s="22" t="str">
        <f ca="1">IF(ISNUMBER(AR54-'Choose Housekeeping Genes'!AT$12),AR54-'Choose Housekeeping Genes'!AT$12,"")</f>
        <v/>
      </c>
      <c r="CK54" s="66" t="e">
        <f t="shared" ca="1" si="4"/>
        <v>#DIV/0!</v>
      </c>
      <c r="CL54" s="143" t="e">
        <f t="shared" ca="1" si="5"/>
        <v>#DIV/0!</v>
      </c>
      <c r="DA54" s="69" t="str">
        <f>'Transcript table'!D62</f>
        <v>Gln-CTG-7</v>
      </c>
      <c r="DB54" s="21" t="s">
        <v>336</v>
      </c>
      <c r="DC54" s="65" t="str">
        <f t="shared" ca="1" si="6"/>
        <v/>
      </c>
      <c r="DD54" s="65" t="str">
        <f t="shared" ca="1" si="7"/>
        <v/>
      </c>
      <c r="DE54" s="65" t="str">
        <f t="shared" ca="1" si="8"/>
        <v/>
      </c>
      <c r="DF54" s="65" t="str">
        <f t="shared" ca="1" si="9"/>
        <v/>
      </c>
      <c r="DG54" s="65" t="str">
        <f t="shared" ca="1" si="10"/>
        <v/>
      </c>
      <c r="DH54" s="65" t="str">
        <f t="shared" ca="1" si="11"/>
        <v/>
      </c>
      <c r="DI54" s="65" t="str">
        <f t="shared" ca="1" si="12"/>
        <v/>
      </c>
      <c r="DJ54" s="65" t="str">
        <f t="shared" ca="1" si="13"/>
        <v/>
      </c>
      <c r="DK54" s="65" t="str">
        <f t="shared" ca="1" si="14"/>
        <v/>
      </c>
      <c r="DL54" s="65" t="str">
        <f t="shared" ca="1" si="15"/>
        <v/>
      </c>
      <c r="DM54" s="65" t="str">
        <f t="shared" ca="1" si="16"/>
        <v/>
      </c>
      <c r="DN54" s="65" t="str">
        <f t="shared" ca="1" si="17"/>
        <v/>
      </c>
      <c r="DO54" s="65" t="str">
        <f t="shared" ca="1" si="18"/>
        <v/>
      </c>
      <c r="DP54" s="65" t="str">
        <f t="shared" ca="1" si="19"/>
        <v/>
      </c>
      <c r="DQ54" s="65" t="str">
        <f t="shared" ca="1" si="20"/>
        <v/>
      </c>
      <c r="DR54" s="65" t="str">
        <f t="shared" ca="1" si="21"/>
        <v/>
      </c>
      <c r="DS54" s="65" t="str">
        <f t="shared" ca="1" si="22"/>
        <v/>
      </c>
      <c r="DT54" s="65" t="str">
        <f t="shared" ca="1" si="23"/>
        <v/>
      </c>
      <c r="DU54" s="65" t="str">
        <f t="shared" ca="1" si="24"/>
        <v/>
      </c>
      <c r="DV54" s="65" t="str">
        <f t="shared" ca="1" si="25"/>
        <v/>
      </c>
      <c r="DW54" s="141" t="str">
        <f t="shared" si="26"/>
        <v>Gln-CTG-7</v>
      </c>
      <c r="DX54" s="140" t="s">
        <v>336</v>
      </c>
      <c r="DY54" s="65" t="str">
        <f t="shared" ca="1" si="27"/>
        <v/>
      </c>
      <c r="DZ54" s="65" t="str">
        <f t="shared" ca="1" si="28"/>
        <v/>
      </c>
      <c r="EA54" s="65" t="str">
        <f t="shared" ca="1" si="29"/>
        <v/>
      </c>
      <c r="EB54" s="65" t="str">
        <f t="shared" ca="1" si="30"/>
        <v/>
      </c>
      <c r="EC54" s="65" t="str">
        <f t="shared" ca="1" si="31"/>
        <v/>
      </c>
      <c r="ED54" s="65" t="str">
        <f t="shared" ca="1" si="32"/>
        <v/>
      </c>
      <c r="EE54" s="65" t="str">
        <f t="shared" ca="1" si="33"/>
        <v/>
      </c>
      <c r="EF54" s="65" t="str">
        <f t="shared" ca="1" si="34"/>
        <v/>
      </c>
      <c r="EG54" s="65" t="str">
        <f t="shared" ca="1" si="35"/>
        <v/>
      </c>
      <c r="EH54" s="65" t="str">
        <f t="shared" ca="1" si="36"/>
        <v/>
      </c>
      <c r="EI54" s="65" t="str">
        <f t="shared" ca="1" si="37"/>
        <v/>
      </c>
      <c r="EJ54" s="65" t="str">
        <f t="shared" ca="1" si="38"/>
        <v/>
      </c>
      <c r="EK54" s="65" t="str">
        <f t="shared" ca="1" si="39"/>
        <v/>
      </c>
      <c r="EL54" s="65" t="str">
        <f t="shared" ca="1" si="40"/>
        <v/>
      </c>
      <c r="EM54" s="65" t="str">
        <f t="shared" ca="1" si="41"/>
        <v/>
      </c>
      <c r="EN54" s="65" t="str">
        <f t="shared" ca="1" si="42"/>
        <v/>
      </c>
      <c r="EO54" s="65" t="str">
        <f t="shared" ca="1" si="43"/>
        <v/>
      </c>
      <c r="EP54" s="65" t="str">
        <f t="shared" ca="1" si="44"/>
        <v/>
      </c>
      <c r="EQ54" s="65" t="str">
        <f t="shared" ca="1" si="45"/>
        <v/>
      </c>
      <c r="ER54" s="65" t="str">
        <f t="shared" ca="1" si="46"/>
        <v/>
      </c>
    </row>
    <row r="55" spans="1:148" ht="12.75" customHeight="1">
      <c r="A55" s="134" t="str">
        <f>'Test Sample Data'!A55</f>
        <v>Gln-TTG-1</v>
      </c>
      <c r="B55" s="136" t="s">
        <v>334</v>
      </c>
      <c r="C55" s="22" t="str">
        <f>IF(SUM('Test Sample Data'!C$3:C$194)&gt;10,IF(AND(ISNUMBER('Test Sample Data'!C55),'Test Sample Data'!C55&lt;35,'Test Sample Data'!C55&gt;0),'Test Sample Data'!C55-'Choose Housekeeping Genes'!D$20,35-'Choose Housekeeping Genes'!D$20),"")</f>
        <v/>
      </c>
      <c r="D55" s="22" t="str">
        <f>IF(SUM('Test Sample Data'!D$3:D$194)&gt;10,IF(AND(ISNUMBER('Test Sample Data'!D55),'Test Sample Data'!D55&lt;35,'Test Sample Data'!D55&gt;0),'Test Sample Data'!D55-'Choose Housekeeping Genes'!E$20,35-'Choose Housekeeping Genes'!E$20),"")</f>
        <v/>
      </c>
      <c r="E55" s="22" t="str">
        <f>IF(SUM('Test Sample Data'!E$3:E$194)&gt;10,IF(AND(ISNUMBER('Test Sample Data'!E55),'Test Sample Data'!E55&lt;35,'Test Sample Data'!E55&gt;0),'Test Sample Data'!E55-'Choose Housekeeping Genes'!F$20,35-'Choose Housekeeping Genes'!F$20),"")</f>
        <v/>
      </c>
      <c r="F55" s="22" t="str">
        <f>IF(SUM('Test Sample Data'!F$3:F$194)&gt;10,IF(AND(ISNUMBER('Test Sample Data'!F55),'Test Sample Data'!F55&lt;35,'Test Sample Data'!F55&gt;0),'Test Sample Data'!F55-'Choose Housekeeping Genes'!G$20,35-'Choose Housekeeping Genes'!G$20),"")</f>
        <v/>
      </c>
      <c r="G55" s="22" t="str">
        <f>IF(SUM('Test Sample Data'!G$3:G$194)&gt;10,IF(AND(ISNUMBER('Test Sample Data'!G55),'Test Sample Data'!G55&lt;35,'Test Sample Data'!G55&gt;0),'Test Sample Data'!G55-'Choose Housekeeping Genes'!H$20,35-'Choose Housekeeping Genes'!H$20),"")</f>
        <v/>
      </c>
      <c r="H55" s="22" t="str">
        <f>IF(SUM('Test Sample Data'!H$3:H$194)&gt;10,IF(AND(ISNUMBER('Test Sample Data'!H55),'Test Sample Data'!H55&lt;35,'Test Sample Data'!H55&gt;0),'Test Sample Data'!H55-'Choose Housekeeping Genes'!I$20,35-'Choose Housekeeping Genes'!I$20),"")</f>
        <v/>
      </c>
      <c r="I55" s="22" t="str">
        <f>IF(SUM('Test Sample Data'!I$3:I$194)&gt;10,IF(AND(ISNUMBER('Test Sample Data'!I55),'Test Sample Data'!I55&lt;35,'Test Sample Data'!I55&gt;0),'Test Sample Data'!I55-'Choose Housekeeping Genes'!J$20,35-'Choose Housekeeping Genes'!J$20),"")</f>
        <v/>
      </c>
      <c r="J55" s="22" t="str">
        <f>IF(SUM('Test Sample Data'!J$3:J$194)&gt;10,IF(AND(ISNUMBER('Test Sample Data'!J55),'Test Sample Data'!J55&lt;35,'Test Sample Data'!J55&gt;0),'Test Sample Data'!J55-'Choose Housekeeping Genes'!K$20,35-'Choose Housekeeping Genes'!K$20),"")</f>
        <v/>
      </c>
      <c r="K55" s="22" t="str">
        <f>IF(SUM('Test Sample Data'!K$3:K$194)&gt;10,IF(AND(ISNUMBER('Test Sample Data'!K55),'Test Sample Data'!K55&lt;35,'Test Sample Data'!K55&gt;0),'Test Sample Data'!K55-'Choose Housekeeping Genes'!L$20,35-'Choose Housekeeping Genes'!L$20),"")</f>
        <v/>
      </c>
      <c r="L55" s="22" t="str">
        <f>IF(SUM('Test Sample Data'!L$3:L$194)&gt;10,IF(AND(ISNUMBER('Test Sample Data'!L55),'Test Sample Data'!L55&lt;35,'Test Sample Data'!L55&gt;0),'Test Sample Data'!L55-'Choose Housekeeping Genes'!M$20,35-'Choose Housekeeping Genes'!M$20),"")</f>
        <v/>
      </c>
      <c r="M55" s="22" t="str">
        <f>IF(SUM('Test Sample Data'!M$3:M$194)&gt;10,IF(AND(ISNUMBER('Test Sample Data'!M55),'Test Sample Data'!M55&lt;35,'Test Sample Data'!M55&gt;0),'Test Sample Data'!M55-'Choose Housekeeping Genes'!N$20,35-'Choose Housekeeping Genes'!N$20),"")</f>
        <v/>
      </c>
      <c r="N55" s="22" t="str">
        <f>IF(SUM('Test Sample Data'!N$3:N$194)&gt;10,IF(AND(ISNUMBER('Test Sample Data'!N55),'Test Sample Data'!N55&lt;35,'Test Sample Data'!N55&gt;0),'Test Sample Data'!N55-'Choose Housekeeping Genes'!O$20,35-'Choose Housekeeping Genes'!O$20),"")</f>
        <v/>
      </c>
      <c r="O55" s="22" t="str">
        <f>IF(SUM('Test Sample Data'!O$3:O$194)&gt;10,IF(AND(ISNUMBER('Test Sample Data'!O55),'Test Sample Data'!O55&lt;35,'Test Sample Data'!O55&gt;0),'Test Sample Data'!O55-'Choose Housekeeping Genes'!P$20,35-'Choose Housekeeping Genes'!P$20),"")</f>
        <v/>
      </c>
      <c r="P55" s="22" t="str">
        <f>IF(SUM('Test Sample Data'!P$3:P$194)&gt;10,IF(AND(ISNUMBER('Test Sample Data'!P55),'Test Sample Data'!P55&lt;35,'Test Sample Data'!P55&gt;0),'Test Sample Data'!P55-'Choose Housekeeping Genes'!Q$20,35-'Choose Housekeeping Genes'!Q$20),"")</f>
        <v/>
      </c>
      <c r="Q55" s="22" t="str">
        <f>IF(SUM('Test Sample Data'!Q$3:Q$194)&gt;10,IF(AND(ISNUMBER('Test Sample Data'!Q55),'Test Sample Data'!Q55&lt;35,'Test Sample Data'!Q55&gt;0),'Test Sample Data'!Q55-'Choose Housekeeping Genes'!R$20,35-'Choose Housekeeping Genes'!R$20),"")</f>
        <v/>
      </c>
      <c r="R55" s="22" t="str">
        <f>IF(SUM('Test Sample Data'!R$3:R$194)&gt;10,IF(AND(ISNUMBER('Test Sample Data'!R55),'Test Sample Data'!R55&lt;35,'Test Sample Data'!R55&gt;0),'Test Sample Data'!R55-'Choose Housekeeping Genes'!S$20,35-'Choose Housekeeping Genes'!S$20),"")</f>
        <v/>
      </c>
      <c r="S55" s="22" t="str">
        <f>IF(SUM('Test Sample Data'!S$3:S$194)&gt;10,IF(AND(ISNUMBER('Test Sample Data'!S55),'Test Sample Data'!S55&lt;35,'Test Sample Data'!S55&gt;0),'Test Sample Data'!S55-'Choose Housekeeping Genes'!T$20,35-'Choose Housekeeping Genes'!T$20),"")</f>
        <v/>
      </c>
      <c r="T55" s="22" t="str">
        <f>IF(SUM('Test Sample Data'!T$3:T$194)&gt;10,IF(AND(ISNUMBER('Test Sample Data'!T55),'Test Sample Data'!T55&lt;35,'Test Sample Data'!T55&gt;0),'Test Sample Data'!T55-'Choose Housekeeping Genes'!U$20,35-'Choose Housekeeping Genes'!U$20),"")</f>
        <v/>
      </c>
      <c r="U55" s="22" t="str">
        <f>IF(SUM('Test Sample Data'!U$3:U$194)&gt;10,IF(AND(ISNUMBER('Test Sample Data'!U55),'Test Sample Data'!U55&lt;35,'Test Sample Data'!U55&gt;0),'Test Sample Data'!U55-'Choose Housekeeping Genes'!V$20,35-'Choose Housekeeping Genes'!V$20),"")</f>
        <v/>
      </c>
      <c r="V55" s="22" t="str">
        <f>IF(SUM('Test Sample Data'!V$3:V$194)&gt;10,IF(AND(ISNUMBER('Test Sample Data'!V55),'Test Sample Data'!V55&lt;35,'Test Sample Data'!V55&gt;0),'Test Sample Data'!V55-'Choose Housekeeping Genes'!W$20,35-'Choose Housekeeping Genes'!W$20),"")</f>
        <v/>
      </c>
      <c r="W55" s="139" t="str">
        <f>'Control Sample Data'!A55</f>
        <v>Gln-TTG-1</v>
      </c>
      <c r="X55" s="140" t="s">
        <v>334</v>
      </c>
      <c r="Y55" s="22" t="str">
        <f>IF(SUM('Control Sample Data'!C$3:C$194)&gt;10,IF(AND(ISNUMBER('Control Sample Data'!C55),'Control Sample Data'!C55&lt;35,'Control Sample Data'!C55&gt;0),'Control Sample Data'!C55-'Choose Housekeeping Genes'!AA$20,35-'Choose Housekeeping Genes'!AA$20),"")</f>
        <v/>
      </c>
      <c r="Z55" s="22" t="str">
        <f>IF(SUM('Control Sample Data'!D$3:D$194)&gt;10,IF(AND(ISNUMBER('Control Sample Data'!D55),'Control Sample Data'!D55&lt;35,'Control Sample Data'!D55&gt;0),'Control Sample Data'!D55-'Choose Housekeeping Genes'!AB$20,35-'Choose Housekeeping Genes'!AB$20),"")</f>
        <v/>
      </c>
      <c r="AA55" s="22" t="str">
        <f>IF(SUM('Control Sample Data'!E$3:E$194)&gt;10,IF(AND(ISNUMBER('Control Sample Data'!E55),'Control Sample Data'!E55&lt;35,'Control Sample Data'!E55&gt;0),'Control Sample Data'!E55-'Choose Housekeeping Genes'!AC$20,35-'Choose Housekeeping Genes'!AC$20),"")</f>
        <v/>
      </c>
      <c r="AB55" s="22" t="str">
        <f>IF(SUM('Control Sample Data'!F$3:F$194)&gt;10,IF(AND(ISNUMBER('Control Sample Data'!F55),'Control Sample Data'!F55&lt;35,'Control Sample Data'!F55&gt;0),'Control Sample Data'!F55-'Choose Housekeeping Genes'!AD$20,35-'Choose Housekeeping Genes'!AD$20),"")</f>
        <v/>
      </c>
      <c r="AC55" s="22" t="str">
        <f>IF(SUM('Control Sample Data'!G$3:G$194)&gt;10,IF(AND(ISNUMBER('Control Sample Data'!G55),'Control Sample Data'!G55&lt;35,'Control Sample Data'!G55&gt;0),'Control Sample Data'!G55-'Choose Housekeeping Genes'!AE$20,35-'Choose Housekeeping Genes'!AE$20),"")</f>
        <v/>
      </c>
      <c r="AD55" s="22" t="str">
        <f>IF(SUM('Control Sample Data'!H$3:H$194)&gt;10,IF(AND(ISNUMBER('Control Sample Data'!H55),'Control Sample Data'!H55&lt;35,'Control Sample Data'!H55&gt;0),'Control Sample Data'!H55-'Choose Housekeeping Genes'!AF$20,35-'Choose Housekeeping Genes'!AF$20),"")</f>
        <v/>
      </c>
      <c r="AE55" s="22" t="str">
        <f>IF(SUM('Control Sample Data'!I$3:I$194)&gt;10,IF(AND(ISNUMBER('Control Sample Data'!I55),'Control Sample Data'!I55&lt;35,'Control Sample Data'!I55&gt;0),'Control Sample Data'!I55-'Choose Housekeeping Genes'!AG$20,35-'Choose Housekeeping Genes'!AG$20),"")</f>
        <v/>
      </c>
      <c r="AF55" s="22" t="str">
        <f>IF(SUM('Control Sample Data'!J$3:J$194)&gt;10,IF(AND(ISNUMBER('Control Sample Data'!J55),'Control Sample Data'!J55&lt;35,'Control Sample Data'!J55&gt;0),'Control Sample Data'!J55-'Choose Housekeeping Genes'!AH$20,35-'Choose Housekeeping Genes'!AH$20),"")</f>
        <v/>
      </c>
      <c r="AG55" s="22" t="str">
        <f>IF(SUM('Control Sample Data'!K$3:K$194)&gt;10,IF(AND(ISNUMBER('Control Sample Data'!K55),'Control Sample Data'!K55&lt;35,'Control Sample Data'!K55&gt;0),'Control Sample Data'!K55-'Choose Housekeeping Genes'!AI$20,35-'Choose Housekeeping Genes'!AI$20),"")</f>
        <v/>
      </c>
      <c r="AH55" s="22" t="str">
        <f>IF(SUM('Control Sample Data'!L$3:L$194)&gt;10,IF(AND(ISNUMBER('Control Sample Data'!L55),'Control Sample Data'!L55&lt;35,'Control Sample Data'!L55&gt;0),'Control Sample Data'!L55-'Choose Housekeeping Genes'!AJ$20,35-'Choose Housekeeping Genes'!AJ$20),"")</f>
        <v/>
      </c>
      <c r="AI55" s="22" t="str">
        <f>IF(SUM('Control Sample Data'!M$3:M$194)&gt;10,IF(AND(ISNUMBER('Control Sample Data'!M55),'Control Sample Data'!M55&lt;35,'Control Sample Data'!M55&gt;0),'Control Sample Data'!M55-'Choose Housekeeping Genes'!AK$20,35-'Choose Housekeeping Genes'!AK$20),"")</f>
        <v/>
      </c>
      <c r="AJ55" s="22" t="str">
        <f>IF(SUM('Control Sample Data'!N$3:N$194)&gt;10,IF(AND(ISNUMBER('Control Sample Data'!N55),'Control Sample Data'!N55&lt;35,'Control Sample Data'!N55&gt;0),'Control Sample Data'!N55-'Choose Housekeeping Genes'!AL$20,35-'Choose Housekeeping Genes'!AL$20),"")</f>
        <v/>
      </c>
      <c r="AK55" s="22" t="str">
        <f>IF(SUM('Control Sample Data'!O$3:O$194)&gt;10,IF(AND(ISNUMBER('Control Sample Data'!O55),'Control Sample Data'!O55&lt;35,'Control Sample Data'!O55&gt;0),'Control Sample Data'!O55-'Choose Housekeeping Genes'!AM$20,35-'Choose Housekeeping Genes'!AM$20),"")</f>
        <v/>
      </c>
      <c r="AL55" s="22" t="str">
        <f>IF(SUM('Control Sample Data'!P$3:P$194)&gt;10,IF(AND(ISNUMBER('Control Sample Data'!P55),'Control Sample Data'!P55&lt;35,'Control Sample Data'!P55&gt;0),'Control Sample Data'!P55-'Choose Housekeeping Genes'!AN$20,35-'Choose Housekeeping Genes'!AN$20),"")</f>
        <v/>
      </c>
      <c r="AM55" s="22" t="str">
        <f>IF(SUM('Control Sample Data'!Q$3:Q$194)&gt;10,IF(AND(ISNUMBER('Control Sample Data'!Q55),'Control Sample Data'!Q55&lt;35,'Control Sample Data'!Q55&gt;0),'Control Sample Data'!Q55-'Choose Housekeeping Genes'!AO$20,35-'Choose Housekeeping Genes'!AO$20),"")</f>
        <v/>
      </c>
      <c r="AN55" s="22" t="str">
        <f>IF(SUM('Control Sample Data'!R$3:R$194)&gt;10,IF(AND(ISNUMBER('Control Sample Data'!R55),'Control Sample Data'!R55&lt;35,'Control Sample Data'!R55&gt;0),'Control Sample Data'!R55-'Choose Housekeeping Genes'!AP$20,35-'Choose Housekeeping Genes'!AP$20),"")</f>
        <v/>
      </c>
      <c r="AO55" s="22" t="str">
        <f>IF(SUM('Control Sample Data'!S$3:S$194)&gt;10,IF(AND(ISNUMBER('Control Sample Data'!S55),'Control Sample Data'!S55&lt;35,'Control Sample Data'!S55&gt;0),'Control Sample Data'!S55-'Choose Housekeeping Genes'!AQ$20,35-'Choose Housekeeping Genes'!AQ$20),"")</f>
        <v/>
      </c>
      <c r="AP55" s="22" t="str">
        <f>IF(SUM('Control Sample Data'!T$3:T$194)&gt;10,IF(AND(ISNUMBER('Control Sample Data'!T55),'Control Sample Data'!T55&lt;35,'Control Sample Data'!T55&gt;0),'Control Sample Data'!T55-'Choose Housekeeping Genes'!AR$20,35-'Choose Housekeeping Genes'!AR$20),"")</f>
        <v/>
      </c>
      <c r="AQ55" s="22" t="str">
        <f>IF(SUM('Control Sample Data'!U$3:U$194)&gt;10,IF(AND(ISNUMBER('Control Sample Data'!U55),'Control Sample Data'!U55&lt;35,'Control Sample Data'!U55&gt;0),'Control Sample Data'!U55-'Choose Housekeeping Genes'!AS$20,35-'Choose Housekeeping Genes'!AS$20),"")</f>
        <v/>
      </c>
      <c r="AR55" s="22" t="str">
        <f>IF(SUM('Control Sample Data'!V$3:V$194)&gt;10,IF(AND(ISNUMBER('Control Sample Data'!V55),'Control Sample Data'!V55&lt;35,'Control Sample Data'!V55&gt;0),'Control Sample Data'!V55-'Choose Housekeeping Genes'!AT$20,35-'Choose Housekeeping Genes'!AT$20),"")</f>
        <v/>
      </c>
      <c r="AS55" s="69" t="str">
        <f>'Control Sample Data'!A55</f>
        <v>Gln-TTG-1</v>
      </c>
      <c r="AT55" s="21" t="s">
        <v>334</v>
      </c>
      <c r="AU55" s="22" t="str">
        <f ca="1">IF(ISNUMBER(C55-'Choose Housekeeping Genes'!D$12),C55-'Choose Housekeeping Genes'!D$12,"")</f>
        <v/>
      </c>
      <c r="AV55" s="22" t="str">
        <f ca="1">IF(ISNUMBER(D55-'Choose Housekeeping Genes'!E$12),D55-'Choose Housekeeping Genes'!E$12,"")</f>
        <v/>
      </c>
      <c r="AW55" s="22" t="str">
        <f ca="1">IF(ISNUMBER(E55-'Choose Housekeeping Genes'!F$12),E55-'Choose Housekeeping Genes'!F$12,"")</f>
        <v/>
      </c>
      <c r="AX55" s="22" t="str">
        <f ca="1">IF(ISNUMBER(F55-'Choose Housekeeping Genes'!G$12),F55-'Choose Housekeeping Genes'!G$12,"")</f>
        <v/>
      </c>
      <c r="AY55" s="22" t="str">
        <f ca="1">IF(ISNUMBER(G55-'Choose Housekeeping Genes'!H$12),G55-'Choose Housekeeping Genes'!H$12,"")</f>
        <v/>
      </c>
      <c r="AZ55" s="22" t="str">
        <f ca="1">IF(ISNUMBER(H55-'Choose Housekeeping Genes'!I$12),H55-'Choose Housekeeping Genes'!I$12,"")</f>
        <v/>
      </c>
      <c r="BA55" s="22" t="str">
        <f ca="1">IF(ISNUMBER(I55-'Choose Housekeeping Genes'!J$12),I55-'Choose Housekeeping Genes'!J$12,"")</f>
        <v/>
      </c>
      <c r="BB55" s="22" t="str">
        <f ca="1">IF(ISNUMBER(J55-'Choose Housekeeping Genes'!K$12),J55-'Choose Housekeeping Genes'!K$12,"")</f>
        <v/>
      </c>
      <c r="BC55" s="22" t="str">
        <f ca="1">IF(ISNUMBER(K55-'Choose Housekeeping Genes'!L$12),K55-'Choose Housekeeping Genes'!L$12,"")</f>
        <v/>
      </c>
      <c r="BD55" s="22" t="str">
        <f ca="1">IF(ISNUMBER(L55-'Choose Housekeeping Genes'!M$12),L55-'Choose Housekeeping Genes'!M$12,"")</f>
        <v/>
      </c>
      <c r="BE55" s="22" t="str">
        <f ca="1">IF(ISNUMBER(M55-'Choose Housekeeping Genes'!N$12),M55-'Choose Housekeeping Genes'!N$12,"")</f>
        <v/>
      </c>
      <c r="BF55" s="22" t="str">
        <f ca="1">IF(ISNUMBER(N55-'Choose Housekeeping Genes'!O$12),N55-'Choose Housekeeping Genes'!O$12,"")</f>
        <v/>
      </c>
      <c r="BG55" s="22" t="str">
        <f ca="1">IF(ISNUMBER(O55-'Choose Housekeeping Genes'!P$12),O55-'Choose Housekeeping Genes'!P$12,"")</f>
        <v/>
      </c>
      <c r="BH55" s="22" t="str">
        <f ca="1">IF(ISNUMBER(P55-'Choose Housekeeping Genes'!Q$12),P55-'Choose Housekeeping Genes'!Q$12,"")</f>
        <v/>
      </c>
      <c r="BI55" s="22" t="str">
        <f ca="1">IF(ISNUMBER(Q55-'Choose Housekeeping Genes'!R$12),Q55-'Choose Housekeeping Genes'!R$12,"")</f>
        <v/>
      </c>
      <c r="BJ55" s="22" t="str">
        <f ca="1">IF(ISNUMBER(R55-'Choose Housekeeping Genes'!S$12),R55-'Choose Housekeeping Genes'!S$12,"")</f>
        <v/>
      </c>
      <c r="BK55" s="22" t="str">
        <f ca="1">IF(ISNUMBER(S55-'Choose Housekeeping Genes'!T$12),S55-'Choose Housekeeping Genes'!T$12,"")</f>
        <v/>
      </c>
      <c r="BL55" s="22" t="str">
        <f ca="1">IF(ISNUMBER(T55-'Choose Housekeeping Genes'!U$12),T55-'Choose Housekeeping Genes'!U$12,"")</f>
        <v/>
      </c>
      <c r="BM55" s="22" t="str">
        <f ca="1">IF(ISNUMBER(U55-'Choose Housekeeping Genes'!V$12),U55-'Choose Housekeeping Genes'!V$12,"")</f>
        <v/>
      </c>
      <c r="BN55" s="22" t="str">
        <f ca="1">IF(ISNUMBER(V55-'Choose Housekeeping Genes'!W$12),V55-'Choose Housekeeping Genes'!W$12,"")</f>
        <v/>
      </c>
      <c r="BO55" s="142" t="str">
        <f t="shared" si="48"/>
        <v>Gln-TTG-1</v>
      </c>
      <c r="BP55" s="140" t="s">
        <v>334</v>
      </c>
      <c r="BQ55" s="22" t="str">
        <f ca="1">IF(ISNUMBER(Y55-'Choose Housekeeping Genes'!AA$12),Y55-'Choose Housekeeping Genes'!AA$12,"")</f>
        <v/>
      </c>
      <c r="BR55" s="22" t="str">
        <f ca="1">IF(ISNUMBER(Z55-'Choose Housekeeping Genes'!AB$12),Z55-'Choose Housekeeping Genes'!AB$12,"")</f>
        <v/>
      </c>
      <c r="BS55" s="22" t="str">
        <f ca="1">IF(ISNUMBER(AA55-'Choose Housekeeping Genes'!AC$12),AA55-'Choose Housekeeping Genes'!AC$12,"")</f>
        <v/>
      </c>
      <c r="BT55" s="22" t="str">
        <f ca="1">IF(ISNUMBER(AB55-'Choose Housekeeping Genes'!AD$12),AB55-'Choose Housekeeping Genes'!AD$12,"")</f>
        <v/>
      </c>
      <c r="BU55" s="22" t="str">
        <f ca="1">IF(ISNUMBER(AC55-'Choose Housekeeping Genes'!AE$12),AC55-'Choose Housekeeping Genes'!AE$12,"")</f>
        <v/>
      </c>
      <c r="BV55" s="22" t="str">
        <f ca="1">IF(ISNUMBER(AD55-'Choose Housekeeping Genes'!AF$12),AD55-'Choose Housekeeping Genes'!AF$12,"")</f>
        <v/>
      </c>
      <c r="BW55" s="22" t="str">
        <f ca="1">IF(ISNUMBER(AE55-'Choose Housekeeping Genes'!AG$12),AE55-'Choose Housekeeping Genes'!AG$12,"")</f>
        <v/>
      </c>
      <c r="BX55" s="22" t="str">
        <f ca="1">IF(ISNUMBER(AF55-'Choose Housekeeping Genes'!AH$12),AF55-'Choose Housekeeping Genes'!AH$12,"")</f>
        <v/>
      </c>
      <c r="BY55" s="22" t="str">
        <f ca="1">IF(ISNUMBER(AG55-'Choose Housekeeping Genes'!AI$12),AG55-'Choose Housekeeping Genes'!AI$12,"")</f>
        <v/>
      </c>
      <c r="BZ55" s="22" t="str">
        <f ca="1">IF(ISNUMBER(AH55-'Choose Housekeeping Genes'!AJ$12),AH55-'Choose Housekeeping Genes'!AJ$12,"")</f>
        <v/>
      </c>
      <c r="CA55" s="22" t="str">
        <f ca="1">IF(ISNUMBER(AI55-'Choose Housekeeping Genes'!AK$12),AI55-'Choose Housekeeping Genes'!AK$12,"")</f>
        <v/>
      </c>
      <c r="CB55" s="22" t="str">
        <f ca="1">IF(ISNUMBER(AJ55-'Choose Housekeeping Genes'!AL$12),AJ55-'Choose Housekeeping Genes'!AL$12,"")</f>
        <v/>
      </c>
      <c r="CC55" s="22" t="str">
        <f ca="1">IF(ISNUMBER(AK55-'Choose Housekeeping Genes'!AM$12),AK55-'Choose Housekeeping Genes'!AM$12,"")</f>
        <v/>
      </c>
      <c r="CD55" s="22" t="str">
        <f ca="1">IF(ISNUMBER(AL55-'Choose Housekeeping Genes'!AN$12),AL55-'Choose Housekeeping Genes'!AN$12,"")</f>
        <v/>
      </c>
      <c r="CE55" s="22" t="str">
        <f ca="1">IF(ISNUMBER(AM55-'Choose Housekeeping Genes'!AO$12),AM55-'Choose Housekeeping Genes'!AO$12,"")</f>
        <v/>
      </c>
      <c r="CF55" s="22" t="str">
        <f ca="1">IF(ISNUMBER(AN55-'Choose Housekeeping Genes'!AP$12),AN55-'Choose Housekeeping Genes'!AP$12,"")</f>
        <v/>
      </c>
      <c r="CG55" s="22" t="str">
        <f ca="1">IF(ISNUMBER(AO55-'Choose Housekeeping Genes'!AQ$12),AO55-'Choose Housekeeping Genes'!AQ$12,"")</f>
        <v/>
      </c>
      <c r="CH55" s="22" t="str">
        <f ca="1">IF(ISNUMBER(AP55-'Choose Housekeeping Genes'!AR$12),AP55-'Choose Housekeeping Genes'!AR$12,"")</f>
        <v/>
      </c>
      <c r="CI55" s="22" t="str">
        <f ca="1">IF(ISNUMBER(AQ55-'Choose Housekeeping Genes'!AS$12),AQ55-'Choose Housekeeping Genes'!AS$12,"")</f>
        <v/>
      </c>
      <c r="CJ55" s="22" t="str">
        <f ca="1">IF(ISNUMBER(AR55-'Choose Housekeeping Genes'!AT$12),AR55-'Choose Housekeeping Genes'!AT$12,"")</f>
        <v/>
      </c>
      <c r="CK55" s="66" t="e">
        <f t="shared" ca="1" si="4"/>
        <v>#DIV/0!</v>
      </c>
      <c r="CL55" s="143" t="e">
        <f t="shared" ca="1" si="5"/>
        <v>#DIV/0!</v>
      </c>
      <c r="DA55" s="69" t="str">
        <f>'Transcript table'!D63</f>
        <v>Gln-TTG-1</v>
      </c>
      <c r="DB55" s="21" t="s">
        <v>334</v>
      </c>
      <c r="DC55" s="65" t="str">
        <f t="shared" ca="1" si="6"/>
        <v/>
      </c>
      <c r="DD55" s="65" t="str">
        <f t="shared" ca="1" si="7"/>
        <v/>
      </c>
      <c r="DE55" s="65" t="str">
        <f t="shared" ca="1" si="8"/>
        <v/>
      </c>
      <c r="DF55" s="65" t="str">
        <f t="shared" ca="1" si="9"/>
        <v/>
      </c>
      <c r="DG55" s="65" t="str">
        <f t="shared" ca="1" si="10"/>
        <v/>
      </c>
      <c r="DH55" s="65" t="str">
        <f t="shared" ca="1" si="11"/>
        <v/>
      </c>
      <c r="DI55" s="65" t="str">
        <f t="shared" ca="1" si="12"/>
        <v/>
      </c>
      <c r="DJ55" s="65" t="str">
        <f t="shared" ca="1" si="13"/>
        <v/>
      </c>
      <c r="DK55" s="65" t="str">
        <f t="shared" ca="1" si="14"/>
        <v/>
      </c>
      <c r="DL55" s="65" t="str">
        <f t="shared" ca="1" si="15"/>
        <v/>
      </c>
      <c r="DM55" s="65" t="str">
        <f t="shared" ca="1" si="16"/>
        <v/>
      </c>
      <c r="DN55" s="65" t="str">
        <f t="shared" ca="1" si="17"/>
        <v/>
      </c>
      <c r="DO55" s="65" t="str">
        <f t="shared" ca="1" si="18"/>
        <v/>
      </c>
      <c r="DP55" s="65" t="str">
        <f t="shared" ca="1" si="19"/>
        <v/>
      </c>
      <c r="DQ55" s="65" t="str">
        <f t="shared" ca="1" si="20"/>
        <v/>
      </c>
      <c r="DR55" s="65" t="str">
        <f t="shared" ca="1" si="21"/>
        <v/>
      </c>
      <c r="DS55" s="65" t="str">
        <f t="shared" ca="1" si="22"/>
        <v/>
      </c>
      <c r="DT55" s="65" t="str">
        <f t="shared" ca="1" si="23"/>
        <v/>
      </c>
      <c r="DU55" s="65" t="str">
        <f t="shared" ca="1" si="24"/>
        <v/>
      </c>
      <c r="DV55" s="65" t="str">
        <f t="shared" ca="1" si="25"/>
        <v/>
      </c>
      <c r="DW55" s="141" t="str">
        <f t="shared" si="26"/>
        <v>Gln-TTG-1</v>
      </c>
      <c r="DX55" s="140" t="s">
        <v>334</v>
      </c>
      <c r="DY55" s="65" t="str">
        <f t="shared" ca="1" si="27"/>
        <v/>
      </c>
      <c r="DZ55" s="65" t="str">
        <f t="shared" ca="1" si="28"/>
        <v/>
      </c>
      <c r="EA55" s="65" t="str">
        <f t="shared" ca="1" si="29"/>
        <v/>
      </c>
      <c r="EB55" s="65" t="str">
        <f t="shared" ca="1" si="30"/>
        <v/>
      </c>
      <c r="EC55" s="65" t="str">
        <f t="shared" ca="1" si="31"/>
        <v/>
      </c>
      <c r="ED55" s="65" t="str">
        <f t="shared" ca="1" si="32"/>
        <v/>
      </c>
      <c r="EE55" s="65" t="str">
        <f t="shared" ca="1" si="33"/>
        <v/>
      </c>
      <c r="EF55" s="65" t="str">
        <f t="shared" ca="1" si="34"/>
        <v/>
      </c>
      <c r="EG55" s="65" t="str">
        <f t="shared" ca="1" si="35"/>
        <v/>
      </c>
      <c r="EH55" s="65" t="str">
        <f t="shared" ca="1" si="36"/>
        <v/>
      </c>
      <c r="EI55" s="65" t="str">
        <f t="shared" ca="1" si="37"/>
        <v/>
      </c>
      <c r="EJ55" s="65" t="str">
        <f t="shared" ca="1" si="38"/>
        <v/>
      </c>
      <c r="EK55" s="65" t="str">
        <f t="shared" ca="1" si="39"/>
        <v/>
      </c>
      <c r="EL55" s="65" t="str">
        <f t="shared" ca="1" si="40"/>
        <v/>
      </c>
      <c r="EM55" s="65" t="str">
        <f t="shared" ca="1" si="41"/>
        <v/>
      </c>
      <c r="EN55" s="65" t="str">
        <f t="shared" ca="1" si="42"/>
        <v/>
      </c>
      <c r="EO55" s="65" t="str">
        <f t="shared" ca="1" si="43"/>
        <v/>
      </c>
      <c r="EP55" s="65" t="str">
        <f t="shared" ca="1" si="44"/>
        <v/>
      </c>
      <c r="EQ55" s="65" t="str">
        <f t="shared" ca="1" si="45"/>
        <v/>
      </c>
      <c r="ER55" s="65" t="str">
        <f t="shared" ca="1" si="46"/>
        <v/>
      </c>
    </row>
    <row r="56" spans="1:148" ht="12.75" customHeight="1">
      <c r="A56" s="134" t="str">
        <f>'Test Sample Data'!A56</f>
        <v>Gln-TTG-2</v>
      </c>
      <c r="B56" s="136" t="s">
        <v>332</v>
      </c>
      <c r="C56" s="22" t="str">
        <f>IF(SUM('Test Sample Data'!C$3:C$194)&gt;10,IF(AND(ISNUMBER('Test Sample Data'!C56),'Test Sample Data'!C56&lt;35,'Test Sample Data'!C56&gt;0),'Test Sample Data'!C56-'Choose Housekeeping Genes'!D$20,35-'Choose Housekeeping Genes'!D$20),"")</f>
        <v/>
      </c>
      <c r="D56" s="22" t="str">
        <f>IF(SUM('Test Sample Data'!D$3:D$194)&gt;10,IF(AND(ISNUMBER('Test Sample Data'!D56),'Test Sample Data'!D56&lt;35,'Test Sample Data'!D56&gt;0),'Test Sample Data'!D56-'Choose Housekeeping Genes'!E$20,35-'Choose Housekeeping Genes'!E$20),"")</f>
        <v/>
      </c>
      <c r="E56" s="22" t="str">
        <f>IF(SUM('Test Sample Data'!E$3:E$194)&gt;10,IF(AND(ISNUMBER('Test Sample Data'!E56),'Test Sample Data'!E56&lt;35,'Test Sample Data'!E56&gt;0),'Test Sample Data'!E56-'Choose Housekeeping Genes'!F$20,35-'Choose Housekeeping Genes'!F$20),"")</f>
        <v/>
      </c>
      <c r="F56" s="22" t="str">
        <f>IF(SUM('Test Sample Data'!F$3:F$194)&gt;10,IF(AND(ISNUMBER('Test Sample Data'!F56),'Test Sample Data'!F56&lt;35,'Test Sample Data'!F56&gt;0),'Test Sample Data'!F56-'Choose Housekeeping Genes'!G$20,35-'Choose Housekeeping Genes'!G$20),"")</f>
        <v/>
      </c>
      <c r="G56" s="22" t="str">
        <f>IF(SUM('Test Sample Data'!G$3:G$194)&gt;10,IF(AND(ISNUMBER('Test Sample Data'!G56),'Test Sample Data'!G56&lt;35,'Test Sample Data'!G56&gt;0),'Test Sample Data'!G56-'Choose Housekeeping Genes'!H$20,35-'Choose Housekeeping Genes'!H$20),"")</f>
        <v/>
      </c>
      <c r="H56" s="22" t="str">
        <f>IF(SUM('Test Sample Data'!H$3:H$194)&gt;10,IF(AND(ISNUMBER('Test Sample Data'!H56),'Test Sample Data'!H56&lt;35,'Test Sample Data'!H56&gt;0),'Test Sample Data'!H56-'Choose Housekeeping Genes'!I$20,35-'Choose Housekeeping Genes'!I$20),"")</f>
        <v/>
      </c>
      <c r="I56" s="22" t="str">
        <f>IF(SUM('Test Sample Data'!I$3:I$194)&gt;10,IF(AND(ISNUMBER('Test Sample Data'!I56),'Test Sample Data'!I56&lt;35,'Test Sample Data'!I56&gt;0),'Test Sample Data'!I56-'Choose Housekeeping Genes'!J$20,35-'Choose Housekeeping Genes'!J$20),"")</f>
        <v/>
      </c>
      <c r="J56" s="22" t="str">
        <f>IF(SUM('Test Sample Data'!J$3:J$194)&gt;10,IF(AND(ISNUMBER('Test Sample Data'!J56),'Test Sample Data'!J56&lt;35,'Test Sample Data'!J56&gt;0),'Test Sample Data'!J56-'Choose Housekeeping Genes'!K$20,35-'Choose Housekeeping Genes'!K$20),"")</f>
        <v/>
      </c>
      <c r="K56" s="22" t="str">
        <f>IF(SUM('Test Sample Data'!K$3:K$194)&gt;10,IF(AND(ISNUMBER('Test Sample Data'!K56),'Test Sample Data'!K56&lt;35,'Test Sample Data'!K56&gt;0),'Test Sample Data'!K56-'Choose Housekeeping Genes'!L$20,35-'Choose Housekeeping Genes'!L$20),"")</f>
        <v/>
      </c>
      <c r="L56" s="22" t="str">
        <f>IF(SUM('Test Sample Data'!L$3:L$194)&gt;10,IF(AND(ISNUMBER('Test Sample Data'!L56),'Test Sample Data'!L56&lt;35,'Test Sample Data'!L56&gt;0),'Test Sample Data'!L56-'Choose Housekeeping Genes'!M$20,35-'Choose Housekeeping Genes'!M$20),"")</f>
        <v/>
      </c>
      <c r="M56" s="22" t="str">
        <f>IF(SUM('Test Sample Data'!M$3:M$194)&gt;10,IF(AND(ISNUMBER('Test Sample Data'!M56),'Test Sample Data'!M56&lt;35,'Test Sample Data'!M56&gt;0),'Test Sample Data'!M56-'Choose Housekeeping Genes'!N$20,35-'Choose Housekeeping Genes'!N$20),"")</f>
        <v/>
      </c>
      <c r="N56" s="22" t="str">
        <f>IF(SUM('Test Sample Data'!N$3:N$194)&gt;10,IF(AND(ISNUMBER('Test Sample Data'!N56),'Test Sample Data'!N56&lt;35,'Test Sample Data'!N56&gt;0),'Test Sample Data'!N56-'Choose Housekeeping Genes'!O$20,35-'Choose Housekeeping Genes'!O$20),"")</f>
        <v/>
      </c>
      <c r="O56" s="22" t="str">
        <f>IF(SUM('Test Sample Data'!O$3:O$194)&gt;10,IF(AND(ISNUMBER('Test Sample Data'!O56),'Test Sample Data'!O56&lt;35,'Test Sample Data'!O56&gt;0),'Test Sample Data'!O56-'Choose Housekeeping Genes'!P$20,35-'Choose Housekeeping Genes'!P$20),"")</f>
        <v/>
      </c>
      <c r="P56" s="22" t="str">
        <f>IF(SUM('Test Sample Data'!P$3:P$194)&gt;10,IF(AND(ISNUMBER('Test Sample Data'!P56),'Test Sample Data'!P56&lt;35,'Test Sample Data'!P56&gt;0),'Test Sample Data'!P56-'Choose Housekeeping Genes'!Q$20,35-'Choose Housekeeping Genes'!Q$20),"")</f>
        <v/>
      </c>
      <c r="Q56" s="22" t="str">
        <f>IF(SUM('Test Sample Data'!Q$3:Q$194)&gt;10,IF(AND(ISNUMBER('Test Sample Data'!Q56),'Test Sample Data'!Q56&lt;35,'Test Sample Data'!Q56&gt;0),'Test Sample Data'!Q56-'Choose Housekeeping Genes'!R$20,35-'Choose Housekeeping Genes'!R$20),"")</f>
        <v/>
      </c>
      <c r="R56" s="22" t="str">
        <f>IF(SUM('Test Sample Data'!R$3:R$194)&gt;10,IF(AND(ISNUMBER('Test Sample Data'!R56),'Test Sample Data'!R56&lt;35,'Test Sample Data'!R56&gt;0),'Test Sample Data'!R56-'Choose Housekeeping Genes'!S$20,35-'Choose Housekeeping Genes'!S$20),"")</f>
        <v/>
      </c>
      <c r="S56" s="22" t="str">
        <f>IF(SUM('Test Sample Data'!S$3:S$194)&gt;10,IF(AND(ISNUMBER('Test Sample Data'!S56),'Test Sample Data'!S56&lt;35,'Test Sample Data'!S56&gt;0),'Test Sample Data'!S56-'Choose Housekeeping Genes'!T$20,35-'Choose Housekeeping Genes'!T$20),"")</f>
        <v/>
      </c>
      <c r="T56" s="22" t="str">
        <f>IF(SUM('Test Sample Data'!T$3:T$194)&gt;10,IF(AND(ISNUMBER('Test Sample Data'!T56),'Test Sample Data'!T56&lt;35,'Test Sample Data'!T56&gt;0),'Test Sample Data'!T56-'Choose Housekeeping Genes'!U$20,35-'Choose Housekeeping Genes'!U$20),"")</f>
        <v/>
      </c>
      <c r="U56" s="22" t="str">
        <f>IF(SUM('Test Sample Data'!U$3:U$194)&gt;10,IF(AND(ISNUMBER('Test Sample Data'!U56),'Test Sample Data'!U56&lt;35,'Test Sample Data'!U56&gt;0),'Test Sample Data'!U56-'Choose Housekeeping Genes'!V$20,35-'Choose Housekeeping Genes'!V$20),"")</f>
        <v/>
      </c>
      <c r="V56" s="22" t="str">
        <f>IF(SUM('Test Sample Data'!V$3:V$194)&gt;10,IF(AND(ISNUMBER('Test Sample Data'!V56),'Test Sample Data'!V56&lt;35,'Test Sample Data'!V56&gt;0),'Test Sample Data'!V56-'Choose Housekeeping Genes'!W$20,35-'Choose Housekeeping Genes'!W$20),"")</f>
        <v/>
      </c>
      <c r="W56" s="139" t="str">
        <f>'Control Sample Data'!A56</f>
        <v>Gln-TTG-2</v>
      </c>
      <c r="X56" s="140" t="s">
        <v>332</v>
      </c>
      <c r="Y56" s="22" t="str">
        <f>IF(SUM('Control Sample Data'!C$3:C$194)&gt;10,IF(AND(ISNUMBER('Control Sample Data'!C56),'Control Sample Data'!C56&lt;35,'Control Sample Data'!C56&gt;0),'Control Sample Data'!C56-'Choose Housekeeping Genes'!AA$20,35-'Choose Housekeeping Genes'!AA$20),"")</f>
        <v/>
      </c>
      <c r="Z56" s="22" t="str">
        <f>IF(SUM('Control Sample Data'!D$3:D$194)&gt;10,IF(AND(ISNUMBER('Control Sample Data'!D56),'Control Sample Data'!D56&lt;35,'Control Sample Data'!D56&gt;0),'Control Sample Data'!D56-'Choose Housekeeping Genes'!AB$20,35-'Choose Housekeeping Genes'!AB$20),"")</f>
        <v/>
      </c>
      <c r="AA56" s="22" t="str">
        <f>IF(SUM('Control Sample Data'!E$3:E$194)&gt;10,IF(AND(ISNUMBER('Control Sample Data'!E56),'Control Sample Data'!E56&lt;35,'Control Sample Data'!E56&gt;0),'Control Sample Data'!E56-'Choose Housekeeping Genes'!AC$20,35-'Choose Housekeeping Genes'!AC$20),"")</f>
        <v/>
      </c>
      <c r="AB56" s="22" t="str">
        <f>IF(SUM('Control Sample Data'!F$3:F$194)&gt;10,IF(AND(ISNUMBER('Control Sample Data'!F56),'Control Sample Data'!F56&lt;35,'Control Sample Data'!F56&gt;0),'Control Sample Data'!F56-'Choose Housekeeping Genes'!AD$20,35-'Choose Housekeeping Genes'!AD$20),"")</f>
        <v/>
      </c>
      <c r="AC56" s="22" t="str">
        <f>IF(SUM('Control Sample Data'!G$3:G$194)&gt;10,IF(AND(ISNUMBER('Control Sample Data'!G56),'Control Sample Data'!G56&lt;35,'Control Sample Data'!G56&gt;0),'Control Sample Data'!G56-'Choose Housekeeping Genes'!AE$20,35-'Choose Housekeeping Genes'!AE$20),"")</f>
        <v/>
      </c>
      <c r="AD56" s="22" t="str">
        <f>IF(SUM('Control Sample Data'!H$3:H$194)&gt;10,IF(AND(ISNUMBER('Control Sample Data'!H56),'Control Sample Data'!H56&lt;35,'Control Sample Data'!H56&gt;0),'Control Sample Data'!H56-'Choose Housekeeping Genes'!AF$20,35-'Choose Housekeeping Genes'!AF$20),"")</f>
        <v/>
      </c>
      <c r="AE56" s="22" t="str">
        <f>IF(SUM('Control Sample Data'!I$3:I$194)&gt;10,IF(AND(ISNUMBER('Control Sample Data'!I56),'Control Sample Data'!I56&lt;35,'Control Sample Data'!I56&gt;0),'Control Sample Data'!I56-'Choose Housekeeping Genes'!AG$20,35-'Choose Housekeeping Genes'!AG$20),"")</f>
        <v/>
      </c>
      <c r="AF56" s="22" t="str">
        <f>IF(SUM('Control Sample Data'!J$3:J$194)&gt;10,IF(AND(ISNUMBER('Control Sample Data'!J56),'Control Sample Data'!J56&lt;35,'Control Sample Data'!J56&gt;0),'Control Sample Data'!J56-'Choose Housekeeping Genes'!AH$20,35-'Choose Housekeeping Genes'!AH$20),"")</f>
        <v/>
      </c>
      <c r="AG56" s="22" t="str">
        <f>IF(SUM('Control Sample Data'!K$3:K$194)&gt;10,IF(AND(ISNUMBER('Control Sample Data'!K56),'Control Sample Data'!K56&lt;35,'Control Sample Data'!K56&gt;0),'Control Sample Data'!K56-'Choose Housekeeping Genes'!AI$20,35-'Choose Housekeeping Genes'!AI$20),"")</f>
        <v/>
      </c>
      <c r="AH56" s="22" t="str">
        <f>IF(SUM('Control Sample Data'!L$3:L$194)&gt;10,IF(AND(ISNUMBER('Control Sample Data'!L56),'Control Sample Data'!L56&lt;35,'Control Sample Data'!L56&gt;0),'Control Sample Data'!L56-'Choose Housekeeping Genes'!AJ$20,35-'Choose Housekeeping Genes'!AJ$20),"")</f>
        <v/>
      </c>
      <c r="AI56" s="22" t="str">
        <f>IF(SUM('Control Sample Data'!M$3:M$194)&gt;10,IF(AND(ISNUMBER('Control Sample Data'!M56),'Control Sample Data'!M56&lt;35,'Control Sample Data'!M56&gt;0),'Control Sample Data'!M56-'Choose Housekeeping Genes'!AK$20,35-'Choose Housekeeping Genes'!AK$20),"")</f>
        <v/>
      </c>
      <c r="AJ56" s="22" t="str">
        <f>IF(SUM('Control Sample Data'!N$3:N$194)&gt;10,IF(AND(ISNUMBER('Control Sample Data'!N56),'Control Sample Data'!N56&lt;35,'Control Sample Data'!N56&gt;0),'Control Sample Data'!N56-'Choose Housekeeping Genes'!AL$20,35-'Choose Housekeeping Genes'!AL$20),"")</f>
        <v/>
      </c>
      <c r="AK56" s="22" t="str">
        <f>IF(SUM('Control Sample Data'!O$3:O$194)&gt;10,IF(AND(ISNUMBER('Control Sample Data'!O56),'Control Sample Data'!O56&lt;35,'Control Sample Data'!O56&gt;0),'Control Sample Data'!O56-'Choose Housekeeping Genes'!AM$20,35-'Choose Housekeeping Genes'!AM$20),"")</f>
        <v/>
      </c>
      <c r="AL56" s="22" t="str">
        <f>IF(SUM('Control Sample Data'!P$3:P$194)&gt;10,IF(AND(ISNUMBER('Control Sample Data'!P56),'Control Sample Data'!P56&lt;35,'Control Sample Data'!P56&gt;0),'Control Sample Data'!P56-'Choose Housekeeping Genes'!AN$20,35-'Choose Housekeeping Genes'!AN$20),"")</f>
        <v/>
      </c>
      <c r="AM56" s="22" t="str">
        <f>IF(SUM('Control Sample Data'!Q$3:Q$194)&gt;10,IF(AND(ISNUMBER('Control Sample Data'!Q56),'Control Sample Data'!Q56&lt;35,'Control Sample Data'!Q56&gt;0),'Control Sample Data'!Q56-'Choose Housekeeping Genes'!AO$20,35-'Choose Housekeeping Genes'!AO$20),"")</f>
        <v/>
      </c>
      <c r="AN56" s="22" t="str">
        <f>IF(SUM('Control Sample Data'!R$3:R$194)&gt;10,IF(AND(ISNUMBER('Control Sample Data'!R56),'Control Sample Data'!R56&lt;35,'Control Sample Data'!R56&gt;0),'Control Sample Data'!R56-'Choose Housekeeping Genes'!AP$20,35-'Choose Housekeeping Genes'!AP$20),"")</f>
        <v/>
      </c>
      <c r="AO56" s="22" t="str">
        <f>IF(SUM('Control Sample Data'!S$3:S$194)&gt;10,IF(AND(ISNUMBER('Control Sample Data'!S56),'Control Sample Data'!S56&lt;35,'Control Sample Data'!S56&gt;0),'Control Sample Data'!S56-'Choose Housekeeping Genes'!AQ$20,35-'Choose Housekeeping Genes'!AQ$20),"")</f>
        <v/>
      </c>
      <c r="AP56" s="22" t="str">
        <f>IF(SUM('Control Sample Data'!T$3:T$194)&gt;10,IF(AND(ISNUMBER('Control Sample Data'!T56),'Control Sample Data'!T56&lt;35,'Control Sample Data'!T56&gt;0),'Control Sample Data'!T56-'Choose Housekeeping Genes'!AR$20,35-'Choose Housekeeping Genes'!AR$20),"")</f>
        <v/>
      </c>
      <c r="AQ56" s="22" t="str">
        <f>IF(SUM('Control Sample Data'!U$3:U$194)&gt;10,IF(AND(ISNUMBER('Control Sample Data'!U56),'Control Sample Data'!U56&lt;35,'Control Sample Data'!U56&gt;0),'Control Sample Data'!U56-'Choose Housekeeping Genes'!AS$20,35-'Choose Housekeeping Genes'!AS$20),"")</f>
        <v/>
      </c>
      <c r="AR56" s="22" t="str">
        <f>IF(SUM('Control Sample Data'!V$3:V$194)&gt;10,IF(AND(ISNUMBER('Control Sample Data'!V56),'Control Sample Data'!V56&lt;35,'Control Sample Data'!V56&gt;0),'Control Sample Data'!V56-'Choose Housekeeping Genes'!AT$20,35-'Choose Housekeeping Genes'!AT$20),"")</f>
        <v/>
      </c>
      <c r="AS56" s="69" t="str">
        <f>'Control Sample Data'!A56</f>
        <v>Gln-TTG-2</v>
      </c>
      <c r="AT56" s="21" t="s">
        <v>332</v>
      </c>
      <c r="AU56" s="22" t="str">
        <f ca="1">IF(ISNUMBER(C56-'Choose Housekeeping Genes'!D$12),C56-'Choose Housekeeping Genes'!D$12,"")</f>
        <v/>
      </c>
      <c r="AV56" s="22" t="str">
        <f ca="1">IF(ISNUMBER(D56-'Choose Housekeeping Genes'!E$12),D56-'Choose Housekeeping Genes'!E$12,"")</f>
        <v/>
      </c>
      <c r="AW56" s="22" t="str">
        <f ca="1">IF(ISNUMBER(E56-'Choose Housekeeping Genes'!F$12),E56-'Choose Housekeeping Genes'!F$12,"")</f>
        <v/>
      </c>
      <c r="AX56" s="22" t="str">
        <f ca="1">IF(ISNUMBER(F56-'Choose Housekeeping Genes'!G$12),F56-'Choose Housekeeping Genes'!G$12,"")</f>
        <v/>
      </c>
      <c r="AY56" s="22" t="str">
        <f ca="1">IF(ISNUMBER(G56-'Choose Housekeeping Genes'!H$12),G56-'Choose Housekeeping Genes'!H$12,"")</f>
        <v/>
      </c>
      <c r="AZ56" s="22" t="str">
        <f ca="1">IF(ISNUMBER(H56-'Choose Housekeeping Genes'!I$12),H56-'Choose Housekeeping Genes'!I$12,"")</f>
        <v/>
      </c>
      <c r="BA56" s="22" t="str">
        <f ca="1">IF(ISNUMBER(I56-'Choose Housekeeping Genes'!J$12),I56-'Choose Housekeeping Genes'!J$12,"")</f>
        <v/>
      </c>
      <c r="BB56" s="22" t="str">
        <f ca="1">IF(ISNUMBER(J56-'Choose Housekeeping Genes'!K$12),J56-'Choose Housekeeping Genes'!K$12,"")</f>
        <v/>
      </c>
      <c r="BC56" s="22" t="str">
        <f ca="1">IF(ISNUMBER(K56-'Choose Housekeeping Genes'!L$12),K56-'Choose Housekeeping Genes'!L$12,"")</f>
        <v/>
      </c>
      <c r="BD56" s="22" t="str">
        <f ca="1">IF(ISNUMBER(L56-'Choose Housekeeping Genes'!M$12),L56-'Choose Housekeeping Genes'!M$12,"")</f>
        <v/>
      </c>
      <c r="BE56" s="22" t="str">
        <f ca="1">IF(ISNUMBER(M56-'Choose Housekeeping Genes'!N$12),M56-'Choose Housekeeping Genes'!N$12,"")</f>
        <v/>
      </c>
      <c r="BF56" s="22" t="str">
        <f ca="1">IF(ISNUMBER(N56-'Choose Housekeeping Genes'!O$12),N56-'Choose Housekeeping Genes'!O$12,"")</f>
        <v/>
      </c>
      <c r="BG56" s="22" t="str">
        <f ca="1">IF(ISNUMBER(O56-'Choose Housekeeping Genes'!P$12),O56-'Choose Housekeeping Genes'!P$12,"")</f>
        <v/>
      </c>
      <c r="BH56" s="22" t="str">
        <f ca="1">IF(ISNUMBER(P56-'Choose Housekeeping Genes'!Q$12),P56-'Choose Housekeeping Genes'!Q$12,"")</f>
        <v/>
      </c>
      <c r="BI56" s="22" t="str">
        <f ca="1">IF(ISNUMBER(Q56-'Choose Housekeeping Genes'!R$12),Q56-'Choose Housekeeping Genes'!R$12,"")</f>
        <v/>
      </c>
      <c r="BJ56" s="22" t="str">
        <f ca="1">IF(ISNUMBER(R56-'Choose Housekeeping Genes'!S$12),R56-'Choose Housekeeping Genes'!S$12,"")</f>
        <v/>
      </c>
      <c r="BK56" s="22" t="str">
        <f ca="1">IF(ISNUMBER(S56-'Choose Housekeeping Genes'!T$12),S56-'Choose Housekeeping Genes'!T$12,"")</f>
        <v/>
      </c>
      <c r="BL56" s="22" t="str">
        <f ca="1">IF(ISNUMBER(T56-'Choose Housekeeping Genes'!U$12),T56-'Choose Housekeeping Genes'!U$12,"")</f>
        <v/>
      </c>
      <c r="BM56" s="22" t="str">
        <f ca="1">IF(ISNUMBER(U56-'Choose Housekeeping Genes'!V$12),U56-'Choose Housekeeping Genes'!V$12,"")</f>
        <v/>
      </c>
      <c r="BN56" s="22" t="str">
        <f ca="1">IF(ISNUMBER(V56-'Choose Housekeeping Genes'!W$12),V56-'Choose Housekeeping Genes'!W$12,"")</f>
        <v/>
      </c>
      <c r="BO56" s="142" t="str">
        <f t="shared" si="48"/>
        <v>Gln-TTG-2</v>
      </c>
      <c r="BP56" s="140" t="s">
        <v>332</v>
      </c>
      <c r="BQ56" s="22" t="str">
        <f ca="1">IF(ISNUMBER(Y56-'Choose Housekeeping Genes'!AA$12),Y56-'Choose Housekeeping Genes'!AA$12,"")</f>
        <v/>
      </c>
      <c r="BR56" s="22" t="str">
        <f ca="1">IF(ISNUMBER(Z56-'Choose Housekeeping Genes'!AB$12),Z56-'Choose Housekeeping Genes'!AB$12,"")</f>
        <v/>
      </c>
      <c r="BS56" s="22" t="str">
        <f ca="1">IF(ISNUMBER(AA56-'Choose Housekeeping Genes'!AC$12),AA56-'Choose Housekeeping Genes'!AC$12,"")</f>
        <v/>
      </c>
      <c r="BT56" s="22" t="str">
        <f ca="1">IF(ISNUMBER(AB56-'Choose Housekeeping Genes'!AD$12),AB56-'Choose Housekeeping Genes'!AD$12,"")</f>
        <v/>
      </c>
      <c r="BU56" s="22" t="str">
        <f ca="1">IF(ISNUMBER(AC56-'Choose Housekeeping Genes'!AE$12),AC56-'Choose Housekeeping Genes'!AE$12,"")</f>
        <v/>
      </c>
      <c r="BV56" s="22" t="str">
        <f ca="1">IF(ISNUMBER(AD56-'Choose Housekeeping Genes'!AF$12),AD56-'Choose Housekeeping Genes'!AF$12,"")</f>
        <v/>
      </c>
      <c r="BW56" s="22" t="str">
        <f ca="1">IF(ISNUMBER(AE56-'Choose Housekeeping Genes'!AG$12),AE56-'Choose Housekeeping Genes'!AG$12,"")</f>
        <v/>
      </c>
      <c r="BX56" s="22" t="str">
        <f ca="1">IF(ISNUMBER(AF56-'Choose Housekeeping Genes'!AH$12),AF56-'Choose Housekeeping Genes'!AH$12,"")</f>
        <v/>
      </c>
      <c r="BY56" s="22" t="str">
        <f ca="1">IF(ISNUMBER(AG56-'Choose Housekeeping Genes'!AI$12),AG56-'Choose Housekeeping Genes'!AI$12,"")</f>
        <v/>
      </c>
      <c r="BZ56" s="22" t="str">
        <f ca="1">IF(ISNUMBER(AH56-'Choose Housekeeping Genes'!AJ$12),AH56-'Choose Housekeeping Genes'!AJ$12,"")</f>
        <v/>
      </c>
      <c r="CA56" s="22" t="str">
        <f ca="1">IF(ISNUMBER(AI56-'Choose Housekeeping Genes'!AK$12),AI56-'Choose Housekeeping Genes'!AK$12,"")</f>
        <v/>
      </c>
      <c r="CB56" s="22" t="str">
        <f ca="1">IF(ISNUMBER(AJ56-'Choose Housekeeping Genes'!AL$12),AJ56-'Choose Housekeeping Genes'!AL$12,"")</f>
        <v/>
      </c>
      <c r="CC56" s="22" t="str">
        <f ca="1">IF(ISNUMBER(AK56-'Choose Housekeeping Genes'!AM$12),AK56-'Choose Housekeeping Genes'!AM$12,"")</f>
        <v/>
      </c>
      <c r="CD56" s="22" t="str">
        <f ca="1">IF(ISNUMBER(AL56-'Choose Housekeeping Genes'!AN$12),AL56-'Choose Housekeeping Genes'!AN$12,"")</f>
        <v/>
      </c>
      <c r="CE56" s="22" t="str">
        <f ca="1">IF(ISNUMBER(AM56-'Choose Housekeeping Genes'!AO$12),AM56-'Choose Housekeeping Genes'!AO$12,"")</f>
        <v/>
      </c>
      <c r="CF56" s="22" t="str">
        <f ca="1">IF(ISNUMBER(AN56-'Choose Housekeeping Genes'!AP$12),AN56-'Choose Housekeeping Genes'!AP$12,"")</f>
        <v/>
      </c>
      <c r="CG56" s="22" t="str">
        <f ca="1">IF(ISNUMBER(AO56-'Choose Housekeeping Genes'!AQ$12),AO56-'Choose Housekeeping Genes'!AQ$12,"")</f>
        <v/>
      </c>
      <c r="CH56" s="22" t="str">
        <f ca="1">IF(ISNUMBER(AP56-'Choose Housekeeping Genes'!AR$12),AP56-'Choose Housekeeping Genes'!AR$12,"")</f>
        <v/>
      </c>
      <c r="CI56" s="22" t="str">
        <f ca="1">IF(ISNUMBER(AQ56-'Choose Housekeeping Genes'!AS$12),AQ56-'Choose Housekeeping Genes'!AS$12,"")</f>
        <v/>
      </c>
      <c r="CJ56" s="22" t="str">
        <f ca="1">IF(ISNUMBER(AR56-'Choose Housekeeping Genes'!AT$12),AR56-'Choose Housekeeping Genes'!AT$12,"")</f>
        <v/>
      </c>
      <c r="CK56" s="66" t="e">
        <f t="shared" ca="1" si="4"/>
        <v>#DIV/0!</v>
      </c>
      <c r="CL56" s="143" t="e">
        <f t="shared" ca="1" si="5"/>
        <v>#DIV/0!</v>
      </c>
      <c r="DA56" s="69" t="str">
        <f>'Transcript table'!D64</f>
        <v>Gln-TTG-2</v>
      </c>
      <c r="DB56" s="21" t="s">
        <v>332</v>
      </c>
      <c r="DC56" s="65" t="str">
        <f t="shared" ca="1" si="6"/>
        <v/>
      </c>
      <c r="DD56" s="65" t="str">
        <f t="shared" ca="1" si="7"/>
        <v/>
      </c>
      <c r="DE56" s="65" t="str">
        <f t="shared" ca="1" si="8"/>
        <v/>
      </c>
      <c r="DF56" s="65" t="str">
        <f t="shared" ca="1" si="9"/>
        <v/>
      </c>
      <c r="DG56" s="65" t="str">
        <f t="shared" ca="1" si="10"/>
        <v/>
      </c>
      <c r="DH56" s="65" t="str">
        <f t="shared" ca="1" si="11"/>
        <v/>
      </c>
      <c r="DI56" s="65" t="str">
        <f t="shared" ca="1" si="12"/>
        <v/>
      </c>
      <c r="DJ56" s="65" t="str">
        <f t="shared" ca="1" si="13"/>
        <v/>
      </c>
      <c r="DK56" s="65" t="str">
        <f t="shared" ca="1" si="14"/>
        <v/>
      </c>
      <c r="DL56" s="65" t="str">
        <f t="shared" ca="1" si="15"/>
        <v/>
      </c>
      <c r="DM56" s="65" t="str">
        <f t="shared" ca="1" si="16"/>
        <v/>
      </c>
      <c r="DN56" s="65" t="str">
        <f t="shared" ca="1" si="17"/>
        <v/>
      </c>
      <c r="DO56" s="65" t="str">
        <f t="shared" ca="1" si="18"/>
        <v/>
      </c>
      <c r="DP56" s="65" t="str">
        <f t="shared" ca="1" si="19"/>
        <v/>
      </c>
      <c r="DQ56" s="65" t="str">
        <f t="shared" ca="1" si="20"/>
        <v/>
      </c>
      <c r="DR56" s="65" t="str">
        <f t="shared" ca="1" si="21"/>
        <v/>
      </c>
      <c r="DS56" s="65" t="str">
        <f t="shared" ca="1" si="22"/>
        <v/>
      </c>
      <c r="DT56" s="65" t="str">
        <f t="shared" ca="1" si="23"/>
        <v/>
      </c>
      <c r="DU56" s="65" t="str">
        <f t="shared" ca="1" si="24"/>
        <v/>
      </c>
      <c r="DV56" s="65" t="str">
        <f t="shared" ca="1" si="25"/>
        <v/>
      </c>
      <c r="DW56" s="141" t="str">
        <f t="shared" si="26"/>
        <v>Gln-TTG-2</v>
      </c>
      <c r="DX56" s="140" t="s">
        <v>332</v>
      </c>
      <c r="DY56" s="65" t="str">
        <f t="shared" ca="1" si="27"/>
        <v/>
      </c>
      <c r="DZ56" s="65" t="str">
        <f t="shared" ca="1" si="28"/>
        <v/>
      </c>
      <c r="EA56" s="65" t="str">
        <f t="shared" ca="1" si="29"/>
        <v/>
      </c>
      <c r="EB56" s="65" t="str">
        <f t="shared" ca="1" si="30"/>
        <v/>
      </c>
      <c r="EC56" s="65" t="str">
        <f t="shared" ca="1" si="31"/>
        <v/>
      </c>
      <c r="ED56" s="65" t="str">
        <f t="shared" ca="1" si="32"/>
        <v/>
      </c>
      <c r="EE56" s="65" t="str">
        <f t="shared" ca="1" si="33"/>
        <v/>
      </c>
      <c r="EF56" s="65" t="str">
        <f t="shared" ca="1" si="34"/>
        <v/>
      </c>
      <c r="EG56" s="65" t="str">
        <f t="shared" ca="1" si="35"/>
        <v/>
      </c>
      <c r="EH56" s="65" t="str">
        <f t="shared" ca="1" si="36"/>
        <v/>
      </c>
      <c r="EI56" s="65" t="str">
        <f t="shared" ca="1" si="37"/>
        <v/>
      </c>
      <c r="EJ56" s="65" t="str">
        <f t="shared" ca="1" si="38"/>
        <v/>
      </c>
      <c r="EK56" s="65" t="str">
        <f t="shared" ca="1" si="39"/>
        <v/>
      </c>
      <c r="EL56" s="65" t="str">
        <f t="shared" ca="1" si="40"/>
        <v/>
      </c>
      <c r="EM56" s="65" t="str">
        <f t="shared" ca="1" si="41"/>
        <v/>
      </c>
      <c r="EN56" s="65" t="str">
        <f t="shared" ca="1" si="42"/>
        <v/>
      </c>
      <c r="EO56" s="65" t="str">
        <f t="shared" ca="1" si="43"/>
        <v/>
      </c>
      <c r="EP56" s="65" t="str">
        <f t="shared" ca="1" si="44"/>
        <v/>
      </c>
      <c r="EQ56" s="65" t="str">
        <f t="shared" ca="1" si="45"/>
        <v/>
      </c>
      <c r="ER56" s="65" t="str">
        <f t="shared" ca="1" si="46"/>
        <v/>
      </c>
    </row>
    <row r="57" spans="1:148" ht="12.75" customHeight="1">
      <c r="A57" s="134" t="str">
        <f>'Test Sample Data'!A57</f>
        <v>Gln-TTG-3</v>
      </c>
      <c r="B57" s="136" t="s">
        <v>330</v>
      </c>
      <c r="C57" s="22" t="str">
        <f>IF(SUM('Test Sample Data'!C$3:C$194)&gt;10,IF(AND(ISNUMBER('Test Sample Data'!C57),'Test Sample Data'!C57&lt;35,'Test Sample Data'!C57&gt;0),'Test Sample Data'!C57-'Choose Housekeeping Genes'!D$20,35-'Choose Housekeeping Genes'!D$20),"")</f>
        <v/>
      </c>
      <c r="D57" s="22" t="str">
        <f>IF(SUM('Test Sample Data'!D$3:D$194)&gt;10,IF(AND(ISNUMBER('Test Sample Data'!D57),'Test Sample Data'!D57&lt;35,'Test Sample Data'!D57&gt;0),'Test Sample Data'!D57-'Choose Housekeeping Genes'!E$20,35-'Choose Housekeeping Genes'!E$20),"")</f>
        <v/>
      </c>
      <c r="E57" s="22" t="str">
        <f>IF(SUM('Test Sample Data'!E$3:E$194)&gt;10,IF(AND(ISNUMBER('Test Sample Data'!E57),'Test Sample Data'!E57&lt;35,'Test Sample Data'!E57&gt;0),'Test Sample Data'!E57-'Choose Housekeeping Genes'!F$20,35-'Choose Housekeeping Genes'!F$20),"")</f>
        <v/>
      </c>
      <c r="F57" s="22" t="str">
        <f>IF(SUM('Test Sample Data'!F$3:F$194)&gt;10,IF(AND(ISNUMBER('Test Sample Data'!F57),'Test Sample Data'!F57&lt;35,'Test Sample Data'!F57&gt;0),'Test Sample Data'!F57-'Choose Housekeeping Genes'!G$20,35-'Choose Housekeeping Genes'!G$20),"")</f>
        <v/>
      </c>
      <c r="G57" s="22" t="str">
        <f>IF(SUM('Test Sample Data'!G$3:G$194)&gt;10,IF(AND(ISNUMBER('Test Sample Data'!G57),'Test Sample Data'!G57&lt;35,'Test Sample Data'!G57&gt;0),'Test Sample Data'!G57-'Choose Housekeeping Genes'!H$20,35-'Choose Housekeeping Genes'!H$20),"")</f>
        <v/>
      </c>
      <c r="H57" s="22" t="str">
        <f>IF(SUM('Test Sample Data'!H$3:H$194)&gt;10,IF(AND(ISNUMBER('Test Sample Data'!H57),'Test Sample Data'!H57&lt;35,'Test Sample Data'!H57&gt;0),'Test Sample Data'!H57-'Choose Housekeeping Genes'!I$20,35-'Choose Housekeeping Genes'!I$20),"")</f>
        <v/>
      </c>
      <c r="I57" s="22" t="str">
        <f>IF(SUM('Test Sample Data'!I$3:I$194)&gt;10,IF(AND(ISNUMBER('Test Sample Data'!I57),'Test Sample Data'!I57&lt;35,'Test Sample Data'!I57&gt;0),'Test Sample Data'!I57-'Choose Housekeeping Genes'!J$20,35-'Choose Housekeeping Genes'!J$20),"")</f>
        <v/>
      </c>
      <c r="J57" s="22" t="str">
        <f>IF(SUM('Test Sample Data'!J$3:J$194)&gt;10,IF(AND(ISNUMBER('Test Sample Data'!J57),'Test Sample Data'!J57&lt;35,'Test Sample Data'!J57&gt;0),'Test Sample Data'!J57-'Choose Housekeeping Genes'!K$20,35-'Choose Housekeeping Genes'!K$20),"")</f>
        <v/>
      </c>
      <c r="K57" s="22" t="str">
        <f>IF(SUM('Test Sample Data'!K$3:K$194)&gt;10,IF(AND(ISNUMBER('Test Sample Data'!K57),'Test Sample Data'!K57&lt;35,'Test Sample Data'!K57&gt;0),'Test Sample Data'!K57-'Choose Housekeeping Genes'!L$20,35-'Choose Housekeeping Genes'!L$20),"")</f>
        <v/>
      </c>
      <c r="L57" s="22" t="str">
        <f>IF(SUM('Test Sample Data'!L$3:L$194)&gt;10,IF(AND(ISNUMBER('Test Sample Data'!L57),'Test Sample Data'!L57&lt;35,'Test Sample Data'!L57&gt;0),'Test Sample Data'!L57-'Choose Housekeeping Genes'!M$20,35-'Choose Housekeeping Genes'!M$20),"")</f>
        <v/>
      </c>
      <c r="M57" s="22" t="str">
        <f>IF(SUM('Test Sample Data'!M$3:M$194)&gt;10,IF(AND(ISNUMBER('Test Sample Data'!M57),'Test Sample Data'!M57&lt;35,'Test Sample Data'!M57&gt;0),'Test Sample Data'!M57-'Choose Housekeeping Genes'!N$20,35-'Choose Housekeeping Genes'!N$20),"")</f>
        <v/>
      </c>
      <c r="N57" s="22" t="str">
        <f>IF(SUM('Test Sample Data'!N$3:N$194)&gt;10,IF(AND(ISNUMBER('Test Sample Data'!N57),'Test Sample Data'!N57&lt;35,'Test Sample Data'!N57&gt;0),'Test Sample Data'!N57-'Choose Housekeeping Genes'!O$20,35-'Choose Housekeeping Genes'!O$20),"")</f>
        <v/>
      </c>
      <c r="O57" s="22" t="str">
        <f>IF(SUM('Test Sample Data'!O$3:O$194)&gt;10,IF(AND(ISNUMBER('Test Sample Data'!O57),'Test Sample Data'!O57&lt;35,'Test Sample Data'!O57&gt;0),'Test Sample Data'!O57-'Choose Housekeeping Genes'!P$20,35-'Choose Housekeeping Genes'!P$20),"")</f>
        <v/>
      </c>
      <c r="P57" s="22" t="str">
        <f>IF(SUM('Test Sample Data'!P$3:P$194)&gt;10,IF(AND(ISNUMBER('Test Sample Data'!P57),'Test Sample Data'!P57&lt;35,'Test Sample Data'!P57&gt;0),'Test Sample Data'!P57-'Choose Housekeeping Genes'!Q$20,35-'Choose Housekeeping Genes'!Q$20),"")</f>
        <v/>
      </c>
      <c r="Q57" s="22" t="str">
        <f>IF(SUM('Test Sample Data'!Q$3:Q$194)&gt;10,IF(AND(ISNUMBER('Test Sample Data'!Q57),'Test Sample Data'!Q57&lt;35,'Test Sample Data'!Q57&gt;0),'Test Sample Data'!Q57-'Choose Housekeeping Genes'!R$20,35-'Choose Housekeeping Genes'!R$20),"")</f>
        <v/>
      </c>
      <c r="R57" s="22" t="str">
        <f>IF(SUM('Test Sample Data'!R$3:R$194)&gt;10,IF(AND(ISNUMBER('Test Sample Data'!R57),'Test Sample Data'!R57&lt;35,'Test Sample Data'!R57&gt;0),'Test Sample Data'!R57-'Choose Housekeeping Genes'!S$20,35-'Choose Housekeeping Genes'!S$20),"")</f>
        <v/>
      </c>
      <c r="S57" s="22" t="str">
        <f>IF(SUM('Test Sample Data'!S$3:S$194)&gt;10,IF(AND(ISNUMBER('Test Sample Data'!S57),'Test Sample Data'!S57&lt;35,'Test Sample Data'!S57&gt;0),'Test Sample Data'!S57-'Choose Housekeeping Genes'!T$20,35-'Choose Housekeeping Genes'!T$20),"")</f>
        <v/>
      </c>
      <c r="T57" s="22" t="str">
        <f>IF(SUM('Test Sample Data'!T$3:T$194)&gt;10,IF(AND(ISNUMBER('Test Sample Data'!T57),'Test Sample Data'!T57&lt;35,'Test Sample Data'!T57&gt;0),'Test Sample Data'!T57-'Choose Housekeeping Genes'!U$20,35-'Choose Housekeeping Genes'!U$20),"")</f>
        <v/>
      </c>
      <c r="U57" s="22" t="str">
        <f>IF(SUM('Test Sample Data'!U$3:U$194)&gt;10,IF(AND(ISNUMBER('Test Sample Data'!U57),'Test Sample Data'!U57&lt;35,'Test Sample Data'!U57&gt;0),'Test Sample Data'!U57-'Choose Housekeeping Genes'!V$20,35-'Choose Housekeeping Genes'!V$20),"")</f>
        <v/>
      </c>
      <c r="V57" s="22" t="str">
        <f>IF(SUM('Test Sample Data'!V$3:V$194)&gt;10,IF(AND(ISNUMBER('Test Sample Data'!V57),'Test Sample Data'!V57&lt;35,'Test Sample Data'!V57&gt;0),'Test Sample Data'!V57-'Choose Housekeeping Genes'!W$20,35-'Choose Housekeeping Genes'!W$20),"")</f>
        <v/>
      </c>
      <c r="W57" s="139" t="str">
        <f>'Control Sample Data'!A57</f>
        <v>Gln-TTG-3</v>
      </c>
      <c r="X57" s="140" t="s">
        <v>330</v>
      </c>
      <c r="Y57" s="22" t="str">
        <f>IF(SUM('Control Sample Data'!C$3:C$194)&gt;10,IF(AND(ISNUMBER('Control Sample Data'!C57),'Control Sample Data'!C57&lt;35,'Control Sample Data'!C57&gt;0),'Control Sample Data'!C57-'Choose Housekeeping Genes'!AA$20,35-'Choose Housekeeping Genes'!AA$20),"")</f>
        <v/>
      </c>
      <c r="Z57" s="22" t="str">
        <f>IF(SUM('Control Sample Data'!D$3:D$194)&gt;10,IF(AND(ISNUMBER('Control Sample Data'!D57),'Control Sample Data'!D57&lt;35,'Control Sample Data'!D57&gt;0),'Control Sample Data'!D57-'Choose Housekeeping Genes'!AB$20,35-'Choose Housekeeping Genes'!AB$20),"")</f>
        <v/>
      </c>
      <c r="AA57" s="22" t="str">
        <f>IF(SUM('Control Sample Data'!E$3:E$194)&gt;10,IF(AND(ISNUMBER('Control Sample Data'!E57),'Control Sample Data'!E57&lt;35,'Control Sample Data'!E57&gt;0),'Control Sample Data'!E57-'Choose Housekeeping Genes'!AC$20,35-'Choose Housekeeping Genes'!AC$20),"")</f>
        <v/>
      </c>
      <c r="AB57" s="22" t="str">
        <f>IF(SUM('Control Sample Data'!F$3:F$194)&gt;10,IF(AND(ISNUMBER('Control Sample Data'!F57),'Control Sample Data'!F57&lt;35,'Control Sample Data'!F57&gt;0),'Control Sample Data'!F57-'Choose Housekeeping Genes'!AD$20,35-'Choose Housekeeping Genes'!AD$20),"")</f>
        <v/>
      </c>
      <c r="AC57" s="22" t="str">
        <f>IF(SUM('Control Sample Data'!G$3:G$194)&gt;10,IF(AND(ISNUMBER('Control Sample Data'!G57),'Control Sample Data'!G57&lt;35,'Control Sample Data'!G57&gt;0),'Control Sample Data'!G57-'Choose Housekeeping Genes'!AE$20,35-'Choose Housekeeping Genes'!AE$20),"")</f>
        <v/>
      </c>
      <c r="AD57" s="22" t="str">
        <f>IF(SUM('Control Sample Data'!H$3:H$194)&gt;10,IF(AND(ISNUMBER('Control Sample Data'!H57),'Control Sample Data'!H57&lt;35,'Control Sample Data'!H57&gt;0),'Control Sample Data'!H57-'Choose Housekeeping Genes'!AF$20,35-'Choose Housekeeping Genes'!AF$20),"")</f>
        <v/>
      </c>
      <c r="AE57" s="22" t="str">
        <f>IF(SUM('Control Sample Data'!I$3:I$194)&gt;10,IF(AND(ISNUMBER('Control Sample Data'!I57),'Control Sample Data'!I57&lt;35,'Control Sample Data'!I57&gt;0),'Control Sample Data'!I57-'Choose Housekeeping Genes'!AG$20,35-'Choose Housekeeping Genes'!AG$20),"")</f>
        <v/>
      </c>
      <c r="AF57" s="22" t="str">
        <f>IF(SUM('Control Sample Data'!J$3:J$194)&gt;10,IF(AND(ISNUMBER('Control Sample Data'!J57),'Control Sample Data'!J57&lt;35,'Control Sample Data'!J57&gt;0),'Control Sample Data'!J57-'Choose Housekeeping Genes'!AH$20,35-'Choose Housekeeping Genes'!AH$20),"")</f>
        <v/>
      </c>
      <c r="AG57" s="22" t="str">
        <f>IF(SUM('Control Sample Data'!K$3:K$194)&gt;10,IF(AND(ISNUMBER('Control Sample Data'!K57),'Control Sample Data'!K57&lt;35,'Control Sample Data'!K57&gt;0),'Control Sample Data'!K57-'Choose Housekeeping Genes'!AI$20,35-'Choose Housekeeping Genes'!AI$20),"")</f>
        <v/>
      </c>
      <c r="AH57" s="22" t="str">
        <f>IF(SUM('Control Sample Data'!L$3:L$194)&gt;10,IF(AND(ISNUMBER('Control Sample Data'!L57),'Control Sample Data'!L57&lt;35,'Control Sample Data'!L57&gt;0),'Control Sample Data'!L57-'Choose Housekeeping Genes'!AJ$20,35-'Choose Housekeeping Genes'!AJ$20),"")</f>
        <v/>
      </c>
      <c r="AI57" s="22" t="str">
        <f>IF(SUM('Control Sample Data'!M$3:M$194)&gt;10,IF(AND(ISNUMBER('Control Sample Data'!M57),'Control Sample Data'!M57&lt;35,'Control Sample Data'!M57&gt;0),'Control Sample Data'!M57-'Choose Housekeeping Genes'!AK$20,35-'Choose Housekeeping Genes'!AK$20),"")</f>
        <v/>
      </c>
      <c r="AJ57" s="22" t="str">
        <f>IF(SUM('Control Sample Data'!N$3:N$194)&gt;10,IF(AND(ISNUMBER('Control Sample Data'!N57),'Control Sample Data'!N57&lt;35,'Control Sample Data'!N57&gt;0),'Control Sample Data'!N57-'Choose Housekeeping Genes'!AL$20,35-'Choose Housekeeping Genes'!AL$20),"")</f>
        <v/>
      </c>
      <c r="AK57" s="22" t="str">
        <f>IF(SUM('Control Sample Data'!O$3:O$194)&gt;10,IF(AND(ISNUMBER('Control Sample Data'!O57),'Control Sample Data'!O57&lt;35,'Control Sample Data'!O57&gt;0),'Control Sample Data'!O57-'Choose Housekeeping Genes'!AM$20,35-'Choose Housekeeping Genes'!AM$20),"")</f>
        <v/>
      </c>
      <c r="AL57" s="22" t="str">
        <f>IF(SUM('Control Sample Data'!P$3:P$194)&gt;10,IF(AND(ISNUMBER('Control Sample Data'!P57),'Control Sample Data'!P57&lt;35,'Control Sample Data'!P57&gt;0),'Control Sample Data'!P57-'Choose Housekeeping Genes'!AN$20,35-'Choose Housekeeping Genes'!AN$20),"")</f>
        <v/>
      </c>
      <c r="AM57" s="22" t="str">
        <f>IF(SUM('Control Sample Data'!Q$3:Q$194)&gt;10,IF(AND(ISNUMBER('Control Sample Data'!Q57),'Control Sample Data'!Q57&lt;35,'Control Sample Data'!Q57&gt;0),'Control Sample Data'!Q57-'Choose Housekeeping Genes'!AO$20,35-'Choose Housekeeping Genes'!AO$20),"")</f>
        <v/>
      </c>
      <c r="AN57" s="22" t="str">
        <f>IF(SUM('Control Sample Data'!R$3:R$194)&gt;10,IF(AND(ISNUMBER('Control Sample Data'!R57),'Control Sample Data'!R57&lt;35,'Control Sample Data'!R57&gt;0),'Control Sample Data'!R57-'Choose Housekeeping Genes'!AP$20,35-'Choose Housekeeping Genes'!AP$20),"")</f>
        <v/>
      </c>
      <c r="AO57" s="22" t="str">
        <f>IF(SUM('Control Sample Data'!S$3:S$194)&gt;10,IF(AND(ISNUMBER('Control Sample Data'!S57),'Control Sample Data'!S57&lt;35,'Control Sample Data'!S57&gt;0),'Control Sample Data'!S57-'Choose Housekeeping Genes'!AQ$20,35-'Choose Housekeeping Genes'!AQ$20),"")</f>
        <v/>
      </c>
      <c r="AP57" s="22" t="str">
        <f>IF(SUM('Control Sample Data'!T$3:T$194)&gt;10,IF(AND(ISNUMBER('Control Sample Data'!T57),'Control Sample Data'!T57&lt;35,'Control Sample Data'!T57&gt;0),'Control Sample Data'!T57-'Choose Housekeeping Genes'!AR$20,35-'Choose Housekeeping Genes'!AR$20),"")</f>
        <v/>
      </c>
      <c r="AQ57" s="22" t="str">
        <f>IF(SUM('Control Sample Data'!U$3:U$194)&gt;10,IF(AND(ISNUMBER('Control Sample Data'!U57),'Control Sample Data'!U57&lt;35,'Control Sample Data'!U57&gt;0),'Control Sample Data'!U57-'Choose Housekeeping Genes'!AS$20,35-'Choose Housekeeping Genes'!AS$20),"")</f>
        <v/>
      </c>
      <c r="AR57" s="22" t="str">
        <f>IF(SUM('Control Sample Data'!V$3:V$194)&gt;10,IF(AND(ISNUMBER('Control Sample Data'!V57),'Control Sample Data'!V57&lt;35,'Control Sample Data'!V57&gt;0),'Control Sample Data'!V57-'Choose Housekeeping Genes'!AT$20,35-'Choose Housekeeping Genes'!AT$20),"")</f>
        <v/>
      </c>
      <c r="AS57" s="69" t="str">
        <f>'Control Sample Data'!A57</f>
        <v>Gln-TTG-3</v>
      </c>
      <c r="AT57" s="21" t="s">
        <v>330</v>
      </c>
      <c r="AU57" s="22" t="str">
        <f ca="1">IF(ISNUMBER(C57-'Choose Housekeeping Genes'!D$12),C57-'Choose Housekeeping Genes'!D$12,"")</f>
        <v/>
      </c>
      <c r="AV57" s="22" t="str">
        <f ca="1">IF(ISNUMBER(D57-'Choose Housekeeping Genes'!E$12),D57-'Choose Housekeeping Genes'!E$12,"")</f>
        <v/>
      </c>
      <c r="AW57" s="22" t="str">
        <f ca="1">IF(ISNUMBER(E57-'Choose Housekeeping Genes'!F$12),E57-'Choose Housekeeping Genes'!F$12,"")</f>
        <v/>
      </c>
      <c r="AX57" s="22" t="str">
        <f ca="1">IF(ISNUMBER(F57-'Choose Housekeeping Genes'!G$12),F57-'Choose Housekeeping Genes'!G$12,"")</f>
        <v/>
      </c>
      <c r="AY57" s="22" t="str">
        <f ca="1">IF(ISNUMBER(G57-'Choose Housekeeping Genes'!H$12),G57-'Choose Housekeeping Genes'!H$12,"")</f>
        <v/>
      </c>
      <c r="AZ57" s="22" t="str">
        <f ca="1">IF(ISNUMBER(H57-'Choose Housekeeping Genes'!I$12),H57-'Choose Housekeeping Genes'!I$12,"")</f>
        <v/>
      </c>
      <c r="BA57" s="22" t="str">
        <f ca="1">IF(ISNUMBER(I57-'Choose Housekeeping Genes'!J$12),I57-'Choose Housekeeping Genes'!J$12,"")</f>
        <v/>
      </c>
      <c r="BB57" s="22" t="str">
        <f ca="1">IF(ISNUMBER(J57-'Choose Housekeeping Genes'!K$12),J57-'Choose Housekeeping Genes'!K$12,"")</f>
        <v/>
      </c>
      <c r="BC57" s="22" t="str">
        <f ca="1">IF(ISNUMBER(K57-'Choose Housekeeping Genes'!L$12),K57-'Choose Housekeeping Genes'!L$12,"")</f>
        <v/>
      </c>
      <c r="BD57" s="22" t="str">
        <f ca="1">IF(ISNUMBER(L57-'Choose Housekeeping Genes'!M$12),L57-'Choose Housekeeping Genes'!M$12,"")</f>
        <v/>
      </c>
      <c r="BE57" s="22" t="str">
        <f ca="1">IF(ISNUMBER(M57-'Choose Housekeeping Genes'!N$12),M57-'Choose Housekeeping Genes'!N$12,"")</f>
        <v/>
      </c>
      <c r="BF57" s="22" t="str">
        <f ca="1">IF(ISNUMBER(N57-'Choose Housekeeping Genes'!O$12),N57-'Choose Housekeeping Genes'!O$12,"")</f>
        <v/>
      </c>
      <c r="BG57" s="22" t="str">
        <f ca="1">IF(ISNUMBER(O57-'Choose Housekeeping Genes'!P$12),O57-'Choose Housekeeping Genes'!P$12,"")</f>
        <v/>
      </c>
      <c r="BH57" s="22" t="str">
        <f ca="1">IF(ISNUMBER(P57-'Choose Housekeeping Genes'!Q$12),P57-'Choose Housekeeping Genes'!Q$12,"")</f>
        <v/>
      </c>
      <c r="BI57" s="22" t="str">
        <f ca="1">IF(ISNUMBER(Q57-'Choose Housekeeping Genes'!R$12),Q57-'Choose Housekeeping Genes'!R$12,"")</f>
        <v/>
      </c>
      <c r="BJ57" s="22" t="str">
        <f ca="1">IF(ISNUMBER(R57-'Choose Housekeeping Genes'!S$12),R57-'Choose Housekeeping Genes'!S$12,"")</f>
        <v/>
      </c>
      <c r="BK57" s="22" t="str">
        <f ca="1">IF(ISNUMBER(S57-'Choose Housekeeping Genes'!T$12),S57-'Choose Housekeeping Genes'!T$12,"")</f>
        <v/>
      </c>
      <c r="BL57" s="22" t="str">
        <f ca="1">IF(ISNUMBER(T57-'Choose Housekeeping Genes'!U$12),T57-'Choose Housekeeping Genes'!U$12,"")</f>
        <v/>
      </c>
      <c r="BM57" s="22" t="str">
        <f ca="1">IF(ISNUMBER(U57-'Choose Housekeeping Genes'!V$12),U57-'Choose Housekeeping Genes'!V$12,"")</f>
        <v/>
      </c>
      <c r="BN57" s="22" t="str">
        <f ca="1">IF(ISNUMBER(V57-'Choose Housekeeping Genes'!W$12),V57-'Choose Housekeeping Genes'!W$12,"")</f>
        <v/>
      </c>
      <c r="BO57" s="142" t="str">
        <f t="shared" si="48"/>
        <v>Gln-TTG-3</v>
      </c>
      <c r="BP57" s="140" t="s">
        <v>330</v>
      </c>
      <c r="BQ57" s="22" t="str">
        <f ca="1">IF(ISNUMBER(Y57-'Choose Housekeeping Genes'!AA$12),Y57-'Choose Housekeeping Genes'!AA$12,"")</f>
        <v/>
      </c>
      <c r="BR57" s="22" t="str">
        <f ca="1">IF(ISNUMBER(Z57-'Choose Housekeeping Genes'!AB$12),Z57-'Choose Housekeeping Genes'!AB$12,"")</f>
        <v/>
      </c>
      <c r="BS57" s="22" t="str">
        <f ca="1">IF(ISNUMBER(AA57-'Choose Housekeeping Genes'!AC$12),AA57-'Choose Housekeeping Genes'!AC$12,"")</f>
        <v/>
      </c>
      <c r="BT57" s="22" t="str">
        <f ca="1">IF(ISNUMBER(AB57-'Choose Housekeeping Genes'!AD$12),AB57-'Choose Housekeeping Genes'!AD$12,"")</f>
        <v/>
      </c>
      <c r="BU57" s="22" t="str">
        <f ca="1">IF(ISNUMBER(AC57-'Choose Housekeeping Genes'!AE$12),AC57-'Choose Housekeeping Genes'!AE$12,"")</f>
        <v/>
      </c>
      <c r="BV57" s="22" t="str">
        <f ca="1">IF(ISNUMBER(AD57-'Choose Housekeeping Genes'!AF$12),AD57-'Choose Housekeeping Genes'!AF$12,"")</f>
        <v/>
      </c>
      <c r="BW57" s="22" t="str">
        <f ca="1">IF(ISNUMBER(AE57-'Choose Housekeeping Genes'!AG$12),AE57-'Choose Housekeeping Genes'!AG$12,"")</f>
        <v/>
      </c>
      <c r="BX57" s="22" t="str">
        <f ca="1">IF(ISNUMBER(AF57-'Choose Housekeeping Genes'!AH$12),AF57-'Choose Housekeeping Genes'!AH$12,"")</f>
        <v/>
      </c>
      <c r="BY57" s="22" t="str">
        <f ca="1">IF(ISNUMBER(AG57-'Choose Housekeeping Genes'!AI$12),AG57-'Choose Housekeeping Genes'!AI$12,"")</f>
        <v/>
      </c>
      <c r="BZ57" s="22" t="str">
        <f ca="1">IF(ISNUMBER(AH57-'Choose Housekeeping Genes'!AJ$12),AH57-'Choose Housekeeping Genes'!AJ$12,"")</f>
        <v/>
      </c>
      <c r="CA57" s="22" t="str">
        <f ca="1">IF(ISNUMBER(AI57-'Choose Housekeeping Genes'!AK$12),AI57-'Choose Housekeeping Genes'!AK$12,"")</f>
        <v/>
      </c>
      <c r="CB57" s="22" t="str">
        <f ca="1">IF(ISNUMBER(AJ57-'Choose Housekeeping Genes'!AL$12),AJ57-'Choose Housekeeping Genes'!AL$12,"")</f>
        <v/>
      </c>
      <c r="CC57" s="22" t="str">
        <f ca="1">IF(ISNUMBER(AK57-'Choose Housekeeping Genes'!AM$12),AK57-'Choose Housekeeping Genes'!AM$12,"")</f>
        <v/>
      </c>
      <c r="CD57" s="22" t="str">
        <f ca="1">IF(ISNUMBER(AL57-'Choose Housekeeping Genes'!AN$12),AL57-'Choose Housekeeping Genes'!AN$12,"")</f>
        <v/>
      </c>
      <c r="CE57" s="22" t="str">
        <f ca="1">IF(ISNUMBER(AM57-'Choose Housekeeping Genes'!AO$12),AM57-'Choose Housekeeping Genes'!AO$12,"")</f>
        <v/>
      </c>
      <c r="CF57" s="22" t="str">
        <f ca="1">IF(ISNUMBER(AN57-'Choose Housekeeping Genes'!AP$12),AN57-'Choose Housekeeping Genes'!AP$12,"")</f>
        <v/>
      </c>
      <c r="CG57" s="22" t="str">
        <f ca="1">IF(ISNUMBER(AO57-'Choose Housekeeping Genes'!AQ$12),AO57-'Choose Housekeeping Genes'!AQ$12,"")</f>
        <v/>
      </c>
      <c r="CH57" s="22" t="str">
        <f ca="1">IF(ISNUMBER(AP57-'Choose Housekeeping Genes'!AR$12),AP57-'Choose Housekeeping Genes'!AR$12,"")</f>
        <v/>
      </c>
      <c r="CI57" s="22" t="str">
        <f ca="1">IF(ISNUMBER(AQ57-'Choose Housekeeping Genes'!AS$12),AQ57-'Choose Housekeeping Genes'!AS$12,"")</f>
        <v/>
      </c>
      <c r="CJ57" s="22" t="str">
        <f ca="1">IF(ISNUMBER(AR57-'Choose Housekeeping Genes'!AT$12),AR57-'Choose Housekeeping Genes'!AT$12,"")</f>
        <v/>
      </c>
      <c r="CK57" s="66" t="e">
        <f t="shared" ca="1" si="4"/>
        <v>#DIV/0!</v>
      </c>
      <c r="CL57" s="143" t="e">
        <f t="shared" ca="1" si="5"/>
        <v>#DIV/0!</v>
      </c>
      <c r="DA57" s="69" t="str">
        <f>'Transcript table'!D65</f>
        <v>Gln-TTG-3</v>
      </c>
      <c r="DB57" s="21" t="s">
        <v>330</v>
      </c>
      <c r="DC57" s="65" t="str">
        <f t="shared" ca="1" si="6"/>
        <v/>
      </c>
      <c r="DD57" s="65" t="str">
        <f t="shared" ca="1" si="7"/>
        <v/>
      </c>
      <c r="DE57" s="65" t="str">
        <f t="shared" ca="1" si="8"/>
        <v/>
      </c>
      <c r="DF57" s="65" t="str">
        <f t="shared" ca="1" si="9"/>
        <v/>
      </c>
      <c r="DG57" s="65" t="str">
        <f t="shared" ca="1" si="10"/>
        <v/>
      </c>
      <c r="DH57" s="65" t="str">
        <f t="shared" ca="1" si="11"/>
        <v/>
      </c>
      <c r="DI57" s="65" t="str">
        <f t="shared" ca="1" si="12"/>
        <v/>
      </c>
      <c r="DJ57" s="65" t="str">
        <f t="shared" ca="1" si="13"/>
        <v/>
      </c>
      <c r="DK57" s="65" t="str">
        <f t="shared" ca="1" si="14"/>
        <v/>
      </c>
      <c r="DL57" s="65" t="str">
        <f t="shared" ca="1" si="15"/>
        <v/>
      </c>
      <c r="DM57" s="65" t="str">
        <f t="shared" ca="1" si="16"/>
        <v/>
      </c>
      <c r="DN57" s="65" t="str">
        <f t="shared" ca="1" si="17"/>
        <v/>
      </c>
      <c r="DO57" s="65" t="str">
        <f t="shared" ca="1" si="18"/>
        <v/>
      </c>
      <c r="DP57" s="65" t="str">
        <f t="shared" ca="1" si="19"/>
        <v/>
      </c>
      <c r="DQ57" s="65" t="str">
        <f t="shared" ca="1" si="20"/>
        <v/>
      </c>
      <c r="DR57" s="65" t="str">
        <f t="shared" ca="1" si="21"/>
        <v/>
      </c>
      <c r="DS57" s="65" t="str">
        <f t="shared" ca="1" si="22"/>
        <v/>
      </c>
      <c r="DT57" s="65" t="str">
        <f t="shared" ca="1" si="23"/>
        <v/>
      </c>
      <c r="DU57" s="65" t="str">
        <f t="shared" ca="1" si="24"/>
        <v/>
      </c>
      <c r="DV57" s="65" t="str">
        <f t="shared" ca="1" si="25"/>
        <v/>
      </c>
      <c r="DW57" s="141" t="str">
        <f t="shared" si="26"/>
        <v>Gln-TTG-3</v>
      </c>
      <c r="DX57" s="140" t="s">
        <v>330</v>
      </c>
      <c r="DY57" s="65" t="str">
        <f t="shared" ca="1" si="27"/>
        <v/>
      </c>
      <c r="DZ57" s="65" t="str">
        <f t="shared" ca="1" si="28"/>
        <v/>
      </c>
      <c r="EA57" s="65" t="str">
        <f t="shared" ca="1" si="29"/>
        <v/>
      </c>
      <c r="EB57" s="65" t="str">
        <f t="shared" ca="1" si="30"/>
        <v/>
      </c>
      <c r="EC57" s="65" t="str">
        <f t="shared" ca="1" si="31"/>
        <v/>
      </c>
      <c r="ED57" s="65" t="str">
        <f t="shared" ca="1" si="32"/>
        <v/>
      </c>
      <c r="EE57" s="65" t="str">
        <f t="shared" ca="1" si="33"/>
        <v/>
      </c>
      <c r="EF57" s="65" t="str">
        <f t="shared" ca="1" si="34"/>
        <v/>
      </c>
      <c r="EG57" s="65" t="str">
        <f t="shared" ca="1" si="35"/>
        <v/>
      </c>
      <c r="EH57" s="65" t="str">
        <f t="shared" ca="1" si="36"/>
        <v/>
      </c>
      <c r="EI57" s="65" t="str">
        <f t="shared" ca="1" si="37"/>
        <v/>
      </c>
      <c r="EJ57" s="65" t="str">
        <f t="shared" ca="1" si="38"/>
        <v/>
      </c>
      <c r="EK57" s="65" t="str">
        <f t="shared" ca="1" si="39"/>
        <v/>
      </c>
      <c r="EL57" s="65" t="str">
        <f t="shared" ca="1" si="40"/>
        <v/>
      </c>
      <c r="EM57" s="65" t="str">
        <f t="shared" ca="1" si="41"/>
        <v/>
      </c>
      <c r="EN57" s="65" t="str">
        <f t="shared" ca="1" si="42"/>
        <v/>
      </c>
      <c r="EO57" s="65" t="str">
        <f t="shared" ca="1" si="43"/>
        <v/>
      </c>
      <c r="EP57" s="65" t="str">
        <f t="shared" ca="1" si="44"/>
        <v/>
      </c>
      <c r="EQ57" s="65" t="str">
        <f t="shared" ca="1" si="45"/>
        <v/>
      </c>
      <c r="ER57" s="65" t="str">
        <f t="shared" ca="1" si="46"/>
        <v/>
      </c>
    </row>
    <row r="58" spans="1:148" ht="12.75" customHeight="1">
      <c r="A58" s="134" t="str">
        <f>'Test Sample Data'!A58</f>
        <v>Gln-TTG-4</v>
      </c>
      <c r="B58" s="136" t="s">
        <v>328</v>
      </c>
      <c r="C58" s="22" t="str">
        <f>IF(SUM('Test Sample Data'!C$3:C$194)&gt;10,IF(AND(ISNUMBER('Test Sample Data'!C58),'Test Sample Data'!C58&lt;35,'Test Sample Data'!C58&gt;0),'Test Sample Data'!C58-'Choose Housekeeping Genes'!D$20,35-'Choose Housekeeping Genes'!D$20),"")</f>
        <v/>
      </c>
      <c r="D58" s="22" t="str">
        <f>IF(SUM('Test Sample Data'!D$3:D$194)&gt;10,IF(AND(ISNUMBER('Test Sample Data'!D58),'Test Sample Data'!D58&lt;35,'Test Sample Data'!D58&gt;0),'Test Sample Data'!D58-'Choose Housekeeping Genes'!E$20,35-'Choose Housekeeping Genes'!E$20),"")</f>
        <v/>
      </c>
      <c r="E58" s="22" t="str">
        <f>IF(SUM('Test Sample Data'!E$3:E$194)&gt;10,IF(AND(ISNUMBER('Test Sample Data'!E58),'Test Sample Data'!E58&lt;35,'Test Sample Data'!E58&gt;0),'Test Sample Data'!E58-'Choose Housekeeping Genes'!F$20,35-'Choose Housekeeping Genes'!F$20),"")</f>
        <v/>
      </c>
      <c r="F58" s="22" t="str">
        <f>IF(SUM('Test Sample Data'!F$3:F$194)&gt;10,IF(AND(ISNUMBER('Test Sample Data'!F58),'Test Sample Data'!F58&lt;35,'Test Sample Data'!F58&gt;0),'Test Sample Data'!F58-'Choose Housekeeping Genes'!G$20,35-'Choose Housekeeping Genes'!G$20),"")</f>
        <v/>
      </c>
      <c r="G58" s="22" t="str">
        <f>IF(SUM('Test Sample Data'!G$3:G$194)&gt;10,IF(AND(ISNUMBER('Test Sample Data'!G58),'Test Sample Data'!G58&lt;35,'Test Sample Data'!G58&gt;0),'Test Sample Data'!G58-'Choose Housekeeping Genes'!H$20,35-'Choose Housekeeping Genes'!H$20),"")</f>
        <v/>
      </c>
      <c r="H58" s="22" t="str">
        <f>IF(SUM('Test Sample Data'!H$3:H$194)&gt;10,IF(AND(ISNUMBER('Test Sample Data'!H58),'Test Sample Data'!H58&lt;35,'Test Sample Data'!H58&gt;0),'Test Sample Data'!H58-'Choose Housekeeping Genes'!I$20,35-'Choose Housekeeping Genes'!I$20),"")</f>
        <v/>
      </c>
      <c r="I58" s="22" t="str">
        <f>IF(SUM('Test Sample Data'!I$3:I$194)&gt;10,IF(AND(ISNUMBER('Test Sample Data'!I58),'Test Sample Data'!I58&lt;35,'Test Sample Data'!I58&gt;0),'Test Sample Data'!I58-'Choose Housekeeping Genes'!J$20,35-'Choose Housekeeping Genes'!J$20),"")</f>
        <v/>
      </c>
      <c r="J58" s="22" t="str">
        <f>IF(SUM('Test Sample Data'!J$3:J$194)&gt;10,IF(AND(ISNUMBER('Test Sample Data'!J58),'Test Sample Data'!J58&lt;35,'Test Sample Data'!J58&gt;0),'Test Sample Data'!J58-'Choose Housekeeping Genes'!K$20,35-'Choose Housekeeping Genes'!K$20),"")</f>
        <v/>
      </c>
      <c r="K58" s="22" t="str">
        <f>IF(SUM('Test Sample Data'!K$3:K$194)&gt;10,IF(AND(ISNUMBER('Test Sample Data'!K58),'Test Sample Data'!K58&lt;35,'Test Sample Data'!K58&gt;0),'Test Sample Data'!K58-'Choose Housekeeping Genes'!L$20,35-'Choose Housekeeping Genes'!L$20),"")</f>
        <v/>
      </c>
      <c r="L58" s="22" t="str">
        <f>IF(SUM('Test Sample Data'!L$3:L$194)&gt;10,IF(AND(ISNUMBER('Test Sample Data'!L58),'Test Sample Data'!L58&lt;35,'Test Sample Data'!L58&gt;0),'Test Sample Data'!L58-'Choose Housekeeping Genes'!M$20,35-'Choose Housekeeping Genes'!M$20),"")</f>
        <v/>
      </c>
      <c r="M58" s="22" t="str">
        <f>IF(SUM('Test Sample Data'!M$3:M$194)&gt;10,IF(AND(ISNUMBER('Test Sample Data'!M58),'Test Sample Data'!M58&lt;35,'Test Sample Data'!M58&gt;0),'Test Sample Data'!M58-'Choose Housekeeping Genes'!N$20,35-'Choose Housekeeping Genes'!N$20),"")</f>
        <v/>
      </c>
      <c r="N58" s="22" t="str">
        <f>IF(SUM('Test Sample Data'!N$3:N$194)&gt;10,IF(AND(ISNUMBER('Test Sample Data'!N58),'Test Sample Data'!N58&lt;35,'Test Sample Data'!N58&gt;0),'Test Sample Data'!N58-'Choose Housekeeping Genes'!O$20,35-'Choose Housekeeping Genes'!O$20),"")</f>
        <v/>
      </c>
      <c r="O58" s="22" t="str">
        <f>IF(SUM('Test Sample Data'!O$3:O$194)&gt;10,IF(AND(ISNUMBER('Test Sample Data'!O58),'Test Sample Data'!O58&lt;35,'Test Sample Data'!O58&gt;0),'Test Sample Data'!O58-'Choose Housekeeping Genes'!P$20,35-'Choose Housekeeping Genes'!P$20),"")</f>
        <v/>
      </c>
      <c r="P58" s="22" t="str">
        <f>IF(SUM('Test Sample Data'!P$3:P$194)&gt;10,IF(AND(ISNUMBER('Test Sample Data'!P58),'Test Sample Data'!P58&lt;35,'Test Sample Data'!P58&gt;0),'Test Sample Data'!P58-'Choose Housekeeping Genes'!Q$20,35-'Choose Housekeeping Genes'!Q$20),"")</f>
        <v/>
      </c>
      <c r="Q58" s="22" t="str">
        <f>IF(SUM('Test Sample Data'!Q$3:Q$194)&gt;10,IF(AND(ISNUMBER('Test Sample Data'!Q58),'Test Sample Data'!Q58&lt;35,'Test Sample Data'!Q58&gt;0),'Test Sample Data'!Q58-'Choose Housekeeping Genes'!R$20,35-'Choose Housekeeping Genes'!R$20),"")</f>
        <v/>
      </c>
      <c r="R58" s="22" t="str">
        <f>IF(SUM('Test Sample Data'!R$3:R$194)&gt;10,IF(AND(ISNUMBER('Test Sample Data'!R58),'Test Sample Data'!R58&lt;35,'Test Sample Data'!R58&gt;0),'Test Sample Data'!R58-'Choose Housekeeping Genes'!S$20,35-'Choose Housekeeping Genes'!S$20),"")</f>
        <v/>
      </c>
      <c r="S58" s="22" t="str">
        <f>IF(SUM('Test Sample Data'!S$3:S$194)&gt;10,IF(AND(ISNUMBER('Test Sample Data'!S58),'Test Sample Data'!S58&lt;35,'Test Sample Data'!S58&gt;0),'Test Sample Data'!S58-'Choose Housekeeping Genes'!T$20,35-'Choose Housekeeping Genes'!T$20),"")</f>
        <v/>
      </c>
      <c r="T58" s="22" t="str">
        <f>IF(SUM('Test Sample Data'!T$3:T$194)&gt;10,IF(AND(ISNUMBER('Test Sample Data'!T58),'Test Sample Data'!T58&lt;35,'Test Sample Data'!T58&gt;0),'Test Sample Data'!T58-'Choose Housekeeping Genes'!U$20,35-'Choose Housekeeping Genes'!U$20),"")</f>
        <v/>
      </c>
      <c r="U58" s="22" t="str">
        <f>IF(SUM('Test Sample Data'!U$3:U$194)&gt;10,IF(AND(ISNUMBER('Test Sample Data'!U58),'Test Sample Data'!U58&lt;35,'Test Sample Data'!U58&gt;0),'Test Sample Data'!U58-'Choose Housekeeping Genes'!V$20,35-'Choose Housekeeping Genes'!V$20),"")</f>
        <v/>
      </c>
      <c r="V58" s="22" t="str">
        <f>IF(SUM('Test Sample Data'!V$3:V$194)&gt;10,IF(AND(ISNUMBER('Test Sample Data'!V58),'Test Sample Data'!V58&lt;35,'Test Sample Data'!V58&gt;0),'Test Sample Data'!V58-'Choose Housekeeping Genes'!W$20,35-'Choose Housekeeping Genes'!W$20),"")</f>
        <v/>
      </c>
      <c r="W58" s="139" t="str">
        <f>'Control Sample Data'!A58</f>
        <v>Gln-TTG-4</v>
      </c>
      <c r="X58" s="140" t="s">
        <v>328</v>
      </c>
      <c r="Y58" s="22" t="str">
        <f>IF(SUM('Control Sample Data'!C$3:C$194)&gt;10,IF(AND(ISNUMBER('Control Sample Data'!C58),'Control Sample Data'!C58&lt;35,'Control Sample Data'!C58&gt;0),'Control Sample Data'!C58-'Choose Housekeeping Genes'!AA$20,35-'Choose Housekeeping Genes'!AA$20),"")</f>
        <v/>
      </c>
      <c r="Z58" s="22" t="str">
        <f>IF(SUM('Control Sample Data'!D$3:D$194)&gt;10,IF(AND(ISNUMBER('Control Sample Data'!D58),'Control Sample Data'!D58&lt;35,'Control Sample Data'!D58&gt;0),'Control Sample Data'!D58-'Choose Housekeeping Genes'!AB$20,35-'Choose Housekeeping Genes'!AB$20),"")</f>
        <v/>
      </c>
      <c r="AA58" s="22" t="str">
        <f>IF(SUM('Control Sample Data'!E$3:E$194)&gt;10,IF(AND(ISNUMBER('Control Sample Data'!E58),'Control Sample Data'!E58&lt;35,'Control Sample Data'!E58&gt;0),'Control Sample Data'!E58-'Choose Housekeeping Genes'!AC$20,35-'Choose Housekeeping Genes'!AC$20),"")</f>
        <v/>
      </c>
      <c r="AB58" s="22" t="str">
        <f>IF(SUM('Control Sample Data'!F$3:F$194)&gt;10,IF(AND(ISNUMBER('Control Sample Data'!F58),'Control Sample Data'!F58&lt;35,'Control Sample Data'!F58&gt;0),'Control Sample Data'!F58-'Choose Housekeeping Genes'!AD$20,35-'Choose Housekeeping Genes'!AD$20),"")</f>
        <v/>
      </c>
      <c r="AC58" s="22" t="str">
        <f>IF(SUM('Control Sample Data'!G$3:G$194)&gt;10,IF(AND(ISNUMBER('Control Sample Data'!G58),'Control Sample Data'!G58&lt;35,'Control Sample Data'!G58&gt;0),'Control Sample Data'!G58-'Choose Housekeeping Genes'!AE$20,35-'Choose Housekeeping Genes'!AE$20),"")</f>
        <v/>
      </c>
      <c r="AD58" s="22" t="str">
        <f>IF(SUM('Control Sample Data'!H$3:H$194)&gt;10,IF(AND(ISNUMBER('Control Sample Data'!H58),'Control Sample Data'!H58&lt;35,'Control Sample Data'!H58&gt;0),'Control Sample Data'!H58-'Choose Housekeeping Genes'!AF$20,35-'Choose Housekeeping Genes'!AF$20),"")</f>
        <v/>
      </c>
      <c r="AE58" s="22" t="str">
        <f>IF(SUM('Control Sample Data'!I$3:I$194)&gt;10,IF(AND(ISNUMBER('Control Sample Data'!I58),'Control Sample Data'!I58&lt;35,'Control Sample Data'!I58&gt;0),'Control Sample Data'!I58-'Choose Housekeeping Genes'!AG$20,35-'Choose Housekeeping Genes'!AG$20),"")</f>
        <v/>
      </c>
      <c r="AF58" s="22" t="str">
        <f>IF(SUM('Control Sample Data'!J$3:J$194)&gt;10,IF(AND(ISNUMBER('Control Sample Data'!J58),'Control Sample Data'!J58&lt;35,'Control Sample Data'!J58&gt;0),'Control Sample Data'!J58-'Choose Housekeeping Genes'!AH$20,35-'Choose Housekeeping Genes'!AH$20),"")</f>
        <v/>
      </c>
      <c r="AG58" s="22" t="str">
        <f>IF(SUM('Control Sample Data'!K$3:K$194)&gt;10,IF(AND(ISNUMBER('Control Sample Data'!K58),'Control Sample Data'!K58&lt;35,'Control Sample Data'!K58&gt;0),'Control Sample Data'!K58-'Choose Housekeeping Genes'!AI$20,35-'Choose Housekeeping Genes'!AI$20),"")</f>
        <v/>
      </c>
      <c r="AH58" s="22" t="str">
        <f>IF(SUM('Control Sample Data'!L$3:L$194)&gt;10,IF(AND(ISNUMBER('Control Sample Data'!L58),'Control Sample Data'!L58&lt;35,'Control Sample Data'!L58&gt;0),'Control Sample Data'!L58-'Choose Housekeeping Genes'!AJ$20,35-'Choose Housekeeping Genes'!AJ$20),"")</f>
        <v/>
      </c>
      <c r="AI58" s="22" t="str">
        <f>IF(SUM('Control Sample Data'!M$3:M$194)&gt;10,IF(AND(ISNUMBER('Control Sample Data'!M58),'Control Sample Data'!M58&lt;35,'Control Sample Data'!M58&gt;0),'Control Sample Data'!M58-'Choose Housekeeping Genes'!AK$20,35-'Choose Housekeeping Genes'!AK$20),"")</f>
        <v/>
      </c>
      <c r="AJ58" s="22" t="str">
        <f>IF(SUM('Control Sample Data'!N$3:N$194)&gt;10,IF(AND(ISNUMBER('Control Sample Data'!N58),'Control Sample Data'!N58&lt;35,'Control Sample Data'!N58&gt;0),'Control Sample Data'!N58-'Choose Housekeeping Genes'!AL$20,35-'Choose Housekeeping Genes'!AL$20),"")</f>
        <v/>
      </c>
      <c r="AK58" s="22" t="str">
        <f>IF(SUM('Control Sample Data'!O$3:O$194)&gt;10,IF(AND(ISNUMBER('Control Sample Data'!O58),'Control Sample Data'!O58&lt;35,'Control Sample Data'!O58&gt;0),'Control Sample Data'!O58-'Choose Housekeeping Genes'!AM$20,35-'Choose Housekeeping Genes'!AM$20),"")</f>
        <v/>
      </c>
      <c r="AL58" s="22" t="str">
        <f>IF(SUM('Control Sample Data'!P$3:P$194)&gt;10,IF(AND(ISNUMBER('Control Sample Data'!P58),'Control Sample Data'!P58&lt;35,'Control Sample Data'!P58&gt;0),'Control Sample Data'!P58-'Choose Housekeeping Genes'!AN$20,35-'Choose Housekeeping Genes'!AN$20),"")</f>
        <v/>
      </c>
      <c r="AM58" s="22" t="str">
        <f>IF(SUM('Control Sample Data'!Q$3:Q$194)&gt;10,IF(AND(ISNUMBER('Control Sample Data'!Q58),'Control Sample Data'!Q58&lt;35,'Control Sample Data'!Q58&gt;0),'Control Sample Data'!Q58-'Choose Housekeeping Genes'!AO$20,35-'Choose Housekeeping Genes'!AO$20),"")</f>
        <v/>
      </c>
      <c r="AN58" s="22" t="str">
        <f>IF(SUM('Control Sample Data'!R$3:R$194)&gt;10,IF(AND(ISNUMBER('Control Sample Data'!R58),'Control Sample Data'!R58&lt;35,'Control Sample Data'!R58&gt;0),'Control Sample Data'!R58-'Choose Housekeeping Genes'!AP$20,35-'Choose Housekeeping Genes'!AP$20),"")</f>
        <v/>
      </c>
      <c r="AO58" s="22" t="str">
        <f>IF(SUM('Control Sample Data'!S$3:S$194)&gt;10,IF(AND(ISNUMBER('Control Sample Data'!S58),'Control Sample Data'!S58&lt;35,'Control Sample Data'!S58&gt;0),'Control Sample Data'!S58-'Choose Housekeeping Genes'!AQ$20,35-'Choose Housekeeping Genes'!AQ$20),"")</f>
        <v/>
      </c>
      <c r="AP58" s="22" t="str">
        <f>IF(SUM('Control Sample Data'!T$3:T$194)&gt;10,IF(AND(ISNUMBER('Control Sample Data'!T58),'Control Sample Data'!T58&lt;35,'Control Sample Data'!T58&gt;0),'Control Sample Data'!T58-'Choose Housekeeping Genes'!AR$20,35-'Choose Housekeeping Genes'!AR$20),"")</f>
        <v/>
      </c>
      <c r="AQ58" s="22" t="str">
        <f>IF(SUM('Control Sample Data'!U$3:U$194)&gt;10,IF(AND(ISNUMBER('Control Sample Data'!U58),'Control Sample Data'!U58&lt;35,'Control Sample Data'!U58&gt;0),'Control Sample Data'!U58-'Choose Housekeeping Genes'!AS$20,35-'Choose Housekeeping Genes'!AS$20),"")</f>
        <v/>
      </c>
      <c r="AR58" s="22" t="str">
        <f>IF(SUM('Control Sample Data'!V$3:V$194)&gt;10,IF(AND(ISNUMBER('Control Sample Data'!V58),'Control Sample Data'!V58&lt;35,'Control Sample Data'!V58&gt;0),'Control Sample Data'!V58-'Choose Housekeeping Genes'!AT$20,35-'Choose Housekeeping Genes'!AT$20),"")</f>
        <v/>
      </c>
      <c r="AS58" s="69" t="str">
        <f>'Control Sample Data'!A58</f>
        <v>Gln-TTG-4</v>
      </c>
      <c r="AT58" s="21" t="s">
        <v>328</v>
      </c>
      <c r="AU58" s="22" t="str">
        <f ca="1">IF(ISNUMBER(C58-'Choose Housekeeping Genes'!D$12),C58-'Choose Housekeeping Genes'!D$12,"")</f>
        <v/>
      </c>
      <c r="AV58" s="22" t="str">
        <f ca="1">IF(ISNUMBER(D58-'Choose Housekeeping Genes'!E$12),D58-'Choose Housekeeping Genes'!E$12,"")</f>
        <v/>
      </c>
      <c r="AW58" s="22" t="str">
        <f ca="1">IF(ISNUMBER(E58-'Choose Housekeeping Genes'!F$12),E58-'Choose Housekeeping Genes'!F$12,"")</f>
        <v/>
      </c>
      <c r="AX58" s="22" t="str">
        <f ca="1">IF(ISNUMBER(F58-'Choose Housekeeping Genes'!G$12),F58-'Choose Housekeeping Genes'!G$12,"")</f>
        <v/>
      </c>
      <c r="AY58" s="22" t="str">
        <f ca="1">IF(ISNUMBER(G58-'Choose Housekeeping Genes'!H$12),G58-'Choose Housekeeping Genes'!H$12,"")</f>
        <v/>
      </c>
      <c r="AZ58" s="22" t="str">
        <f ca="1">IF(ISNUMBER(H58-'Choose Housekeeping Genes'!I$12),H58-'Choose Housekeeping Genes'!I$12,"")</f>
        <v/>
      </c>
      <c r="BA58" s="22" t="str">
        <f ca="1">IF(ISNUMBER(I58-'Choose Housekeeping Genes'!J$12),I58-'Choose Housekeeping Genes'!J$12,"")</f>
        <v/>
      </c>
      <c r="BB58" s="22" t="str">
        <f ca="1">IF(ISNUMBER(J58-'Choose Housekeeping Genes'!K$12),J58-'Choose Housekeeping Genes'!K$12,"")</f>
        <v/>
      </c>
      <c r="BC58" s="22" t="str">
        <f ca="1">IF(ISNUMBER(K58-'Choose Housekeeping Genes'!L$12),K58-'Choose Housekeeping Genes'!L$12,"")</f>
        <v/>
      </c>
      <c r="BD58" s="22" t="str">
        <f ca="1">IF(ISNUMBER(L58-'Choose Housekeeping Genes'!M$12),L58-'Choose Housekeeping Genes'!M$12,"")</f>
        <v/>
      </c>
      <c r="BE58" s="22" t="str">
        <f ca="1">IF(ISNUMBER(M58-'Choose Housekeeping Genes'!N$12),M58-'Choose Housekeeping Genes'!N$12,"")</f>
        <v/>
      </c>
      <c r="BF58" s="22" t="str">
        <f ca="1">IF(ISNUMBER(N58-'Choose Housekeeping Genes'!O$12),N58-'Choose Housekeeping Genes'!O$12,"")</f>
        <v/>
      </c>
      <c r="BG58" s="22" t="str">
        <f ca="1">IF(ISNUMBER(O58-'Choose Housekeeping Genes'!P$12),O58-'Choose Housekeeping Genes'!P$12,"")</f>
        <v/>
      </c>
      <c r="BH58" s="22" t="str">
        <f ca="1">IF(ISNUMBER(P58-'Choose Housekeeping Genes'!Q$12),P58-'Choose Housekeeping Genes'!Q$12,"")</f>
        <v/>
      </c>
      <c r="BI58" s="22" t="str">
        <f ca="1">IF(ISNUMBER(Q58-'Choose Housekeeping Genes'!R$12),Q58-'Choose Housekeeping Genes'!R$12,"")</f>
        <v/>
      </c>
      <c r="BJ58" s="22" t="str">
        <f ca="1">IF(ISNUMBER(R58-'Choose Housekeeping Genes'!S$12),R58-'Choose Housekeeping Genes'!S$12,"")</f>
        <v/>
      </c>
      <c r="BK58" s="22" t="str">
        <f ca="1">IF(ISNUMBER(S58-'Choose Housekeeping Genes'!T$12),S58-'Choose Housekeeping Genes'!T$12,"")</f>
        <v/>
      </c>
      <c r="BL58" s="22" t="str">
        <f ca="1">IF(ISNUMBER(T58-'Choose Housekeeping Genes'!U$12),T58-'Choose Housekeeping Genes'!U$12,"")</f>
        <v/>
      </c>
      <c r="BM58" s="22" t="str">
        <f ca="1">IF(ISNUMBER(U58-'Choose Housekeeping Genes'!V$12),U58-'Choose Housekeeping Genes'!V$12,"")</f>
        <v/>
      </c>
      <c r="BN58" s="22" t="str">
        <f ca="1">IF(ISNUMBER(V58-'Choose Housekeeping Genes'!W$12),V58-'Choose Housekeeping Genes'!W$12,"")</f>
        <v/>
      </c>
      <c r="BO58" s="142" t="str">
        <f t="shared" si="48"/>
        <v>Gln-TTG-4</v>
      </c>
      <c r="BP58" s="140" t="s">
        <v>328</v>
      </c>
      <c r="BQ58" s="22" t="str">
        <f ca="1">IF(ISNUMBER(Y58-'Choose Housekeeping Genes'!AA$12),Y58-'Choose Housekeeping Genes'!AA$12,"")</f>
        <v/>
      </c>
      <c r="BR58" s="22" t="str">
        <f ca="1">IF(ISNUMBER(Z58-'Choose Housekeeping Genes'!AB$12),Z58-'Choose Housekeeping Genes'!AB$12,"")</f>
        <v/>
      </c>
      <c r="BS58" s="22" t="str">
        <f ca="1">IF(ISNUMBER(AA58-'Choose Housekeeping Genes'!AC$12),AA58-'Choose Housekeeping Genes'!AC$12,"")</f>
        <v/>
      </c>
      <c r="BT58" s="22" t="str">
        <f ca="1">IF(ISNUMBER(AB58-'Choose Housekeeping Genes'!AD$12),AB58-'Choose Housekeeping Genes'!AD$12,"")</f>
        <v/>
      </c>
      <c r="BU58" s="22" t="str">
        <f ca="1">IF(ISNUMBER(AC58-'Choose Housekeeping Genes'!AE$12),AC58-'Choose Housekeeping Genes'!AE$12,"")</f>
        <v/>
      </c>
      <c r="BV58" s="22" t="str">
        <f ca="1">IF(ISNUMBER(AD58-'Choose Housekeeping Genes'!AF$12),AD58-'Choose Housekeeping Genes'!AF$12,"")</f>
        <v/>
      </c>
      <c r="BW58" s="22" t="str">
        <f ca="1">IF(ISNUMBER(AE58-'Choose Housekeeping Genes'!AG$12),AE58-'Choose Housekeeping Genes'!AG$12,"")</f>
        <v/>
      </c>
      <c r="BX58" s="22" t="str">
        <f ca="1">IF(ISNUMBER(AF58-'Choose Housekeeping Genes'!AH$12),AF58-'Choose Housekeeping Genes'!AH$12,"")</f>
        <v/>
      </c>
      <c r="BY58" s="22" t="str">
        <f ca="1">IF(ISNUMBER(AG58-'Choose Housekeeping Genes'!AI$12),AG58-'Choose Housekeeping Genes'!AI$12,"")</f>
        <v/>
      </c>
      <c r="BZ58" s="22" t="str">
        <f ca="1">IF(ISNUMBER(AH58-'Choose Housekeeping Genes'!AJ$12),AH58-'Choose Housekeeping Genes'!AJ$12,"")</f>
        <v/>
      </c>
      <c r="CA58" s="22" t="str">
        <f ca="1">IF(ISNUMBER(AI58-'Choose Housekeeping Genes'!AK$12),AI58-'Choose Housekeeping Genes'!AK$12,"")</f>
        <v/>
      </c>
      <c r="CB58" s="22" t="str">
        <f ca="1">IF(ISNUMBER(AJ58-'Choose Housekeeping Genes'!AL$12),AJ58-'Choose Housekeeping Genes'!AL$12,"")</f>
        <v/>
      </c>
      <c r="CC58" s="22" t="str">
        <f ca="1">IF(ISNUMBER(AK58-'Choose Housekeeping Genes'!AM$12),AK58-'Choose Housekeeping Genes'!AM$12,"")</f>
        <v/>
      </c>
      <c r="CD58" s="22" t="str">
        <f ca="1">IF(ISNUMBER(AL58-'Choose Housekeeping Genes'!AN$12),AL58-'Choose Housekeeping Genes'!AN$12,"")</f>
        <v/>
      </c>
      <c r="CE58" s="22" t="str">
        <f ca="1">IF(ISNUMBER(AM58-'Choose Housekeeping Genes'!AO$12),AM58-'Choose Housekeeping Genes'!AO$12,"")</f>
        <v/>
      </c>
      <c r="CF58" s="22" t="str">
        <f ca="1">IF(ISNUMBER(AN58-'Choose Housekeeping Genes'!AP$12),AN58-'Choose Housekeeping Genes'!AP$12,"")</f>
        <v/>
      </c>
      <c r="CG58" s="22" t="str">
        <f ca="1">IF(ISNUMBER(AO58-'Choose Housekeeping Genes'!AQ$12),AO58-'Choose Housekeeping Genes'!AQ$12,"")</f>
        <v/>
      </c>
      <c r="CH58" s="22" t="str">
        <f ca="1">IF(ISNUMBER(AP58-'Choose Housekeeping Genes'!AR$12),AP58-'Choose Housekeeping Genes'!AR$12,"")</f>
        <v/>
      </c>
      <c r="CI58" s="22" t="str">
        <f ca="1">IF(ISNUMBER(AQ58-'Choose Housekeeping Genes'!AS$12),AQ58-'Choose Housekeeping Genes'!AS$12,"")</f>
        <v/>
      </c>
      <c r="CJ58" s="22" t="str">
        <f ca="1">IF(ISNUMBER(AR58-'Choose Housekeeping Genes'!AT$12),AR58-'Choose Housekeeping Genes'!AT$12,"")</f>
        <v/>
      </c>
      <c r="CK58" s="66" t="e">
        <f t="shared" ca="1" si="4"/>
        <v>#DIV/0!</v>
      </c>
      <c r="CL58" s="143" t="e">
        <f t="shared" ca="1" si="5"/>
        <v>#DIV/0!</v>
      </c>
      <c r="DA58" s="69" t="str">
        <f>'Transcript table'!D66</f>
        <v>Gln-TTG-4</v>
      </c>
      <c r="DB58" s="21" t="s">
        <v>328</v>
      </c>
      <c r="DC58" s="65" t="str">
        <f t="shared" ca="1" si="6"/>
        <v/>
      </c>
      <c r="DD58" s="65" t="str">
        <f t="shared" ca="1" si="7"/>
        <v/>
      </c>
      <c r="DE58" s="65" t="str">
        <f t="shared" ca="1" si="8"/>
        <v/>
      </c>
      <c r="DF58" s="65" t="str">
        <f t="shared" ca="1" si="9"/>
        <v/>
      </c>
      <c r="DG58" s="65" t="str">
        <f t="shared" ca="1" si="10"/>
        <v/>
      </c>
      <c r="DH58" s="65" t="str">
        <f t="shared" ca="1" si="11"/>
        <v/>
      </c>
      <c r="DI58" s="65" t="str">
        <f t="shared" ca="1" si="12"/>
        <v/>
      </c>
      <c r="DJ58" s="65" t="str">
        <f t="shared" ca="1" si="13"/>
        <v/>
      </c>
      <c r="DK58" s="65" t="str">
        <f t="shared" ca="1" si="14"/>
        <v/>
      </c>
      <c r="DL58" s="65" t="str">
        <f t="shared" ca="1" si="15"/>
        <v/>
      </c>
      <c r="DM58" s="65" t="str">
        <f t="shared" ca="1" si="16"/>
        <v/>
      </c>
      <c r="DN58" s="65" t="str">
        <f t="shared" ca="1" si="17"/>
        <v/>
      </c>
      <c r="DO58" s="65" t="str">
        <f t="shared" ca="1" si="18"/>
        <v/>
      </c>
      <c r="DP58" s="65" t="str">
        <f t="shared" ca="1" si="19"/>
        <v/>
      </c>
      <c r="DQ58" s="65" t="str">
        <f t="shared" ca="1" si="20"/>
        <v/>
      </c>
      <c r="DR58" s="65" t="str">
        <f t="shared" ca="1" si="21"/>
        <v/>
      </c>
      <c r="DS58" s="65" t="str">
        <f t="shared" ca="1" si="22"/>
        <v/>
      </c>
      <c r="DT58" s="65" t="str">
        <f t="shared" ca="1" si="23"/>
        <v/>
      </c>
      <c r="DU58" s="65" t="str">
        <f t="shared" ca="1" si="24"/>
        <v/>
      </c>
      <c r="DV58" s="65" t="str">
        <f t="shared" ca="1" si="25"/>
        <v/>
      </c>
      <c r="DW58" s="141" t="str">
        <f t="shared" si="26"/>
        <v>Gln-TTG-4</v>
      </c>
      <c r="DX58" s="140" t="s">
        <v>328</v>
      </c>
      <c r="DY58" s="65" t="str">
        <f t="shared" ca="1" si="27"/>
        <v/>
      </c>
      <c r="DZ58" s="65" t="str">
        <f t="shared" ca="1" si="28"/>
        <v/>
      </c>
      <c r="EA58" s="65" t="str">
        <f t="shared" ca="1" si="29"/>
        <v/>
      </c>
      <c r="EB58" s="65" t="str">
        <f t="shared" ca="1" si="30"/>
        <v/>
      </c>
      <c r="EC58" s="65" t="str">
        <f t="shared" ca="1" si="31"/>
        <v/>
      </c>
      <c r="ED58" s="65" t="str">
        <f t="shared" ca="1" si="32"/>
        <v/>
      </c>
      <c r="EE58" s="65" t="str">
        <f t="shared" ca="1" si="33"/>
        <v/>
      </c>
      <c r="EF58" s="65" t="str">
        <f t="shared" ca="1" si="34"/>
        <v/>
      </c>
      <c r="EG58" s="65" t="str">
        <f t="shared" ca="1" si="35"/>
        <v/>
      </c>
      <c r="EH58" s="65" t="str">
        <f t="shared" ca="1" si="36"/>
        <v/>
      </c>
      <c r="EI58" s="65" t="str">
        <f t="shared" ca="1" si="37"/>
        <v/>
      </c>
      <c r="EJ58" s="65" t="str">
        <f t="shared" ca="1" si="38"/>
        <v/>
      </c>
      <c r="EK58" s="65" t="str">
        <f t="shared" ca="1" si="39"/>
        <v/>
      </c>
      <c r="EL58" s="65" t="str">
        <f t="shared" ca="1" si="40"/>
        <v/>
      </c>
      <c r="EM58" s="65" t="str">
        <f t="shared" ca="1" si="41"/>
        <v/>
      </c>
      <c r="EN58" s="65" t="str">
        <f t="shared" ca="1" si="42"/>
        <v/>
      </c>
      <c r="EO58" s="65" t="str">
        <f t="shared" ca="1" si="43"/>
        <v/>
      </c>
      <c r="EP58" s="65" t="str">
        <f t="shared" ca="1" si="44"/>
        <v/>
      </c>
      <c r="EQ58" s="65" t="str">
        <f t="shared" ca="1" si="45"/>
        <v/>
      </c>
      <c r="ER58" s="65" t="str">
        <f t="shared" ca="1" si="46"/>
        <v/>
      </c>
    </row>
    <row r="59" spans="1:148" ht="12.75" customHeight="1">
      <c r="A59" s="134" t="str">
        <f>'Test Sample Data'!A59</f>
        <v>Glu-CTC</v>
      </c>
      <c r="B59" s="136" t="s">
        <v>326</v>
      </c>
      <c r="C59" s="22" t="str">
        <f>IF(SUM('Test Sample Data'!C$3:C$194)&gt;10,IF(AND(ISNUMBER('Test Sample Data'!C59),'Test Sample Data'!C59&lt;35,'Test Sample Data'!C59&gt;0),'Test Sample Data'!C59-'Choose Housekeeping Genes'!D$20,35-'Choose Housekeeping Genes'!D$20),"")</f>
        <v/>
      </c>
      <c r="D59" s="22" t="str">
        <f>IF(SUM('Test Sample Data'!D$3:D$194)&gt;10,IF(AND(ISNUMBER('Test Sample Data'!D59),'Test Sample Data'!D59&lt;35,'Test Sample Data'!D59&gt;0),'Test Sample Data'!D59-'Choose Housekeeping Genes'!E$20,35-'Choose Housekeeping Genes'!E$20),"")</f>
        <v/>
      </c>
      <c r="E59" s="22" t="str">
        <f>IF(SUM('Test Sample Data'!E$3:E$194)&gt;10,IF(AND(ISNUMBER('Test Sample Data'!E59),'Test Sample Data'!E59&lt;35,'Test Sample Data'!E59&gt;0),'Test Sample Data'!E59-'Choose Housekeeping Genes'!F$20,35-'Choose Housekeeping Genes'!F$20),"")</f>
        <v/>
      </c>
      <c r="F59" s="22" t="str">
        <f>IF(SUM('Test Sample Data'!F$3:F$194)&gt;10,IF(AND(ISNUMBER('Test Sample Data'!F59),'Test Sample Data'!F59&lt;35,'Test Sample Data'!F59&gt;0),'Test Sample Data'!F59-'Choose Housekeeping Genes'!G$20,35-'Choose Housekeeping Genes'!G$20),"")</f>
        <v/>
      </c>
      <c r="G59" s="22" t="str">
        <f>IF(SUM('Test Sample Data'!G$3:G$194)&gt;10,IF(AND(ISNUMBER('Test Sample Data'!G59),'Test Sample Data'!G59&lt;35,'Test Sample Data'!G59&gt;0),'Test Sample Data'!G59-'Choose Housekeeping Genes'!H$20,35-'Choose Housekeeping Genes'!H$20),"")</f>
        <v/>
      </c>
      <c r="H59" s="22" t="str">
        <f>IF(SUM('Test Sample Data'!H$3:H$194)&gt;10,IF(AND(ISNUMBER('Test Sample Data'!H59),'Test Sample Data'!H59&lt;35,'Test Sample Data'!H59&gt;0),'Test Sample Data'!H59-'Choose Housekeeping Genes'!I$20,35-'Choose Housekeeping Genes'!I$20),"")</f>
        <v/>
      </c>
      <c r="I59" s="22" t="str">
        <f>IF(SUM('Test Sample Data'!I$3:I$194)&gt;10,IF(AND(ISNUMBER('Test Sample Data'!I59),'Test Sample Data'!I59&lt;35,'Test Sample Data'!I59&gt;0),'Test Sample Data'!I59-'Choose Housekeeping Genes'!J$20,35-'Choose Housekeeping Genes'!J$20),"")</f>
        <v/>
      </c>
      <c r="J59" s="22" t="str">
        <f>IF(SUM('Test Sample Data'!J$3:J$194)&gt;10,IF(AND(ISNUMBER('Test Sample Data'!J59),'Test Sample Data'!J59&lt;35,'Test Sample Data'!J59&gt;0),'Test Sample Data'!J59-'Choose Housekeeping Genes'!K$20,35-'Choose Housekeeping Genes'!K$20),"")</f>
        <v/>
      </c>
      <c r="K59" s="22" t="str">
        <f>IF(SUM('Test Sample Data'!K$3:K$194)&gt;10,IF(AND(ISNUMBER('Test Sample Data'!K59),'Test Sample Data'!K59&lt;35,'Test Sample Data'!K59&gt;0),'Test Sample Data'!K59-'Choose Housekeeping Genes'!L$20,35-'Choose Housekeeping Genes'!L$20),"")</f>
        <v/>
      </c>
      <c r="L59" s="22" t="str">
        <f>IF(SUM('Test Sample Data'!L$3:L$194)&gt;10,IF(AND(ISNUMBER('Test Sample Data'!L59),'Test Sample Data'!L59&lt;35,'Test Sample Data'!L59&gt;0),'Test Sample Data'!L59-'Choose Housekeeping Genes'!M$20,35-'Choose Housekeeping Genes'!M$20),"")</f>
        <v/>
      </c>
      <c r="M59" s="22" t="str">
        <f>IF(SUM('Test Sample Data'!M$3:M$194)&gt;10,IF(AND(ISNUMBER('Test Sample Data'!M59),'Test Sample Data'!M59&lt;35,'Test Sample Data'!M59&gt;0),'Test Sample Data'!M59-'Choose Housekeeping Genes'!N$20,35-'Choose Housekeeping Genes'!N$20),"")</f>
        <v/>
      </c>
      <c r="N59" s="22" t="str">
        <f>IF(SUM('Test Sample Data'!N$3:N$194)&gt;10,IF(AND(ISNUMBER('Test Sample Data'!N59),'Test Sample Data'!N59&lt;35,'Test Sample Data'!N59&gt;0),'Test Sample Data'!N59-'Choose Housekeeping Genes'!O$20,35-'Choose Housekeeping Genes'!O$20),"")</f>
        <v/>
      </c>
      <c r="O59" s="22" t="str">
        <f>IF(SUM('Test Sample Data'!O$3:O$194)&gt;10,IF(AND(ISNUMBER('Test Sample Data'!O59),'Test Sample Data'!O59&lt;35,'Test Sample Data'!O59&gt;0),'Test Sample Data'!O59-'Choose Housekeeping Genes'!P$20,35-'Choose Housekeeping Genes'!P$20),"")</f>
        <v/>
      </c>
      <c r="P59" s="22" t="str">
        <f>IF(SUM('Test Sample Data'!P$3:P$194)&gt;10,IF(AND(ISNUMBER('Test Sample Data'!P59),'Test Sample Data'!P59&lt;35,'Test Sample Data'!P59&gt;0),'Test Sample Data'!P59-'Choose Housekeeping Genes'!Q$20,35-'Choose Housekeeping Genes'!Q$20),"")</f>
        <v/>
      </c>
      <c r="Q59" s="22" t="str">
        <f>IF(SUM('Test Sample Data'!Q$3:Q$194)&gt;10,IF(AND(ISNUMBER('Test Sample Data'!Q59),'Test Sample Data'!Q59&lt;35,'Test Sample Data'!Q59&gt;0),'Test Sample Data'!Q59-'Choose Housekeeping Genes'!R$20,35-'Choose Housekeeping Genes'!R$20),"")</f>
        <v/>
      </c>
      <c r="R59" s="22" t="str">
        <f>IF(SUM('Test Sample Data'!R$3:R$194)&gt;10,IF(AND(ISNUMBER('Test Sample Data'!R59),'Test Sample Data'!R59&lt;35,'Test Sample Data'!R59&gt;0),'Test Sample Data'!R59-'Choose Housekeeping Genes'!S$20,35-'Choose Housekeeping Genes'!S$20),"")</f>
        <v/>
      </c>
      <c r="S59" s="22" t="str">
        <f>IF(SUM('Test Sample Data'!S$3:S$194)&gt;10,IF(AND(ISNUMBER('Test Sample Data'!S59),'Test Sample Data'!S59&lt;35,'Test Sample Data'!S59&gt;0),'Test Sample Data'!S59-'Choose Housekeeping Genes'!T$20,35-'Choose Housekeeping Genes'!T$20),"")</f>
        <v/>
      </c>
      <c r="T59" s="22" t="str">
        <f>IF(SUM('Test Sample Data'!T$3:T$194)&gt;10,IF(AND(ISNUMBER('Test Sample Data'!T59),'Test Sample Data'!T59&lt;35,'Test Sample Data'!T59&gt;0),'Test Sample Data'!T59-'Choose Housekeeping Genes'!U$20,35-'Choose Housekeeping Genes'!U$20),"")</f>
        <v/>
      </c>
      <c r="U59" s="22" t="str">
        <f>IF(SUM('Test Sample Data'!U$3:U$194)&gt;10,IF(AND(ISNUMBER('Test Sample Data'!U59),'Test Sample Data'!U59&lt;35,'Test Sample Data'!U59&gt;0),'Test Sample Data'!U59-'Choose Housekeeping Genes'!V$20,35-'Choose Housekeeping Genes'!V$20),"")</f>
        <v/>
      </c>
      <c r="V59" s="22" t="str">
        <f>IF(SUM('Test Sample Data'!V$3:V$194)&gt;10,IF(AND(ISNUMBER('Test Sample Data'!V59),'Test Sample Data'!V59&lt;35,'Test Sample Data'!V59&gt;0),'Test Sample Data'!V59-'Choose Housekeeping Genes'!W$20,35-'Choose Housekeeping Genes'!W$20),"")</f>
        <v/>
      </c>
      <c r="W59" s="139" t="str">
        <f>'Control Sample Data'!A59</f>
        <v>Glu-CTC</v>
      </c>
      <c r="X59" s="140" t="s">
        <v>326</v>
      </c>
      <c r="Y59" s="22" t="str">
        <f>IF(SUM('Control Sample Data'!C$3:C$194)&gt;10,IF(AND(ISNUMBER('Control Sample Data'!C59),'Control Sample Data'!C59&lt;35,'Control Sample Data'!C59&gt;0),'Control Sample Data'!C59-'Choose Housekeeping Genes'!AA$20,35-'Choose Housekeeping Genes'!AA$20),"")</f>
        <v/>
      </c>
      <c r="Z59" s="22" t="str">
        <f>IF(SUM('Control Sample Data'!D$3:D$194)&gt;10,IF(AND(ISNUMBER('Control Sample Data'!D59),'Control Sample Data'!D59&lt;35,'Control Sample Data'!D59&gt;0),'Control Sample Data'!D59-'Choose Housekeeping Genes'!AB$20,35-'Choose Housekeeping Genes'!AB$20),"")</f>
        <v/>
      </c>
      <c r="AA59" s="22" t="str">
        <f>IF(SUM('Control Sample Data'!E$3:E$194)&gt;10,IF(AND(ISNUMBER('Control Sample Data'!E59),'Control Sample Data'!E59&lt;35,'Control Sample Data'!E59&gt;0),'Control Sample Data'!E59-'Choose Housekeeping Genes'!AC$20,35-'Choose Housekeeping Genes'!AC$20),"")</f>
        <v/>
      </c>
      <c r="AB59" s="22" t="str">
        <f>IF(SUM('Control Sample Data'!F$3:F$194)&gt;10,IF(AND(ISNUMBER('Control Sample Data'!F59),'Control Sample Data'!F59&lt;35,'Control Sample Data'!F59&gt;0),'Control Sample Data'!F59-'Choose Housekeeping Genes'!AD$20,35-'Choose Housekeeping Genes'!AD$20),"")</f>
        <v/>
      </c>
      <c r="AC59" s="22" t="str">
        <f>IF(SUM('Control Sample Data'!G$3:G$194)&gt;10,IF(AND(ISNUMBER('Control Sample Data'!G59),'Control Sample Data'!G59&lt;35,'Control Sample Data'!G59&gt;0),'Control Sample Data'!G59-'Choose Housekeeping Genes'!AE$20,35-'Choose Housekeeping Genes'!AE$20),"")</f>
        <v/>
      </c>
      <c r="AD59" s="22" t="str">
        <f>IF(SUM('Control Sample Data'!H$3:H$194)&gt;10,IF(AND(ISNUMBER('Control Sample Data'!H59),'Control Sample Data'!H59&lt;35,'Control Sample Data'!H59&gt;0),'Control Sample Data'!H59-'Choose Housekeeping Genes'!AF$20,35-'Choose Housekeeping Genes'!AF$20),"")</f>
        <v/>
      </c>
      <c r="AE59" s="22" t="str">
        <f>IF(SUM('Control Sample Data'!I$3:I$194)&gt;10,IF(AND(ISNUMBER('Control Sample Data'!I59),'Control Sample Data'!I59&lt;35,'Control Sample Data'!I59&gt;0),'Control Sample Data'!I59-'Choose Housekeeping Genes'!AG$20,35-'Choose Housekeeping Genes'!AG$20),"")</f>
        <v/>
      </c>
      <c r="AF59" s="22" t="str">
        <f>IF(SUM('Control Sample Data'!J$3:J$194)&gt;10,IF(AND(ISNUMBER('Control Sample Data'!J59),'Control Sample Data'!J59&lt;35,'Control Sample Data'!J59&gt;0),'Control Sample Data'!J59-'Choose Housekeeping Genes'!AH$20,35-'Choose Housekeeping Genes'!AH$20),"")</f>
        <v/>
      </c>
      <c r="AG59" s="22" t="str">
        <f>IF(SUM('Control Sample Data'!K$3:K$194)&gt;10,IF(AND(ISNUMBER('Control Sample Data'!K59),'Control Sample Data'!K59&lt;35,'Control Sample Data'!K59&gt;0),'Control Sample Data'!K59-'Choose Housekeeping Genes'!AI$20,35-'Choose Housekeeping Genes'!AI$20),"")</f>
        <v/>
      </c>
      <c r="AH59" s="22" t="str">
        <f>IF(SUM('Control Sample Data'!L$3:L$194)&gt;10,IF(AND(ISNUMBER('Control Sample Data'!L59),'Control Sample Data'!L59&lt;35,'Control Sample Data'!L59&gt;0),'Control Sample Data'!L59-'Choose Housekeeping Genes'!AJ$20,35-'Choose Housekeeping Genes'!AJ$20),"")</f>
        <v/>
      </c>
      <c r="AI59" s="22" t="str">
        <f>IF(SUM('Control Sample Data'!M$3:M$194)&gt;10,IF(AND(ISNUMBER('Control Sample Data'!M59),'Control Sample Data'!M59&lt;35,'Control Sample Data'!M59&gt;0),'Control Sample Data'!M59-'Choose Housekeeping Genes'!AK$20,35-'Choose Housekeeping Genes'!AK$20),"")</f>
        <v/>
      </c>
      <c r="AJ59" s="22" t="str">
        <f>IF(SUM('Control Sample Data'!N$3:N$194)&gt;10,IF(AND(ISNUMBER('Control Sample Data'!N59),'Control Sample Data'!N59&lt;35,'Control Sample Data'!N59&gt;0),'Control Sample Data'!N59-'Choose Housekeeping Genes'!AL$20,35-'Choose Housekeeping Genes'!AL$20),"")</f>
        <v/>
      </c>
      <c r="AK59" s="22" t="str">
        <f>IF(SUM('Control Sample Data'!O$3:O$194)&gt;10,IF(AND(ISNUMBER('Control Sample Data'!O59),'Control Sample Data'!O59&lt;35,'Control Sample Data'!O59&gt;0),'Control Sample Data'!O59-'Choose Housekeeping Genes'!AM$20,35-'Choose Housekeeping Genes'!AM$20),"")</f>
        <v/>
      </c>
      <c r="AL59" s="22" t="str">
        <f>IF(SUM('Control Sample Data'!P$3:P$194)&gt;10,IF(AND(ISNUMBER('Control Sample Data'!P59),'Control Sample Data'!P59&lt;35,'Control Sample Data'!P59&gt;0),'Control Sample Data'!P59-'Choose Housekeeping Genes'!AN$20,35-'Choose Housekeeping Genes'!AN$20),"")</f>
        <v/>
      </c>
      <c r="AM59" s="22" t="str">
        <f>IF(SUM('Control Sample Data'!Q$3:Q$194)&gt;10,IF(AND(ISNUMBER('Control Sample Data'!Q59),'Control Sample Data'!Q59&lt;35,'Control Sample Data'!Q59&gt;0),'Control Sample Data'!Q59-'Choose Housekeeping Genes'!AO$20,35-'Choose Housekeeping Genes'!AO$20),"")</f>
        <v/>
      </c>
      <c r="AN59" s="22" t="str">
        <f>IF(SUM('Control Sample Data'!R$3:R$194)&gt;10,IF(AND(ISNUMBER('Control Sample Data'!R59),'Control Sample Data'!R59&lt;35,'Control Sample Data'!R59&gt;0),'Control Sample Data'!R59-'Choose Housekeeping Genes'!AP$20,35-'Choose Housekeeping Genes'!AP$20),"")</f>
        <v/>
      </c>
      <c r="AO59" s="22" t="str">
        <f>IF(SUM('Control Sample Data'!S$3:S$194)&gt;10,IF(AND(ISNUMBER('Control Sample Data'!S59),'Control Sample Data'!S59&lt;35,'Control Sample Data'!S59&gt;0),'Control Sample Data'!S59-'Choose Housekeeping Genes'!AQ$20,35-'Choose Housekeeping Genes'!AQ$20),"")</f>
        <v/>
      </c>
      <c r="AP59" s="22" t="str">
        <f>IF(SUM('Control Sample Data'!T$3:T$194)&gt;10,IF(AND(ISNUMBER('Control Sample Data'!T59),'Control Sample Data'!T59&lt;35,'Control Sample Data'!T59&gt;0),'Control Sample Data'!T59-'Choose Housekeeping Genes'!AR$20,35-'Choose Housekeeping Genes'!AR$20),"")</f>
        <v/>
      </c>
      <c r="AQ59" s="22" t="str">
        <f>IF(SUM('Control Sample Data'!U$3:U$194)&gt;10,IF(AND(ISNUMBER('Control Sample Data'!U59),'Control Sample Data'!U59&lt;35,'Control Sample Data'!U59&gt;0),'Control Sample Data'!U59-'Choose Housekeeping Genes'!AS$20,35-'Choose Housekeeping Genes'!AS$20),"")</f>
        <v/>
      </c>
      <c r="AR59" s="22" t="str">
        <f>IF(SUM('Control Sample Data'!V$3:V$194)&gt;10,IF(AND(ISNUMBER('Control Sample Data'!V59),'Control Sample Data'!V59&lt;35,'Control Sample Data'!V59&gt;0),'Control Sample Data'!V59-'Choose Housekeeping Genes'!AT$20,35-'Choose Housekeeping Genes'!AT$20),"")</f>
        <v/>
      </c>
      <c r="AS59" s="69" t="str">
        <f>'Control Sample Data'!A59</f>
        <v>Glu-CTC</v>
      </c>
      <c r="AT59" s="21" t="s">
        <v>326</v>
      </c>
      <c r="AU59" s="22" t="str">
        <f ca="1">IF(ISNUMBER(C59-'Choose Housekeeping Genes'!D$12),C59-'Choose Housekeeping Genes'!D$12,"")</f>
        <v/>
      </c>
      <c r="AV59" s="22" t="str">
        <f ca="1">IF(ISNUMBER(D59-'Choose Housekeeping Genes'!E$12),D59-'Choose Housekeeping Genes'!E$12,"")</f>
        <v/>
      </c>
      <c r="AW59" s="22" t="str">
        <f ca="1">IF(ISNUMBER(E59-'Choose Housekeeping Genes'!F$12),E59-'Choose Housekeeping Genes'!F$12,"")</f>
        <v/>
      </c>
      <c r="AX59" s="22" t="str">
        <f ca="1">IF(ISNUMBER(F59-'Choose Housekeeping Genes'!G$12),F59-'Choose Housekeeping Genes'!G$12,"")</f>
        <v/>
      </c>
      <c r="AY59" s="22" t="str">
        <f ca="1">IF(ISNUMBER(G59-'Choose Housekeeping Genes'!H$12),G59-'Choose Housekeeping Genes'!H$12,"")</f>
        <v/>
      </c>
      <c r="AZ59" s="22" t="str">
        <f ca="1">IF(ISNUMBER(H59-'Choose Housekeeping Genes'!I$12),H59-'Choose Housekeeping Genes'!I$12,"")</f>
        <v/>
      </c>
      <c r="BA59" s="22" t="str">
        <f ca="1">IF(ISNUMBER(I59-'Choose Housekeeping Genes'!J$12),I59-'Choose Housekeeping Genes'!J$12,"")</f>
        <v/>
      </c>
      <c r="BB59" s="22" t="str">
        <f ca="1">IF(ISNUMBER(J59-'Choose Housekeeping Genes'!K$12),J59-'Choose Housekeeping Genes'!K$12,"")</f>
        <v/>
      </c>
      <c r="BC59" s="22" t="str">
        <f ca="1">IF(ISNUMBER(K59-'Choose Housekeeping Genes'!L$12),K59-'Choose Housekeeping Genes'!L$12,"")</f>
        <v/>
      </c>
      <c r="BD59" s="22" t="str">
        <f ca="1">IF(ISNUMBER(L59-'Choose Housekeeping Genes'!M$12),L59-'Choose Housekeeping Genes'!M$12,"")</f>
        <v/>
      </c>
      <c r="BE59" s="22" t="str">
        <f ca="1">IF(ISNUMBER(M59-'Choose Housekeeping Genes'!N$12),M59-'Choose Housekeeping Genes'!N$12,"")</f>
        <v/>
      </c>
      <c r="BF59" s="22" t="str">
        <f ca="1">IF(ISNUMBER(N59-'Choose Housekeeping Genes'!O$12),N59-'Choose Housekeeping Genes'!O$12,"")</f>
        <v/>
      </c>
      <c r="BG59" s="22" t="str">
        <f ca="1">IF(ISNUMBER(O59-'Choose Housekeeping Genes'!P$12),O59-'Choose Housekeeping Genes'!P$12,"")</f>
        <v/>
      </c>
      <c r="BH59" s="22" t="str">
        <f ca="1">IF(ISNUMBER(P59-'Choose Housekeeping Genes'!Q$12),P59-'Choose Housekeeping Genes'!Q$12,"")</f>
        <v/>
      </c>
      <c r="BI59" s="22" t="str">
        <f ca="1">IF(ISNUMBER(Q59-'Choose Housekeeping Genes'!R$12),Q59-'Choose Housekeeping Genes'!R$12,"")</f>
        <v/>
      </c>
      <c r="BJ59" s="22" t="str">
        <f ca="1">IF(ISNUMBER(R59-'Choose Housekeeping Genes'!S$12),R59-'Choose Housekeeping Genes'!S$12,"")</f>
        <v/>
      </c>
      <c r="BK59" s="22" t="str">
        <f ca="1">IF(ISNUMBER(S59-'Choose Housekeeping Genes'!T$12),S59-'Choose Housekeeping Genes'!T$12,"")</f>
        <v/>
      </c>
      <c r="BL59" s="22" t="str">
        <f ca="1">IF(ISNUMBER(T59-'Choose Housekeeping Genes'!U$12),T59-'Choose Housekeeping Genes'!U$12,"")</f>
        <v/>
      </c>
      <c r="BM59" s="22" t="str">
        <f ca="1">IF(ISNUMBER(U59-'Choose Housekeeping Genes'!V$12),U59-'Choose Housekeeping Genes'!V$12,"")</f>
        <v/>
      </c>
      <c r="BN59" s="22" t="str">
        <f ca="1">IF(ISNUMBER(V59-'Choose Housekeeping Genes'!W$12),V59-'Choose Housekeeping Genes'!W$12,"")</f>
        <v/>
      </c>
      <c r="BO59" s="142" t="str">
        <f t="shared" si="48"/>
        <v>Glu-CTC</v>
      </c>
      <c r="BP59" s="140" t="s">
        <v>326</v>
      </c>
      <c r="BQ59" s="22" t="str">
        <f ca="1">IF(ISNUMBER(Y59-'Choose Housekeeping Genes'!AA$12),Y59-'Choose Housekeeping Genes'!AA$12,"")</f>
        <v/>
      </c>
      <c r="BR59" s="22" t="str">
        <f ca="1">IF(ISNUMBER(Z59-'Choose Housekeeping Genes'!AB$12),Z59-'Choose Housekeeping Genes'!AB$12,"")</f>
        <v/>
      </c>
      <c r="BS59" s="22" t="str">
        <f ca="1">IF(ISNUMBER(AA59-'Choose Housekeeping Genes'!AC$12),AA59-'Choose Housekeeping Genes'!AC$12,"")</f>
        <v/>
      </c>
      <c r="BT59" s="22" t="str">
        <f ca="1">IF(ISNUMBER(AB59-'Choose Housekeeping Genes'!AD$12),AB59-'Choose Housekeeping Genes'!AD$12,"")</f>
        <v/>
      </c>
      <c r="BU59" s="22" t="str">
        <f ca="1">IF(ISNUMBER(AC59-'Choose Housekeeping Genes'!AE$12),AC59-'Choose Housekeeping Genes'!AE$12,"")</f>
        <v/>
      </c>
      <c r="BV59" s="22" t="str">
        <f ca="1">IF(ISNUMBER(AD59-'Choose Housekeeping Genes'!AF$12),AD59-'Choose Housekeeping Genes'!AF$12,"")</f>
        <v/>
      </c>
      <c r="BW59" s="22" t="str">
        <f ca="1">IF(ISNUMBER(AE59-'Choose Housekeeping Genes'!AG$12),AE59-'Choose Housekeeping Genes'!AG$12,"")</f>
        <v/>
      </c>
      <c r="BX59" s="22" t="str">
        <f ca="1">IF(ISNUMBER(AF59-'Choose Housekeeping Genes'!AH$12),AF59-'Choose Housekeeping Genes'!AH$12,"")</f>
        <v/>
      </c>
      <c r="BY59" s="22" t="str">
        <f ca="1">IF(ISNUMBER(AG59-'Choose Housekeeping Genes'!AI$12),AG59-'Choose Housekeeping Genes'!AI$12,"")</f>
        <v/>
      </c>
      <c r="BZ59" s="22" t="str">
        <f ca="1">IF(ISNUMBER(AH59-'Choose Housekeeping Genes'!AJ$12),AH59-'Choose Housekeeping Genes'!AJ$12,"")</f>
        <v/>
      </c>
      <c r="CA59" s="22" t="str">
        <f ca="1">IF(ISNUMBER(AI59-'Choose Housekeeping Genes'!AK$12),AI59-'Choose Housekeeping Genes'!AK$12,"")</f>
        <v/>
      </c>
      <c r="CB59" s="22" t="str">
        <f ca="1">IF(ISNUMBER(AJ59-'Choose Housekeeping Genes'!AL$12),AJ59-'Choose Housekeeping Genes'!AL$12,"")</f>
        <v/>
      </c>
      <c r="CC59" s="22" t="str">
        <f ca="1">IF(ISNUMBER(AK59-'Choose Housekeeping Genes'!AM$12),AK59-'Choose Housekeeping Genes'!AM$12,"")</f>
        <v/>
      </c>
      <c r="CD59" s="22" t="str">
        <f ca="1">IF(ISNUMBER(AL59-'Choose Housekeeping Genes'!AN$12),AL59-'Choose Housekeeping Genes'!AN$12,"")</f>
        <v/>
      </c>
      <c r="CE59" s="22" t="str">
        <f ca="1">IF(ISNUMBER(AM59-'Choose Housekeeping Genes'!AO$12),AM59-'Choose Housekeeping Genes'!AO$12,"")</f>
        <v/>
      </c>
      <c r="CF59" s="22" t="str">
        <f ca="1">IF(ISNUMBER(AN59-'Choose Housekeeping Genes'!AP$12),AN59-'Choose Housekeeping Genes'!AP$12,"")</f>
        <v/>
      </c>
      <c r="CG59" s="22" t="str">
        <f ca="1">IF(ISNUMBER(AO59-'Choose Housekeeping Genes'!AQ$12),AO59-'Choose Housekeeping Genes'!AQ$12,"")</f>
        <v/>
      </c>
      <c r="CH59" s="22" t="str">
        <f ca="1">IF(ISNUMBER(AP59-'Choose Housekeeping Genes'!AR$12),AP59-'Choose Housekeeping Genes'!AR$12,"")</f>
        <v/>
      </c>
      <c r="CI59" s="22" t="str">
        <f ca="1">IF(ISNUMBER(AQ59-'Choose Housekeeping Genes'!AS$12),AQ59-'Choose Housekeeping Genes'!AS$12,"")</f>
        <v/>
      </c>
      <c r="CJ59" s="22" t="str">
        <f ca="1">IF(ISNUMBER(AR59-'Choose Housekeeping Genes'!AT$12),AR59-'Choose Housekeeping Genes'!AT$12,"")</f>
        <v/>
      </c>
      <c r="CK59" s="66" t="e">
        <f t="shared" ca="1" si="4"/>
        <v>#DIV/0!</v>
      </c>
      <c r="CL59" s="143" t="e">
        <f t="shared" ca="1" si="5"/>
        <v>#DIV/0!</v>
      </c>
      <c r="DA59" s="69" t="str">
        <f>'Transcript table'!D67</f>
        <v>Glu-CTC</v>
      </c>
      <c r="DB59" s="21" t="s">
        <v>326</v>
      </c>
      <c r="DC59" s="65" t="str">
        <f t="shared" ca="1" si="6"/>
        <v/>
      </c>
      <c r="DD59" s="65" t="str">
        <f t="shared" ca="1" si="7"/>
        <v/>
      </c>
      <c r="DE59" s="65" t="str">
        <f t="shared" ca="1" si="8"/>
        <v/>
      </c>
      <c r="DF59" s="65" t="str">
        <f t="shared" ca="1" si="9"/>
        <v/>
      </c>
      <c r="DG59" s="65" t="str">
        <f t="shared" ca="1" si="10"/>
        <v/>
      </c>
      <c r="DH59" s="65" t="str">
        <f t="shared" ca="1" si="11"/>
        <v/>
      </c>
      <c r="DI59" s="65" t="str">
        <f t="shared" ca="1" si="12"/>
        <v/>
      </c>
      <c r="DJ59" s="65" t="str">
        <f t="shared" ca="1" si="13"/>
        <v/>
      </c>
      <c r="DK59" s="65" t="str">
        <f t="shared" ca="1" si="14"/>
        <v/>
      </c>
      <c r="DL59" s="65" t="str">
        <f t="shared" ca="1" si="15"/>
        <v/>
      </c>
      <c r="DM59" s="65" t="str">
        <f t="shared" ca="1" si="16"/>
        <v/>
      </c>
      <c r="DN59" s="65" t="str">
        <f t="shared" ca="1" si="17"/>
        <v/>
      </c>
      <c r="DO59" s="65" t="str">
        <f t="shared" ca="1" si="18"/>
        <v/>
      </c>
      <c r="DP59" s="65" t="str">
        <f t="shared" ca="1" si="19"/>
        <v/>
      </c>
      <c r="DQ59" s="65" t="str">
        <f t="shared" ca="1" si="20"/>
        <v/>
      </c>
      <c r="DR59" s="65" t="str">
        <f t="shared" ca="1" si="21"/>
        <v/>
      </c>
      <c r="DS59" s="65" t="str">
        <f t="shared" ca="1" si="22"/>
        <v/>
      </c>
      <c r="DT59" s="65" t="str">
        <f t="shared" ca="1" si="23"/>
        <v/>
      </c>
      <c r="DU59" s="65" t="str">
        <f t="shared" ca="1" si="24"/>
        <v/>
      </c>
      <c r="DV59" s="65" t="str">
        <f t="shared" ca="1" si="25"/>
        <v/>
      </c>
      <c r="DW59" s="141" t="str">
        <f t="shared" si="26"/>
        <v>Glu-CTC</v>
      </c>
      <c r="DX59" s="140" t="s">
        <v>326</v>
      </c>
      <c r="DY59" s="65" t="str">
        <f t="shared" ca="1" si="27"/>
        <v/>
      </c>
      <c r="DZ59" s="65" t="str">
        <f t="shared" ca="1" si="28"/>
        <v/>
      </c>
      <c r="EA59" s="65" t="str">
        <f t="shared" ca="1" si="29"/>
        <v/>
      </c>
      <c r="EB59" s="65" t="str">
        <f t="shared" ca="1" si="30"/>
        <v/>
      </c>
      <c r="EC59" s="65" t="str">
        <f t="shared" ca="1" si="31"/>
        <v/>
      </c>
      <c r="ED59" s="65" t="str">
        <f t="shared" ca="1" si="32"/>
        <v/>
      </c>
      <c r="EE59" s="65" t="str">
        <f t="shared" ca="1" si="33"/>
        <v/>
      </c>
      <c r="EF59" s="65" t="str">
        <f t="shared" ca="1" si="34"/>
        <v/>
      </c>
      <c r="EG59" s="65" t="str">
        <f t="shared" ca="1" si="35"/>
        <v/>
      </c>
      <c r="EH59" s="65" t="str">
        <f t="shared" ca="1" si="36"/>
        <v/>
      </c>
      <c r="EI59" s="65" t="str">
        <f t="shared" ca="1" si="37"/>
        <v/>
      </c>
      <c r="EJ59" s="65" t="str">
        <f t="shared" ca="1" si="38"/>
        <v/>
      </c>
      <c r="EK59" s="65" t="str">
        <f t="shared" ca="1" si="39"/>
        <v/>
      </c>
      <c r="EL59" s="65" t="str">
        <f t="shared" ca="1" si="40"/>
        <v/>
      </c>
      <c r="EM59" s="65" t="str">
        <f t="shared" ca="1" si="41"/>
        <v/>
      </c>
      <c r="EN59" s="65" t="str">
        <f t="shared" ca="1" si="42"/>
        <v/>
      </c>
      <c r="EO59" s="65" t="str">
        <f t="shared" ca="1" si="43"/>
        <v/>
      </c>
      <c r="EP59" s="65" t="str">
        <f t="shared" ca="1" si="44"/>
        <v/>
      </c>
      <c r="EQ59" s="65" t="str">
        <f t="shared" ca="1" si="45"/>
        <v/>
      </c>
      <c r="ER59" s="65" t="str">
        <f t="shared" ca="1" si="46"/>
        <v/>
      </c>
    </row>
    <row r="60" spans="1:148" ht="12.75" customHeight="1">
      <c r="A60" s="134" t="str">
        <f>'Test Sample Data'!A60</f>
        <v>Glu-TTC-1</v>
      </c>
      <c r="B60" s="136" t="s">
        <v>324</v>
      </c>
      <c r="C60" s="22" t="str">
        <f>IF(SUM('Test Sample Data'!C$3:C$194)&gt;10,IF(AND(ISNUMBER('Test Sample Data'!C60),'Test Sample Data'!C60&lt;35,'Test Sample Data'!C60&gt;0),'Test Sample Data'!C60-'Choose Housekeeping Genes'!D$20,35-'Choose Housekeeping Genes'!D$20),"")</f>
        <v/>
      </c>
      <c r="D60" s="22" t="str">
        <f>IF(SUM('Test Sample Data'!D$3:D$194)&gt;10,IF(AND(ISNUMBER('Test Sample Data'!D60),'Test Sample Data'!D60&lt;35,'Test Sample Data'!D60&gt;0),'Test Sample Data'!D60-'Choose Housekeeping Genes'!E$20,35-'Choose Housekeeping Genes'!E$20),"")</f>
        <v/>
      </c>
      <c r="E60" s="22" t="str">
        <f>IF(SUM('Test Sample Data'!E$3:E$194)&gt;10,IF(AND(ISNUMBER('Test Sample Data'!E60),'Test Sample Data'!E60&lt;35,'Test Sample Data'!E60&gt;0),'Test Sample Data'!E60-'Choose Housekeeping Genes'!F$20,35-'Choose Housekeeping Genes'!F$20),"")</f>
        <v/>
      </c>
      <c r="F60" s="22" t="str">
        <f>IF(SUM('Test Sample Data'!F$3:F$194)&gt;10,IF(AND(ISNUMBER('Test Sample Data'!F60),'Test Sample Data'!F60&lt;35,'Test Sample Data'!F60&gt;0),'Test Sample Data'!F60-'Choose Housekeeping Genes'!G$20,35-'Choose Housekeeping Genes'!G$20),"")</f>
        <v/>
      </c>
      <c r="G60" s="22" t="str">
        <f>IF(SUM('Test Sample Data'!G$3:G$194)&gt;10,IF(AND(ISNUMBER('Test Sample Data'!G60),'Test Sample Data'!G60&lt;35,'Test Sample Data'!G60&gt;0),'Test Sample Data'!G60-'Choose Housekeeping Genes'!H$20,35-'Choose Housekeeping Genes'!H$20),"")</f>
        <v/>
      </c>
      <c r="H60" s="22" t="str">
        <f>IF(SUM('Test Sample Data'!H$3:H$194)&gt;10,IF(AND(ISNUMBER('Test Sample Data'!H60),'Test Sample Data'!H60&lt;35,'Test Sample Data'!H60&gt;0),'Test Sample Data'!H60-'Choose Housekeeping Genes'!I$20,35-'Choose Housekeeping Genes'!I$20),"")</f>
        <v/>
      </c>
      <c r="I60" s="22" t="str">
        <f>IF(SUM('Test Sample Data'!I$3:I$194)&gt;10,IF(AND(ISNUMBER('Test Sample Data'!I60),'Test Sample Data'!I60&lt;35,'Test Sample Data'!I60&gt;0),'Test Sample Data'!I60-'Choose Housekeeping Genes'!J$20,35-'Choose Housekeeping Genes'!J$20),"")</f>
        <v/>
      </c>
      <c r="J60" s="22" t="str">
        <f>IF(SUM('Test Sample Data'!J$3:J$194)&gt;10,IF(AND(ISNUMBER('Test Sample Data'!J60),'Test Sample Data'!J60&lt;35,'Test Sample Data'!J60&gt;0),'Test Sample Data'!J60-'Choose Housekeeping Genes'!K$20,35-'Choose Housekeeping Genes'!K$20),"")</f>
        <v/>
      </c>
      <c r="K60" s="22" t="str">
        <f>IF(SUM('Test Sample Data'!K$3:K$194)&gt;10,IF(AND(ISNUMBER('Test Sample Data'!K60),'Test Sample Data'!K60&lt;35,'Test Sample Data'!K60&gt;0),'Test Sample Data'!K60-'Choose Housekeeping Genes'!L$20,35-'Choose Housekeeping Genes'!L$20),"")</f>
        <v/>
      </c>
      <c r="L60" s="22" t="str">
        <f>IF(SUM('Test Sample Data'!L$3:L$194)&gt;10,IF(AND(ISNUMBER('Test Sample Data'!L60),'Test Sample Data'!L60&lt;35,'Test Sample Data'!L60&gt;0),'Test Sample Data'!L60-'Choose Housekeeping Genes'!M$20,35-'Choose Housekeeping Genes'!M$20),"")</f>
        <v/>
      </c>
      <c r="M60" s="22" t="str">
        <f>IF(SUM('Test Sample Data'!M$3:M$194)&gt;10,IF(AND(ISNUMBER('Test Sample Data'!M60),'Test Sample Data'!M60&lt;35,'Test Sample Data'!M60&gt;0),'Test Sample Data'!M60-'Choose Housekeeping Genes'!N$20,35-'Choose Housekeeping Genes'!N$20),"")</f>
        <v/>
      </c>
      <c r="N60" s="22" t="str">
        <f>IF(SUM('Test Sample Data'!N$3:N$194)&gt;10,IF(AND(ISNUMBER('Test Sample Data'!N60),'Test Sample Data'!N60&lt;35,'Test Sample Data'!N60&gt;0),'Test Sample Data'!N60-'Choose Housekeeping Genes'!O$20,35-'Choose Housekeeping Genes'!O$20),"")</f>
        <v/>
      </c>
      <c r="O60" s="22" t="str">
        <f>IF(SUM('Test Sample Data'!O$3:O$194)&gt;10,IF(AND(ISNUMBER('Test Sample Data'!O60),'Test Sample Data'!O60&lt;35,'Test Sample Data'!O60&gt;0),'Test Sample Data'!O60-'Choose Housekeeping Genes'!P$20,35-'Choose Housekeeping Genes'!P$20),"")</f>
        <v/>
      </c>
      <c r="P60" s="22" t="str">
        <f>IF(SUM('Test Sample Data'!P$3:P$194)&gt;10,IF(AND(ISNUMBER('Test Sample Data'!P60),'Test Sample Data'!P60&lt;35,'Test Sample Data'!P60&gt;0),'Test Sample Data'!P60-'Choose Housekeeping Genes'!Q$20,35-'Choose Housekeeping Genes'!Q$20),"")</f>
        <v/>
      </c>
      <c r="Q60" s="22" t="str">
        <f>IF(SUM('Test Sample Data'!Q$3:Q$194)&gt;10,IF(AND(ISNUMBER('Test Sample Data'!Q60),'Test Sample Data'!Q60&lt;35,'Test Sample Data'!Q60&gt;0),'Test Sample Data'!Q60-'Choose Housekeeping Genes'!R$20,35-'Choose Housekeeping Genes'!R$20),"")</f>
        <v/>
      </c>
      <c r="R60" s="22" t="str">
        <f>IF(SUM('Test Sample Data'!R$3:R$194)&gt;10,IF(AND(ISNUMBER('Test Sample Data'!R60),'Test Sample Data'!R60&lt;35,'Test Sample Data'!R60&gt;0),'Test Sample Data'!R60-'Choose Housekeeping Genes'!S$20,35-'Choose Housekeeping Genes'!S$20),"")</f>
        <v/>
      </c>
      <c r="S60" s="22" t="str">
        <f>IF(SUM('Test Sample Data'!S$3:S$194)&gt;10,IF(AND(ISNUMBER('Test Sample Data'!S60),'Test Sample Data'!S60&lt;35,'Test Sample Data'!S60&gt;0),'Test Sample Data'!S60-'Choose Housekeeping Genes'!T$20,35-'Choose Housekeeping Genes'!T$20),"")</f>
        <v/>
      </c>
      <c r="T60" s="22" t="str">
        <f>IF(SUM('Test Sample Data'!T$3:T$194)&gt;10,IF(AND(ISNUMBER('Test Sample Data'!T60),'Test Sample Data'!T60&lt;35,'Test Sample Data'!T60&gt;0),'Test Sample Data'!T60-'Choose Housekeeping Genes'!U$20,35-'Choose Housekeeping Genes'!U$20),"")</f>
        <v/>
      </c>
      <c r="U60" s="22" t="str">
        <f>IF(SUM('Test Sample Data'!U$3:U$194)&gt;10,IF(AND(ISNUMBER('Test Sample Data'!U60),'Test Sample Data'!U60&lt;35,'Test Sample Data'!U60&gt;0),'Test Sample Data'!U60-'Choose Housekeeping Genes'!V$20,35-'Choose Housekeeping Genes'!V$20),"")</f>
        <v/>
      </c>
      <c r="V60" s="22" t="str">
        <f>IF(SUM('Test Sample Data'!V$3:V$194)&gt;10,IF(AND(ISNUMBER('Test Sample Data'!V60),'Test Sample Data'!V60&lt;35,'Test Sample Data'!V60&gt;0),'Test Sample Data'!V60-'Choose Housekeeping Genes'!W$20,35-'Choose Housekeeping Genes'!W$20),"")</f>
        <v/>
      </c>
      <c r="W60" s="139" t="str">
        <f>'Control Sample Data'!A60</f>
        <v>Glu-TTC-1</v>
      </c>
      <c r="X60" s="140" t="s">
        <v>324</v>
      </c>
      <c r="Y60" s="22" t="str">
        <f>IF(SUM('Control Sample Data'!C$3:C$194)&gt;10,IF(AND(ISNUMBER('Control Sample Data'!C60),'Control Sample Data'!C60&lt;35,'Control Sample Data'!C60&gt;0),'Control Sample Data'!C60-'Choose Housekeeping Genes'!AA$20,35-'Choose Housekeeping Genes'!AA$20),"")</f>
        <v/>
      </c>
      <c r="Z60" s="22" t="str">
        <f>IF(SUM('Control Sample Data'!D$3:D$194)&gt;10,IF(AND(ISNUMBER('Control Sample Data'!D60),'Control Sample Data'!D60&lt;35,'Control Sample Data'!D60&gt;0),'Control Sample Data'!D60-'Choose Housekeeping Genes'!AB$20,35-'Choose Housekeeping Genes'!AB$20),"")</f>
        <v/>
      </c>
      <c r="AA60" s="22" t="str">
        <f>IF(SUM('Control Sample Data'!E$3:E$194)&gt;10,IF(AND(ISNUMBER('Control Sample Data'!E60),'Control Sample Data'!E60&lt;35,'Control Sample Data'!E60&gt;0),'Control Sample Data'!E60-'Choose Housekeeping Genes'!AC$20,35-'Choose Housekeeping Genes'!AC$20),"")</f>
        <v/>
      </c>
      <c r="AB60" s="22" t="str">
        <f>IF(SUM('Control Sample Data'!F$3:F$194)&gt;10,IF(AND(ISNUMBER('Control Sample Data'!F60),'Control Sample Data'!F60&lt;35,'Control Sample Data'!F60&gt;0),'Control Sample Data'!F60-'Choose Housekeeping Genes'!AD$20,35-'Choose Housekeeping Genes'!AD$20),"")</f>
        <v/>
      </c>
      <c r="AC60" s="22" t="str">
        <f>IF(SUM('Control Sample Data'!G$3:G$194)&gt;10,IF(AND(ISNUMBER('Control Sample Data'!G60),'Control Sample Data'!G60&lt;35,'Control Sample Data'!G60&gt;0),'Control Sample Data'!G60-'Choose Housekeeping Genes'!AE$20,35-'Choose Housekeeping Genes'!AE$20),"")</f>
        <v/>
      </c>
      <c r="AD60" s="22" t="str">
        <f>IF(SUM('Control Sample Data'!H$3:H$194)&gt;10,IF(AND(ISNUMBER('Control Sample Data'!H60),'Control Sample Data'!H60&lt;35,'Control Sample Data'!H60&gt;0),'Control Sample Data'!H60-'Choose Housekeeping Genes'!AF$20,35-'Choose Housekeeping Genes'!AF$20),"")</f>
        <v/>
      </c>
      <c r="AE60" s="22" t="str">
        <f>IF(SUM('Control Sample Data'!I$3:I$194)&gt;10,IF(AND(ISNUMBER('Control Sample Data'!I60),'Control Sample Data'!I60&lt;35,'Control Sample Data'!I60&gt;0),'Control Sample Data'!I60-'Choose Housekeeping Genes'!AG$20,35-'Choose Housekeeping Genes'!AG$20),"")</f>
        <v/>
      </c>
      <c r="AF60" s="22" t="str">
        <f>IF(SUM('Control Sample Data'!J$3:J$194)&gt;10,IF(AND(ISNUMBER('Control Sample Data'!J60),'Control Sample Data'!J60&lt;35,'Control Sample Data'!J60&gt;0),'Control Sample Data'!J60-'Choose Housekeeping Genes'!AH$20,35-'Choose Housekeeping Genes'!AH$20),"")</f>
        <v/>
      </c>
      <c r="AG60" s="22" t="str">
        <f>IF(SUM('Control Sample Data'!K$3:K$194)&gt;10,IF(AND(ISNUMBER('Control Sample Data'!K60),'Control Sample Data'!K60&lt;35,'Control Sample Data'!K60&gt;0),'Control Sample Data'!K60-'Choose Housekeeping Genes'!AI$20,35-'Choose Housekeeping Genes'!AI$20),"")</f>
        <v/>
      </c>
      <c r="AH60" s="22" t="str">
        <f>IF(SUM('Control Sample Data'!L$3:L$194)&gt;10,IF(AND(ISNUMBER('Control Sample Data'!L60),'Control Sample Data'!L60&lt;35,'Control Sample Data'!L60&gt;0),'Control Sample Data'!L60-'Choose Housekeeping Genes'!AJ$20,35-'Choose Housekeeping Genes'!AJ$20),"")</f>
        <v/>
      </c>
      <c r="AI60" s="22" t="str">
        <f>IF(SUM('Control Sample Data'!M$3:M$194)&gt;10,IF(AND(ISNUMBER('Control Sample Data'!M60),'Control Sample Data'!M60&lt;35,'Control Sample Data'!M60&gt;0),'Control Sample Data'!M60-'Choose Housekeeping Genes'!AK$20,35-'Choose Housekeeping Genes'!AK$20),"")</f>
        <v/>
      </c>
      <c r="AJ60" s="22" t="str">
        <f>IF(SUM('Control Sample Data'!N$3:N$194)&gt;10,IF(AND(ISNUMBER('Control Sample Data'!N60),'Control Sample Data'!N60&lt;35,'Control Sample Data'!N60&gt;0),'Control Sample Data'!N60-'Choose Housekeeping Genes'!AL$20,35-'Choose Housekeeping Genes'!AL$20),"")</f>
        <v/>
      </c>
      <c r="AK60" s="22" t="str">
        <f>IF(SUM('Control Sample Data'!O$3:O$194)&gt;10,IF(AND(ISNUMBER('Control Sample Data'!O60),'Control Sample Data'!O60&lt;35,'Control Sample Data'!O60&gt;0),'Control Sample Data'!O60-'Choose Housekeeping Genes'!AM$20,35-'Choose Housekeeping Genes'!AM$20),"")</f>
        <v/>
      </c>
      <c r="AL60" s="22" t="str">
        <f>IF(SUM('Control Sample Data'!P$3:P$194)&gt;10,IF(AND(ISNUMBER('Control Sample Data'!P60),'Control Sample Data'!P60&lt;35,'Control Sample Data'!P60&gt;0),'Control Sample Data'!P60-'Choose Housekeeping Genes'!AN$20,35-'Choose Housekeeping Genes'!AN$20),"")</f>
        <v/>
      </c>
      <c r="AM60" s="22" t="str">
        <f>IF(SUM('Control Sample Data'!Q$3:Q$194)&gt;10,IF(AND(ISNUMBER('Control Sample Data'!Q60),'Control Sample Data'!Q60&lt;35,'Control Sample Data'!Q60&gt;0),'Control Sample Data'!Q60-'Choose Housekeeping Genes'!AO$20,35-'Choose Housekeeping Genes'!AO$20),"")</f>
        <v/>
      </c>
      <c r="AN60" s="22" t="str">
        <f>IF(SUM('Control Sample Data'!R$3:R$194)&gt;10,IF(AND(ISNUMBER('Control Sample Data'!R60),'Control Sample Data'!R60&lt;35,'Control Sample Data'!R60&gt;0),'Control Sample Data'!R60-'Choose Housekeeping Genes'!AP$20,35-'Choose Housekeeping Genes'!AP$20),"")</f>
        <v/>
      </c>
      <c r="AO60" s="22" t="str">
        <f>IF(SUM('Control Sample Data'!S$3:S$194)&gt;10,IF(AND(ISNUMBER('Control Sample Data'!S60),'Control Sample Data'!S60&lt;35,'Control Sample Data'!S60&gt;0),'Control Sample Data'!S60-'Choose Housekeeping Genes'!AQ$20,35-'Choose Housekeeping Genes'!AQ$20),"")</f>
        <v/>
      </c>
      <c r="AP60" s="22" t="str">
        <f>IF(SUM('Control Sample Data'!T$3:T$194)&gt;10,IF(AND(ISNUMBER('Control Sample Data'!T60),'Control Sample Data'!T60&lt;35,'Control Sample Data'!T60&gt;0),'Control Sample Data'!T60-'Choose Housekeeping Genes'!AR$20,35-'Choose Housekeeping Genes'!AR$20),"")</f>
        <v/>
      </c>
      <c r="AQ60" s="22" t="str">
        <f>IF(SUM('Control Sample Data'!U$3:U$194)&gt;10,IF(AND(ISNUMBER('Control Sample Data'!U60),'Control Sample Data'!U60&lt;35,'Control Sample Data'!U60&gt;0),'Control Sample Data'!U60-'Choose Housekeeping Genes'!AS$20,35-'Choose Housekeeping Genes'!AS$20),"")</f>
        <v/>
      </c>
      <c r="AR60" s="22" t="str">
        <f>IF(SUM('Control Sample Data'!V$3:V$194)&gt;10,IF(AND(ISNUMBER('Control Sample Data'!V60),'Control Sample Data'!V60&lt;35,'Control Sample Data'!V60&gt;0),'Control Sample Data'!V60-'Choose Housekeeping Genes'!AT$20,35-'Choose Housekeeping Genes'!AT$20),"")</f>
        <v/>
      </c>
      <c r="AS60" s="69" t="str">
        <f>'Control Sample Data'!A60</f>
        <v>Glu-TTC-1</v>
      </c>
      <c r="AT60" s="21" t="s">
        <v>324</v>
      </c>
      <c r="AU60" s="22" t="str">
        <f ca="1">IF(ISNUMBER(C60-'Choose Housekeeping Genes'!D$12),C60-'Choose Housekeeping Genes'!D$12,"")</f>
        <v/>
      </c>
      <c r="AV60" s="22" t="str">
        <f ca="1">IF(ISNUMBER(D60-'Choose Housekeeping Genes'!E$12),D60-'Choose Housekeeping Genes'!E$12,"")</f>
        <v/>
      </c>
      <c r="AW60" s="22" t="str">
        <f ca="1">IF(ISNUMBER(E60-'Choose Housekeeping Genes'!F$12),E60-'Choose Housekeeping Genes'!F$12,"")</f>
        <v/>
      </c>
      <c r="AX60" s="22" t="str">
        <f ca="1">IF(ISNUMBER(F60-'Choose Housekeeping Genes'!G$12),F60-'Choose Housekeeping Genes'!G$12,"")</f>
        <v/>
      </c>
      <c r="AY60" s="22" t="str">
        <f ca="1">IF(ISNUMBER(G60-'Choose Housekeeping Genes'!H$12),G60-'Choose Housekeeping Genes'!H$12,"")</f>
        <v/>
      </c>
      <c r="AZ60" s="22" t="str">
        <f ca="1">IF(ISNUMBER(H60-'Choose Housekeeping Genes'!I$12),H60-'Choose Housekeeping Genes'!I$12,"")</f>
        <v/>
      </c>
      <c r="BA60" s="22" t="str">
        <f ca="1">IF(ISNUMBER(I60-'Choose Housekeeping Genes'!J$12),I60-'Choose Housekeeping Genes'!J$12,"")</f>
        <v/>
      </c>
      <c r="BB60" s="22" t="str">
        <f ca="1">IF(ISNUMBER(J60-'Choose Housekeeping Genes'!K$12),J60-'Choose Housekeeping Genes'!K$12,"")</f>
        <v/>
      </c>
      <c r="BC60" s="22" t="str">
        <f ca="1">IF(ISNUMBER(K60-'Choose Housekeeping Genes'!L$12),K60-'Choose Housekeeping Genes'!L$12,"")</f>
        <v/>
      </c>
      <c r="BD60" s="22" t="str">
        <f ca="1">IF(ISNUMBER(L60-'Choose Housekeeping Genes'!M$12),L60-'Choose Housekeeping Genes'!M$12,"")</f>
        <v/>
      </c>
      <c r="BE60" s="22" t="str">
        <f ca="1">IF(ISNUMBER(M60-'Choose Housekeeping Genes'!N$12),M60-'Choose Housekeeping Genes'!N$12,"")</f>
        <v/>
      </c>
      <c r="BF60" s="22" t="str">
        <f ca="1">IF(ISNUMBER(N60-'Choose Housekeeping Genes'!O$12),N60-'Choose Housekeeping Genes'!O$12,"")</f>
        <v/>
      </c>
      <c r="BG60" s="22" t="str">
        <f ca="1">IF(ISNUMBER(O60-'Choose Housekeeping Genes'!P$12),O60-'Choose Housekeeping Genes'!P$12,"")</f>
        <v/>
      </c>
      <c r="BH60" s="22" t="str">
        <f ca="1">IF(ISNUMBER(P60-'Choose Housekeeping Genes'!Q$12),P60-'Choose Housekeeping Genes'!Q$12,"")</f>
        <v/>
      </c>
      <c r="BI60" s="22" t="str">
        <f ca="1">IF(ISNUMBER(Q60-'Choose Housekeeping Genes'!R$12),Q60-'Choose Housekeeping Genes'!R$12,"")</f>
        <v/>
      </c>
      <c r="BJ60" s="22" t="str">
        <f ca="1">IF(ISNUMBER(R60-'Choose Housekeeping Genes'!S$12),R60-'Choose Housekeeping Genes'!S$12,"")</f>
        <v/>
      </c>
      <c r="BK60" s="22" t="str">
        <f ca="1">IF(ISNUMBER(S60-'Choose Housekeeping Genes'!T$12),S60-'Choose Housekeeping Genes'!T$12,"")</f>
        <v/>
      </c>
      <c r="BL60" s="22" t="str">
        <f ca="1">IF(ISNUMBER(T60-'Choose Housekeeping Genes'!U$12),T60-'Choose Housekeeping Genes'!U$12,"")</f>
        <v/>
      </c>
      <c r="BM60" s="22" t="str">
        <f ca="1">IF(ISNUMBER(U60-'Choose Housekeeping Genes'!V$12),U60-'Choose Housekeeping Genes'!V$12,"")</f>
        <v/>
      </c>
      <c r="BN60" s="22" t="str">
        <f ca="1">IF(ISNUMBER(V60-'Choose Housekeeping Genes'!W$12),V60-'Choose Housekeeping Genes'!W$12,"")</f>
        <v/>
      </c>
      <c r="BO60" s="142" t="str">
        <f t="shared" si="48"/>
        <v>Glu-TTC-1</v>
      </c>
      <c r="BP60" s="140" t="s">
        <v>324</v>
      </c>
      <c r="BQ60" s="22" t="str">
        <f ca="1">IF(ISNUMBER(Y60-'Choose Housekeeping Genes'!AA$12),Y60-'Choose Housekeeping Genes'!AA$12,"")</f>
        <v/>
      </c>
      <c r="BR60" s="22" t="str">
        <f ca="1">IF(ISNUMBER(Z60-'Choose Housekeeping Genes'!AB$12),Z60-'Choose Housekeeping Genes'!AB$12,"")</f>
        <v/>
      </c>
      <c r="BS60" s="22" t="str">
        <f ca="1">IF(ISNUMBER(AA60-'Choose Housekeeping Genes'!AC$12),AA60-'Choose Housekeeping Genes'!AC$12,"")</f>
        <v/>
      </c>
      <c r="BT60" s="22" t="str">
        <f ca="1">IF(ISNUMBER(AB60-'Choose Housekeeping Genes'!AD$12),AB60-'Choose Housekeeping Genes'!AD$12,"")</f>
        <v/>
      </c>
      <c r="BU60" s="22" t="str">
        <f ca="1">IF(ISNUMBER(AC60-'Choose Housekeeping Genes'!AE$12),AC60-'Choose Housekeeping Genes'!AE$12,"")</f>
        <v/>
      </c>
      <c r="BV60" s="22" t="str">
        <f ca="1">IF(ISNUMBER(AD60-'Choose Housekeeping Genes'!AF$12),AD60-'Choose Housekeeping Genes'!AF$12,"")</f>
        <v/>
      </c>
      <c r="BW60" s="22" t="str">
        <f ca="1">IF(ISNUMBER(AE60-'Choose Housekeeping Genes'!AG$12),AE60-'Choose Housekeeping Genes'!AG$12,"")</f>
        <v/>
      </c>
      <c r="BX60" s="22" t="str">
        <f ca="1">IF(ISNUMBER(AF60-'Choose Housekeeping Genes'!AH$12),AF60-'Choose Housekeeping Genes'!AH$12,"")</f>
        <v/>
      </c>
      <c r="BY60" s="22" t="str">
        <f ca="1">IF(ISNUMBER(AG60-'Choose Housekeeping Genes'!AI$12),AG60-'Choose Housekeeping Genes'!AI$12,"")</f>
        <v/>
      </c>
      <c r="BZ60" s="22" t="str">
        <f ca="1">IF(ISNUMBER(AH60-'Choose Housekeeping Genes'!AJ$12),AH60-'Choose Housekeeping Genes'!AJ$12,"")</f>
        <v/>
      </c>
      <c r="CA60" s="22" t="str">
        <f ca="1">IF(ISNUMBER(AI60-'Choose Housekeeping Genes'!AK$12),AI60-'Choose Housekeeping Genes'!AK$12,"")</f>
        <v/>
      </c>
      <c r="CB60" s="22" t="str">
        <f ca="1">IF(ISNUMBER(AJ60-'Choose Housekeeping Genes'!AL$12),AJ60-'Choose Housekeeping Genes'!AL$12,"")</f>
        <v/>
      </c>
      <c r="CC60" s="22" t="str">
        <f ca="1">IF(ISNUMBER(AK60-'Choose Housekeeping Genes'!AM$12),AK60-'Choose Housekeeping Genes'!AM$12,"")</f>
        <v/>
      </c>
      <c r="CD60" s="22" t="str">
        <f ca="1">IF(ISNUMBER(AL60-'Choose Housekeeping Genes'!AN$12),AL60-'Choose Housekeeping Genes'!AN$12,"")</f>
        <v/>
      </c>
      <c r="CE60" s="22" t="str">
        <f ca="1">IF(ISNUMBER(AM60-'Choose Housekeeping Genes'!AO$12),AM60-'Choose Housekeeping Genes'!AO$12,"")</f>
        <v/>
      </c>
      <c r="CF60" s="22" t="str">
        <f ca="1">IF(ISNUMBER(AN60-'Choose Housekeeping Genes'!AP$12),AN60-'Choose Housekeeping Genes'!AP$12,"")</f>
        <v/>
      </c>
      <c r="CG60" s="22" t="str">
        <f ca="1">IF(ISNUMBER(AO60-'Choose Housekeeping Genes'!AQ$12),AO60-'Choose Housekeeping Genes'!AQ$12,"")</f>
        <v/>
      </c>
      <c r="CH60" s="22" t="str">
        <f ca="1">IF(ISNUMBER(AP60-'Choose Housekeeping Genes'!AR$12),AP60-'Choose Housekeeping Genes'!AR$12,"")</f>
        <v/>
      </c>
      <c r="CI60" s="22" t="str">
        <f ca="1">IF(ISNUMBER(AQ60-'Choose Housekeeping Genes'!AS$12),AQ60-'Choose Housekeeping Genes'!AS$12,"")</f>
        <v/>
      </c>
      <c r="CJ60" s="22" t="str">
        <f ca="1">IF(ISNUMBER(AR60-'Choose Housekeeping Genes'!AT$12),AR60-'Choose Housekeeping Genes'!AT$12,"")</f>
        <v/>
      </c>
      <c r="CK60" s="66" t="e">
        <f t="shared" ca="1" si="4"/>
        <v>#DIV/0!</v>
      </c>
      <c r="CL60" s="143" t="e">
        <f t="shared" ca="1" si="5"/>
        <v>#DIV/0!</v>
      </c>
      <c r="DA60" s="69" t="str">
        <f>'Transcript table'!D68</f>
        <v>Glu-TTC-1</v>
      </c>
      <c r="DB60" s="21" t="s">
        <v>324</v>
      </c>
      <c r="DC60" s="65" t="str">
        <f t="shared" ca="1" si="6"/>
        <v/>
      </c>
      <c r="DD60" s="65" t="str">
        <f t="shared" ca="1" si="7"/>
        <v/>
      </c>
      <c r="DE60" s="65" t="str">
        <f t="shared" ca="1" si="8"/>
        <v/>
      </c>
      <c r="DF60" s="65" t="str">
        <f t="shared" ca="1" si="9"/>
        <v/>
      </c>
      <c r="DG60" s="65" t="str">
        <f t="shared" ca="1" si="10"/>
        <v/>
      </c>
      <c r="DH60" s="65" t="str">
        <f t="shared" ca="1" si="11"/>
        <v/>
      </c>
      <c r="DI60" s="65" t="str">
        <f t="shared" ca="1" si="12"/>
        <v/>
      </c>
      <c r="DJ60" s="65" t="str">
        <f t="shared" ca="1" si="13"/>
        <v/>
      </c>
      <c r="DK60" s="65" t="str">
        <f t="shared" ca="1" si="14"/>
        <v/>
      </c>
      <c r="DL60" s="65" t="str">
        <f t="shared" ca="1" si="15"/>
        <v/>
      </c>
      <c r="DM60" s="65" t="str">
        <f t="shared" ca="1" si="16"/>
        <v/>
      </c>
      <c r="DN60" s="65" t="str">
        <f t="shared" ca="1" si="17"/>
        <v/>
      </c>
      <c r="DO60" s="65" t="str">
        <f t="shared" ca="1" si="18"/>
        <v/>
      </c>
      <c r="DP60" s="65" t="str">
        <f t="shared" ca="1" si="19"/>
        <v/>
      </c>
      <c r="DQ60" s="65" t="str">
        <f t="shared" ca="1" si="20"/>
        <v/>
      </c>
      <c r="DR60" s="65" t="str">
        <f t="shared" ca="1" si="21"/>
        <v/>
      </c>
      <c r="DS60" s="65" t="str">
        <f t="shared" ca="1" si="22"/>
        <v/>
      </c>
      <c r="DT60" s="65" t="str">
        <f t="shared" ca="1" si="23"/>
        <v/>
      </c>
      <c r="DU60" s="65" t="str">
        <f t="shared" ca="1" si="24"/>
        <v/>
      </c>
      <c r="DV60" s="65" t="str">
        <f t="shared" ca="1" si="25"/>
        <v/>
      </c>
      <c r="DW60" s="141" t="str">
        <f t="shared" si="26"/>
        <v>Glu-TTC-1</v>
      </c>
      <c r="DX60" s="140" t="s">
        <v>324</v>
      </c>
      <c r="DY60" s="65" t="str">
        <f t="shared" ca="1" si="27"/>
        <v/>
      </c>
      <c r="DZ60" s="65" t="str">
        <f t="shared" ca="1" si="28"/>
        <v/>
      </c>
      <c r="EA60" s="65" t="str">
        <f t="shared" ca="1" si="29"/>
        <v/>
      </c>
      <c r="EB60" s="65" t="str">
        <f t="shared" ca="1" si="30"/>
        <v/>
      </c>
      <c r="EC60" s="65" t="str">
        <f t="shared" ca="1" si="31"/>
        <v/>
      </c>
      <c r="ED60" s="65" t="str">
        <f t="shared" ca="1" si="32"/>
        <v/>
      </c>
      <c r="EE60" s="65" t="str">
        <f t="shared" ca="1" si="33"/>
        <v/>
      </c>
      <c r="EF60" s="65" t="str">
        <f t="shared" ca="1" si="34"/>
        <v/>
      </c>
      <c r="EG60" s="65" t="str">
        <f t="shared" ca="1" si="35"/>
        <v/>
      </c>
      <c r="EH60" s="65" t="str">
        <f t="shared" ca="1" si="36"/>
        <v/>
      </c>
      <c r="EI60" s="65" t="str">
        <f t="shared" ca="1" si="37"/>
        <v/>
      </c>
      <c r="EJ60" s="65" t="str">
        <f t="shared" ca="1" si="38"/>
        <v/>
      </c>
      <c r="EK60" s="65" t="str">
        <f t="shared" ca="1" si="39"/>
        <v/>
      </c>
      <c r="EL60" s="65" t="str">
        <f t="shared" ca="1" si="40"/>
        <v/>
      </c>
      <c r="EM60" s="65" t="str">
        <f t="shared" ca="1" si="41"/>
        <v/>
      </c>
      <c r="EN60" s="65" t="str">
        <f t="shared" ca="1" si="42"/>
        <v/>
      </c>
      <c r="EO60" s="65" t="str">
        <f t="shared" ca="1" si="43"/>
        <v/>
      </c>
      <c r="EP60" s="65" t="str">
        <f t="shared" ca="1" si="44"/>
        <v/>
      </c>
      <c r="EQ60" s="65" t="str">
        <f t="shared" ca="1" si="45"/>
        <v/>
      </c>
      <c r="ER60" s="65" t="str">
        <f t="shared" ca="1" si="46"/>
        <v/>
      </c>
    </row>
    <row r="61" spans="1:148" ht="12.75" customHeight="1">
      <c r="A61" s="134" t="str">
        <f>'Test Sample Data'!A61</f>
        <v>Glu-TTC-2</v>
      </c>
      <c r="B61" s="136" t="s">
        <v>322</v>
      </c>
      <c r="C61" s="22" t="str">
        <f>IF(SUM('Test Sample Data'!C$3:C$194)&gt;10,IF(AND(ISNUMBER('Test Sample Data'!C61),'Test Sample Data'!C61&lt;35,'Test Sample Data'!C61&gt;0),'Test Sample Data'!C61-'Choose Housekeeping Genes'!D$20,35-'Choose Housekeeping Genes'!D$20),"")</f>
        <v/>
      </c>
      <c r="D61" s="22" t="str">
        <f>IF(SUM('Test Sample Data'!D$3:D$194)&gt;10,IF(AND(ISNUMBER('Test Sample Data'!D61),'Test Sample Data'!D61&lt;35,'Test Sample Data'!D61&gt;0),'Test Sample Data'!D61-'Choose Housekeeping Genes'!E$20,35-'Choose Housekeeping Genes'!E$20),"")</f>
        <v/>
      </c>
      <c r="E61" s="22" t="str">
        <f>IF(SUM('Test Sample Data'!E$3:E$194)&gt;10,IF(AND(ISNUMBER('Test Sample Data'!E61),'Test Sample Data'!E61&lt;35,'Test Sample Data'!E61&gt;0),'Test Sample Data'!E61-'Choose Housekeeping Genes'!F$20,35-'Choose Housekeeping Genes'!F$20),"")</f>
        <v/>
      </c>
      <c r="F61" s="22" t="str">
        <f>IF(SUM('Test Sample Data'!F$3:F$194)&gt;10,IF(AND(ISNUMBER('Test Sample Data'!F61),'Test Sample Data'!F61&lt;35,'Test Sample Data'!F61&gt;0),'Test Sample Data'!F61-'Choose Housekeeping Genes'!G$20,35-'Choose Housekeeping Genes'!G$20),"")</f>
        <v/>
      </c>
      <c r="G61" s="22" t="str">
        <f>IF(SUM('Test Sample Data'!G$3:G$194)&gt;10,IF(AND(ISNUMBER('Test Sample Data'!G61),'Test Sample Data'!G61&lt;35,'Test Sample Data'!G61&gt;0),'Test Sample Data'!G61-'Choose Housekeeping Genes'!H$20,35-'Choose Housekeeping Genes'!H$20),"")</f>
        <v/>
      </c>
      <c r="H61" s="22" t="str">
        <f>IF(SUM('Test Sample Data'!H$3:H$194)&gt;10,IF(AND(ISNUMBER('Test Sample Data'!H61),'Test Sample Data'!H61&lt;35,'Test Sample Data'!H61&gt;0),'Test Sample Data'!H61-'Choose Housekeeping Genes'!I$20,35-'Choose Housekeeping Genes'!I$20),"")</f>
        <v/>
      </c>
      <c r="I61" s="22" t="str">
        <f>IF(SUM('Test Sample Data'!I$3:I$194)&gt;10,IF(AND(ISNUMBER('Test Sample Data'!I61),'Test Sample Data'!I61&lt;35,'Test Sample Data'!I61&gt;0),'Test Sample Data'!I61-'Choose Housekeeping Genes'!J$20,35-'Choose Housekeeping Genes'!J$20),"")</f>
        <v/>
      </c>
      <c r="J61" s="22" t="str">
        <f>IF(SUM('Test Sample Data'!J$3:J$194)&gt;10,IF(AND(ISNUMBER('Test Sample Data'!J61),'Test Sample Data'!J61&lt;35,'Test Sample Data'!J61&gt;0),'Test Sample Data'!J61-'Choose Housekeeping Genes'!K$20,35-'Choose Housekeeping Genes'!K$20),"")</f>
        <v/>
      </c>
      <c r="K61" s="22" t="str">
        <f>IF(SUM('Test Sample Data'!K$3:K$194)&gt;10,IF(AND(ISNUMBER('Test Sample Data'!K61),'Test Sample Data'!K61&lt;35,'Test Sample Data'!K61&gt;0),'Test Sample Data'!K61-'Choose Housekeeping Genes'!L$20,35-'Choose Housekeeping Genes'!L$20),"")</f>
        <v/>
      </c>
      <c r="L61" s="22" t="str">
        <f>IF(SUM('Test Sample Data'!L$3:L$194)&gt;10,IF(AND(ISNUMBER('Test Sample Data'!L61),'Test Sample Data'!L61&lt;35,'Test Sample Data'!L61&gt;0),'Test Sample Data'!L61-'Choose Housekeeping Genes'!M$20,35-'Choose Housekeeping Genes'!M$20),"")</f>
        <v/>
      </c>
      <c r="M61" s="22" t="str">
        <f>IF(SUM('Test Sample Data'!M$3:M$194)&gt;10,IF(AND(ISNUMBER('Test Sample Data'!M61),'Test Sample Data'!M61&lt;35,'Test Sample Data'!M61&gt;0),'Test Sample Data'!M61-'Choose Housekeeping Genes'!N$20,35-'Choose Housekeeping Genes'!N$20),"")</f>
        <v/>
      </c>
      <c r="N61" s="22" t="str">
        <f>IF(SUM('Test Sample Data'!N$3:N$194)&gt;10,IF(AND(ISNUMBER('Test Sample Data'!N61),'Test Sample Data'!N61&lt;35,'Test Sample Data'!N61&gt;0),'Test Sample Data'!N61-'Choose Housekeeping Genes'!O$20,35-'Choose Housekeeping Genes'!O$20),"")</f>
        <v/>
      </c>
      <c r="O61" s="22" t="str">
        <f>IF(SUM('Test Sample Data'!O$3:O$194)&gt;10,IF(AND(ISNUMBER('Test Sample Data'!O61),'Test Sample Data'!O61&lt;35,'Test Sample Data'!O61&gt;0),'Test Sample Data'!O61-'Choose Housekeeping Genes'!P$20,35-'Choose Housekeeping Genes'!P$20),"")</f>
        <v/>
      </c>
      <c r="P61" s="22" t="str">
        <f>IF(SUM('Test Sample Data'!P$3:P$194)&gt;10,IF(AND(ISNUMBER('Test Sample Data'!P61),'Test Sample Data'!P61&lt;35,'Test Sample Data'!P61&gt;0),'Test Sample Data'!P61-'Choose Housekeeping Genes'!Q$20,35-'Choose Housekeeping Genes'!Q$20),"")</f>
        <v/>
      </c>
      <c r="Q61" s="22" t="str">
        <f>IF(SUM('Test Sample Data'!Q$3:Q$194)&gt;10,IF(AND(ISNUMBER('Test Sample Data'!Q61),'Test Sample Data'!Q61&lt;35,'Test Sample Data'!Q61&gt;0),'Test Sample Data'!Q61-'Choose Housekeeping Genes'!R$20,35-'Choose Housekeeping Genes'!R$20),"")</f>
        <v/>
      </c>
      <c r="R61" s="22" t="str">
        <f>IF(SUM('Test Sample Data'!R$3:R$194)&gt;10,IF(AND(ISNUMBER('Test Sample Data'!R61),'Test Sample Data'!R61&lt;35,'Test Sample Data'!R61&gt;0),'Test Sample Data'!R61-'Choose Housekeeping Genes'!S$20,35-'Choose Housekeeping Genes'!S$20),"")</f>
        <v/>
      </c>
      <c r="S61" s="22" t="str">
        <f>IF(SUM('Test Sample Data'!S$3:S$194)&gt;10,IF(AND(ISNUMBER('Test Sample Data'!S61),'Test Sample Data'!S61&lt;35,'Test Sample Data'!S61&gt;0),'Test Sample Data'!S61-'Choose Housekeeping Genes'!T$20,35-'Choose Housekeeping Genes'!T$20),"")</f>
        <v/>
      </c>
      <c r="T61" s="22" t="str">
        <f>IF(SUM('Test Sample Data'!T$3:T$194)&gt;10,IF(AND(ISNUMBER('Test Sample Data'!T61),'Test Sample Data'!T61&lt;35,'Test Sample Data'!T61&gt;0),'Test Sample Data'!T61-'Choose Housekeeping Genes'!U$20,35-'Choose Housekeeping Genes'!U$20),"")</f>
        <v/>
      </c>
      <c r="U61" s="22" t="str">
        <f>IF(SUM('Test Sample Data'!U$3:U$194)&gt;10,IF(AND(ISNUMBER('Test Sample Data'!U61),'Test Sample Data'!U61&lt;35,'Test Sample Data'!U61&gt;0),'Test Sample Data'!U61-'Choose Housekeeping Genes'!V$20,35-'Choose Housekeeping Genes'!V$20),"")</f>
        <v/>
      </c>
      <c r="V61" s="22" t="str">
        <f>IF(SUM('Test Sample Data'!V$3:V$194)&gt;10,IF(AND(ISNUMBER('Test Sample Data'!V61),'Test Sample Data'!V61&lt;35,'Test Sample Data'!V61&gt;0),'Test Sample Data'!V61-'Choose Housekeeping Genes'!W$20,35-'Choose Housekeeping Genes'!W$20),"")</f>
        <v/>
      </c>
      <c r="W61" s="139" t="str">
        <f>'Control Sample Data'!A61</f>
        <v>Glu-TTC-2</v>
      </c>
      <c r="X61" s="140" t="s">
        <v>322</v>
      </c>
      <c r="Y61" s="22" t="str">
        <f>IF(SUM('Control Sample Data'!C$3:C$194)&gt;10,IF(AND(ISNUMBER('Control Sample Data'!C61),'Control Sample Data'!C61&lt;35,'Control Sample Data'!C61&gt;0),'Control Sample Data'!C61-'Choose Housekeeping Genes'!AA$20,35-'Choose Housekeeping Genes'!AA$20),"")</f>
        <v/>
      </c>
      <c r="Z61" s="22" t="str">
        <f>IF(SUM('Control Sample Data'!D$3:D$194)&gt;10,IF(AND(ISNUMBER('Control Sample Data'!D61),'Control Sample Data'!D61&lt;35,'Control Sample Data'!D61&gt;0),'Control Sample Data'!D61-'Choose Housekeeping Genes'!AB$20,35-'Choose Housekeeping Genes'!AB$20),"")</f>
        <v/>
      </c>
      <c r="AA61" s="22" t="str">
        <f>IF(SUM('Control Sample Data'!E$3:E$194)&gt;10,IF(AND(ISNUMBER('Control Sample Data'!E61),'Control Sample Data'!E61&lt;35,'Control Sample Data'!E61&gt;0),'Control Sample Data'!E61-'Choose Housekeeping Genes'!AC$20,35-'Choose Housekeeping Genes'!AC$20),"")</f>
        <v/>
      </c>
      <c r="AB61" s="22" t="str">
        <f>IF(SUM('Control Sample Data'!F$3:F$194)&gt;10,IF(AND(ISNUMBER('Control Sample Data'!F61),'Control Sample Data'!F61&lt;35,'Control Sample Data'!F61&gt;0),'Control Sample Data'!F61-'Choose Housekeeping Genes'!AD$20,35-'Choose Housekeeping Genes'!AD$20),"")</f>
        <v/>
      </c>
      <c r="AC61" s="22" t="str">
        <f>IF(SUM('Control Sample Data'!G$3:G$194)&gt;10,IF(AND(ISNUMBER('Control Sample Data'!G61),'Control Sample Data'!G61&lt;35,'Control Sample Data'!G61&gt;0),'Control Sample Data'!G61-'Choose Housekeeping Genes'!AE$20,35-'Choose Housekeeping Genes'!AE$20),"")</f>
        <v/>
      </c>
      <c r="AD61" s="22" t="str">
        <f>IF(SUM('Control Sample Data'!H$3:H$194)&gt;10,IF(AND(ISNUMBER('Control Sample Data'!H61),'Control Sample Data'!H61&lt;35,'Control Sample Data'!H61&gt;0),'Control Sample Data'!H61-'Choose Housekeeping Genes'!AF$20,35-'Choose Housekeeping Genes'!AF$20),"")</f>
        <v/>
      </c>
      <c r="AE61" s="22" t="str">
        <f>IF(SUM('Control Sample Data'!I$3:I$194)&gt;10,IF(AND(ISNUMBER('Control Sample Data'!I61),'Control Sample Data'!I61&lt;35,'Control Sample Data'!I61&gt;0),'Control Sample Data'!I61-'Choose Housekeeping Genes'!AG$20,35-'Choose Housekeeping Genes'!AG$20),"")</f>
        <v/>
      </c>
      <c r="AF61" s="22" t="str">
        <f>IF(SUM('Control Sample Data'!J$3:J$194)&gt;10,IF(AND(ISNUMBER('Control Sample Data'!J61),'Control Sample Data'!J61&lt;35,'Control Sample Data'!J61&gt;0),'Control Sample Data'!J61-'Choose Housekeeping Genes'!AH$20,35-'Choose Housekeeping Genes'!AH$20),"")</f>
        <v/>
      </c>
      <c r="AG61" s="22" t="str">
        <f>IF(SUM('Control Sample Data'!K$3:K$194)&gt;10,IF(AND(ISNUMBER('Control Sample Data'!K61),'Control Sample Data'!K61&lt;35,'Control Sample Data'!K61&gt;0),'Control Sample Data'!K61-'Choose Housekeeping Genes'!AI$20,35-'Choose Housekeeping Genes'!AI$20),"")</f>
        <v/>
      </c>
      <c r="AH61" s="22" t="str">
        <f>IF(SUM('Control Sample Data'!L$3:L$194)&gt;10,IF(AND(ISNUMBER('Control Sample Data'!L61),'Control Sample Data'!L61&lt;35,'Control Sample Data'!L61&gt;0),'Control Sample Data'!L61-'Choose Housekeeping Genes'!AJ$20,35-'Choose Housekeeping Genes'!AJ$20),"")</f>
        <v/>
      </c>
      <c r="AI61" s="22" t="str">
        <f>IF(SUM('Control Sample Data'!M$3:M$194)&gt;10,IF(AND(ISNUMBER('Control Sample Data'!M61),'Control Sample Data'!M61&lt;35,'Control Sample Data'!M61&gt;0),'Control Sample Data'!M61-'Choose Housekeeping Genes'!AK$20,35-'Choose Housekeeping Genes'!AK$20),"")</f>
        <v/>
      </c>
      <c r="AJ61" s="22" t="str">
        <f>IF(SUM('Control Sample Data'!N$3:N$194)&gt;10,IF(AND(ISNUMBER('Control Sample Data'!N61),'Control Sample Data'!N61&lt;35,'Control Sample Data'!N61&gt;0),'Control Sample Data'!N61-'Choose Housekeeping Genes'!AL$20,35-'Choose Housekeeping Genes'!AL$20),"")</f>
        <v/>
      </c>
      <c r="AK61" s="22" t="str">
        <f>IF(SUM('Control Sample Data'!O$3:O$194)&gt;10,IF(AND(ISNUMBER('Control Sample Data'!O61),'Control Sample Data'!O61&lt;35,'Control Sample Data'!O61&gt;0),'Control Sample Data'!O61-'Choose Housekeeping Genes'!AM$20,35-'Choose Housekeeping Genes'!AM$20),"")</f>
        <v/>
      </c>
      <c r="AL61" s="22" t="str">
        <f>IF(SUM('Control Sample Data'!P$3:P$194)&gt;10,IF(AND(ISNUMBER('Control Sample Data'!P61),'Control Sample Data'!P61&lt;35,'Control Sample Data'!P61&gt;0),'Control Sample Data'!P61-'Choose Housekeeping Genes'!AN$20,35-'Choose Housekeeping Genes'!AN$20),"")</f>
        <v/>
      </c>
      <c r="AM61" s="22" t="str">
        <f>IF(SUM('Control Sample Data'!Q$3:Q$194)&gt;10,IF(AND(ISNUMBER('Control Sample Data'!Q61),'Control Sample Data'!Q61&lt;35,'Control Sample Data'!Q61&gt;0),'Control Sample Data'!Q61-'Choose Housekeeping Genes'!AO$20,35-'Choose Housekeeping Genes'!AO$20),"")</f>
        <v/>
      </c>
      <c r="AN61" s="22" t="str">
        <f>IF(SUM('Control Sample Data'!R$3:R$194)&gt;10,IF(AND(ISNUMBER('Control Sample Data'!R61),'Control Sample Data'!R61&lt;35,'Control Sample Data'!R61&gt;0),'Control Sample Data'!R61-'Choose Housekeeping Genes'!AP$20,35-'Choose Housekeeping Genes'!AP$20),"")</f>
        <v/>
      </c>
      <c r="AO61" s="22" t="str">
        <f>IF(SUM('Control Sample Data'!S$3:S$194)&gt;10,IF(AND(ISNUMBER('Control Sample Data'!S61),'Control Sample Data'!S61&lt;35,'Control Sample Data'!S61&gt;0),'Control Sample Data'!S61-'Choose Housekeeping Genes'!AQ$20,35-'Choose Housekeeping Genes'!AQ$20),"")</f>
        <v/>
      </c>
      <c r="AP61" s="22" t="str">
        <f>IF(SUM('Control Sample Data'!T$3:T$194)&gt;10,IF(AND(ISNUMBER('Control Sample Data'!T61),'Control Sample Data'!T61&lt;35,'Control Sample Data'!T61&gt;0),'Control Sample Data'!T61-'Choose Housekeeping Genes'!AR$20,35-'Choose Housekeeping Genes'!AR$20),"")</f>
        <v/>
      </c>
      <c r="AQ61" s="22" t="str">
        <f>IF(SUM('Control Sample Data'!U$3:U$194)&gt;10,IF(AND(ISNUMBER('Control Sample Data'!U61),'Control Sample Data'!U61&lt;35,'Control Sample Data'!U61&gt;0),'Control Sample Data'!U61-'Choose Housekeeping Genes'!AS$20,35-'Choose Housekeeping Genes'!AS$20),"")</f>
        <v/>
      </c>
      <c r="AR61" s="22" t="str">
        <f>IF(SUM('Control Sample Data'!V$3:V$194)&gt;10,IF(AND(ISNUMBER('Control Sample Data'!V61),'Control Sample Data'!V61&lt;35,'Control Sample Data'!V61&gt;0),'Control Sample Data'!V61-'Choose Housekeeping Genes'!AT$20,35-'Choose Housekeeping Genes'!AT$20),"")</f>
        <v/>
      </c>
      <c r="AS61" s="69" t="str">
        <f>'Control Sample Data'!A61</f>
        <v>Glu-TTC-2</v>
      </c>
      <c r="AT61" s="21" t="s">
        <v>322</v>
      </c>
      <c r="AU61" s="22" t="str">
        <f ca="1">IF(ISNUMBER(C61-'Choose Housekeeping Genes'!D$12),C61-'Choose Housekeeping Genes'!D$12,"")</f>
        <v/>
      </c>
      <c r="AV61" s="22" t="str">
        <f ca="1">IF(ISNUMBER(D61-'Choose Housekeeping Genes'!E$12),D61-'Choose Housekeeping Genes'!E$12,"")</f>
        <v/>
      </c>
      <c r="AW61" s="22" t="str">
        <f ca="1">IF(ISNUMBER(E61-'Choose Housekeeping Genes'!F$12),E61-'Choose Housekeeping Genes'!F$12,"")</f>
        <v/>
      </c>
      <c r="AX61" s="22" t="str">
        <f ca="1">IF(ISNUMBER(F61-'Choose Housekeeping Genes'!G$12),F61-'Choose Housekeeping Genes'!G$12,"")</f>
        <v/>
      </c>
      <c r="AY61" s="22" t="str">
        <f ca="1">IF(ISNUMBER(G61-'Choose Housekeeping Genes'!H$12),G61-'Choose Housekeeping Genes'!H$12,"")</f>
        <v/>
      </c>
      <c r="AZ61" s="22" t="str">
        <f ca="1">IF(ISNUMBER(H61-'Choose Housekeeping Genes'!I$12),H61-'Choose Housekeeping Genes'!I$12,"")</f>
        <v/>
      </c>
      <c r="BA61" s="22" t="str">
        <f ca="1">IF(ISNUMBER(I61-'Choose Housekeeping Genes'!J$12),I61-'Choose Housekeeping Genes'!J$12,"")</f>
        <v/>
      </c>
      <c r="BB61" s="22" t="str">
        <f ca="1">IF(ISNUMBER(J61-'Choose Housekeeping Genes'!K$12),J61-'Choose Housekeeping Genes'!K$12,"")</f>
        <v/>
      </c>
      <c r="BC61" s="22" t="str">
        <f ca="1">IF(ISNUMBER(K61-'Choose Housekeeping Genes'!L$12),K61-'Choose Housekeeping Genes'!L$12,"")</f>
        <v/>
      </c>
      <c r="BD61" s="22" t="str">
        <f ca="1">IF(ISNUMBER(L61-'Choose Housekeeping Genes'!M$12),L61-'Choose Housekeeping Genes'!M$12,"")</f>
        <v/>
      </c>
      <c r="BE61" s="22" t="str">
        <f ca="1">IF(ISNUMBER(M61-'Choose Housekeeping Genes'!N$12),M61-'Choose Housekeeping Genes'!N$12,"")</f>
        <v/>
      </c>
      <c r="BF61" s="22" t="str">
        <f ca="1">IF(ISNUMBER(N61-'Choose Housekeeping Genes'!O$12),N61-'Choose Housekeeping Genes'!O$12,"")</f>
        <v/>
      </c>
      <c r="BG61" s="22" t="str">
        <f ca="1">IF(ISNUMBER(O61-'Choose Housekeeping Genes'!P$12),O61-'Choose Housekeeping Genes'!P$12,"")</f>
        <v/>
      </c>
      <c r="BH61" s="22" t="str">
        <f ca="1">IF(ISNUMBER(P61-'Choose Housekeeping Genes'!Q$12),P61-'Choose Housekeeping Genes'!Q$12,"")</f>
        <v/>
      </c>
      <c r="BI61" s="22" t="str">
        <f ca="1">IF(ISNUMBER(Q61-'Choose Housekeeping Genes'!R$12),Q61-'Choose Housekeeping Genes'!R$12,"")</f>
        <v/>
      </c>
      <c r="BJ61" s="22" t="str">
        <f ca="1">IF(ISNUMBER(R61-'Choose Housekeeping Genes'!S$12),R61-'Choose Housekeeping Genes'!S$12,"")</f>
        <v/>
      </c>
      <c r="BK61" s="22" t="str">
        <f ca="1">IF(ISNUMBER(S61-'Choose Housekeeping Genes'!T$12),S61-'Choose Housekeeping Genes'!T$12,"")</f>
        <v/>
      </c>
      <c r="BL61" s="22" t="str">
        <f ca="1">IF(ISNUMBER(T61-'Choose Housekeeping Genes'!U$12),T61-'Choose Housekeeping Genes'!U$12,"")</f>
        <v/>
      </c>
      <c r="BM61" s="22" t="str">
        <f ca="1">IF(ISNUMBER(U61-'Choose Housekeeping Genes'!V$12),U61-'Choose Housekeeping Genes'!V$12,"")</f>
        <v/>
      </c>
      <c r="BN61" s="22" t="str">
        <f ca="1">IF(ISNUMBER(V61-'Choose Housekeeping Genes'!W$12),V61-'Choose Housekeeping Genes'!W$12,"")</f>
        <v/>
      </c>
      <c r="BO61" s="142" t="str">
        <f t="shared" si="48"/>
        <v>Glu-TTC-2</v>
      </c>
      <c r="BP61" s="140" t="s">
        <v>322</v>
      </c>
      <c r="BQ61" s="22" t="str">
        <f ca="1">IF(ISNUMBER(Y61-'Choose Housekeeping Genes'!AA$12),Y61-'Choose Housekeeping Genes'!AA$12,"")</f>
        <v/>
      </c>
      <c r="BR61" s="22" t="str">
        <f ca="1">IF(ISNUMBER(Z61-'Choose Housekeeping Genes'!AB$12),Z61-'Choose Housekeeping Genes'!AB$12,"")</f>
        <v/>
      </c>
      <c r="BS61" s="22" t="str">
        <f ca="1">IF(ISNUMBER(AA61-'Choose Housekeeping Genes'!AC$12),AA61-'Choose Housekeeping Genes'!AC$12,"")</f>
        <v/>
      </c>
      <c r="BT61" s="22" t="str">
        <f ca="1">IF(ISNUMBER(AB61-'Choose Housekeeping Genes'!AD$12),AB61-'Choose Housekeeping Genes'!AD$12,"")</f>
        <v/>
      </c>
      <c r="BU61" s="22" t="str">
        <f ca="1">IF(ISNUMBER(AC61-'Choose Housekeeping Genes'!AE$12),AC61-'Choose Housekeeping Genes'!AE$12,"")</f>
        <v/>
      </c>
      <c r="BV61" s="22" t="str">
        <f ca="1">IF(ISNUMBER(AD61-'Choose Housekeeping Genes'!AF$12),AD61-'Choose Housekeeping Genes'!AF$12,"")</f>
        <v/>
      </c>
      <c r="BW61" s="22" t="str">
        <f ca="1">IF(ISNUMBER(AE61-'Choose Housekeeping Genes'!AG$12),AE61-'Choose Housekeeping Genes'!AG$12,"")</f>
        <v/>
      </c>
      <c r="BX61" s="22" t="str">
        <f ca="1">IF(ISNUMBER(AF61-'Choose Housekeeping Genes'!AH$12),AF61-'Choose Housekeeping Genes'!AH$12,"")</f>
        <v/>
      </c>
      <c r="BY61" s="22" t="str">
        <f ca="1">IF(ISNUMBER(AG61-'Choose Housekeeping Genes'!AI$12),AG61-'Choose Housekeeping Genes'!AI$12,"")</f>
        <v/>
      </c>
      <c r="BZ61" s="22" t="str">
        <f ca="1">IF(ISNUMBER(AH61-'Choose Housekeeping Genes'!AJ$12),AH61-'Choose Housekeeping Genes'!AJ$12,"")</f>
        <v/>
      </c>
      <c r="CA61" s="22" t="str">
        <f ca="1">IF(ISNUMBER(AI61-'Choose Housekeeping Genes'!AK$12),AI61-'Choose Housekeeping Genes'!AK$12,"")</f>
        <v/>
      </c>
      <c r="CB61" s="22" t="str">
        <f ca="1">IF(ISNUMBER(AJ61-'Choose Housekeeping Genes'!AL$12),AJ61-'Choose Housekeeping Genes'!AL$12,"")</f>
        <v/>
      </c>
      <c r="CC61" s="22" t="str">
        <f ca="1">IF(ISNUMBER(AK61-'Choose Housekeeping Genes'!AM$12),AK61-'Choose Housekeeping Genes'!AM$12,"")</f>
        <v/>
      </c>
      <c r="CD61" s="22" t="str">
        <f ca="1">IF(ISNUMBER(AL61-'Choose Housekeeping Genes'!AN$12),AL61-'Choose Housekeeping Genes'!AN$12,"")</f>
        <v/>
      </c>
      <c r="CE61" s="22" t="str">
        <f ca="1">IF(ISNUMBER(AM61-'Choose Housekeeping Genes'!AO$12),AM61-'Choose Housekeeping Genes'!AO$12,"")</f>
        <v/>
      </c>
      <c r="CF61" s="22" t="str">
        <f ca="1">IF(ISNUMBER(AN61-'Choose Housekeeping Genes'!AP$12),AN61-'Choose Housekeeping Genes'!AP$12,"")</f>
        <v/>
      </c>
      <c r="CG61" s="22" t="str">
        <f ca="1">IF(ISNUMBER(AO61-'Choose Housekeeping Genes'!AQ$12),AO61-'Choose Housekeeping Genes'!AQ$12,"")</f>
        <v/>
      </c>
      <c r="CH61" s="22" t="str">
        <f ca="1">IF(ISNUMBER(AP61-'Choose Housekeeping Genes'!AR$12),AP61-'Choose Housekeeping Genes'!AR$12,"")</f>
        <v/>
      </c>
      <c r="CI61" s="22" t="str">
        <f ca="1">IF(ISNUMBER(AQ61-'Choose Housekeeping Genes'!AS$12),AQ61-'Choose Housekeeping Genes'!AS$12,"")</f>
        <v/>
      </c>
      <c r="CJ61" s="22" t="str">
        <f ca="1">IF(ISNUMBER(AR61-'Choose Housekeeping Genes'!AT$12),AR61-'Choose Housekeeping Genes'!AT$12,"")</f>
        <v/>
      </c>
      <c r="CK61" s="66" t="e">
        <f t="shared" ca="1" si="4"/>
        <v>#DIV/0!</v>
      </c>
      <c r="CL61" s="143" t="e">
        <f t="shared" ca="1" si="5"/>
        <v>#DIV/0!</v>
      </c>
      <c r="DA61" s="69" t="str">
        <f>'Transcript table'!D69</f>
        <v>Glu-TTC-2</v>
      </c>
      <c r="DB61" s="21" t="s">
        <v>322</v>
      </c>
      <c r="DC61" s="65" t="str">
        <f t="shared" ca="1" si="6"/>
        <v/>
      </c>
      <c r="DD61" s="65" t="str">
        <f t="shared" ca="1" si="7"/>
        <v/>
      </c>
      <c r="DE61" s="65" t="str">
        <f t="shared" ca="1" si="8"/>
        <v/>
      </c>
      <c r="DF61" s="65" t="str">
        <f t="shared" ca="1" si="9"/>
        <v/>
      </c>
      <c r="DG61" s="65" t="str">
        <f t="shared" ca="1" si="10"/>
        <v/>
      </c>
      <c r="DH61" s="65" t="str">
        <f t="shared" ca="1" si="11"/>
        <v/>
      </c>
      <c r="DI61" s="65" t="str">
        <f t="shared" ca="1" si="12"/>
        <v/>
      </c>
      <c r="DJ61" s="65" t="str">
        <f t="shared" ca="1" si="13"/>
        <v/>
      </c>
      <c r="DK61" s="65" t="str">
        <f t="shared" ca="1" si="14"/>
        <v/>
      </c>
      <c r="DL61" s="65" t="str">
        <f t="shared" ca="1" si="15"/>
        <v/>
      </c>
      <c r="DM61" s="65" t="str">
        <f t="shared" ca="1" si="16"/>
        <v/>
      </c>
      <c r="DN61" s="65" t="str">
        <f t="shared" ca="1" si="17"/>
        <v/>
      </c>
      <c r="DO61" s="65" t="str">
        <f t="shared" ca="1" si="18"/>
        <v/>
      </c>
      <c r="DP61" s="65" t="str">
        <f t="shared" ca="1" si="19"/>
        <v/>
      </c>
      <c r="DQ61" s="65" t="str">
        <f t="shared" ca="1" si="20"/>
        <v/>
      </c>
      <c r="DR61" s="65" t="str">
        <f t="shared" ca="1" si="21"/>
        <v/>
      </c>
      <c r="DS61" s="65" t="str">
        <f t="shared" ca="1" si="22"/>
        <v/>
      </c>
      <c r="DT61" s="65" t="str">
        <f t="shared" ca="1" si="23"/>
        <v/>
      </c>
      <c r="DU61" s="65" t="str">
        <f t="shared" ca="1" si="24"/>
        <v/>
      </c>
      <c r="DV61" s="65" t="str">
        <f t="shared" ca="1" si="25"/>
        <v/>
      </c>
      <c r="DW61" s="141" t="str">
        <f t="shared" si="26"/>
        <v>Glu-TTC-2</v>
      </c>
      <c r="DX61" s="140" t="s">
        <v>322</v>
      </c>
      <c r="DY61" s="65" t="str">
        <f t="shared" ca="1" si="27"/>
        <v/>
      </c>
      <c r="DZ61" s="65" t="str">
        <f t="shared" ca="1" si="28"/>
        <v/>
      </c>
      <c r="EA61" s="65" t="str">
        <f t="shared" ca="1" si="29"/>
        <v/>
      </c>
      <c r="EB61" s="65" t="str">
        <f t="shared" ca="1" si="30"/>
        <v/>
      </c>
      <c r="EC61" s="65" t="str">
        <f t="shared" ca="1" si="31"/>
        <v/>
      </c>
      <c r="ED61" s="65" t="str">
        <f t="shared" ca="1" si="32"/>
        <v/>
      </c>
      <c r="EE61" s="65" t="str">
        <f t="shared" ca="1" si="33"/>
        <v/>
      </c>
      <c r="EF61" s="65" t="str">
        <f t="shared" ca="1" si="34"/>
        <v/>
      </c>
      <c r="EG61" s="65" t="str">
        <f t="shared" ca="1" si="35"/>
        <v/>
      </c>
      <c r="EH61" s="65" t="str">
        <f t="shared" ca="1" si="36"/>
        <v/>
      </c>
      <c r="EI61" s="65" t="str">
        <f t="shared" ca="1" si="37"/>
        <v/>
      </c>
      <c r="EJ61" s="65" t="str">
        <f t="shared" ca="1" si="38"/>
        <v/>
      </c>
      <c r="EK61" s="65" t="str">
        <f t="shared" ca="1" si="39"/>
        <v/>
      </c>
      <c r="EL61" s="65" t="str">
        <f t="shared" ca="1" si="40"/>
        <v/>
      </c>
      <c r="EM61" s="65" t="str">
        <f t="shared" ca="1" si="41"/>
        <v/>
      </c>
      <c r="EN61" s="65" t="str">
        <f t="shared" ca="1" si="42"/>
        <v/>
      </c>
      <c r="EO61" s="65" t="str">
        <f t="shared" ca="1" si="43"/>
        <v/>
      </c>
      <c r="EP61" s="65" t="str">
        <f t="shared" ca="1" si="44"/>
        <v/>
      </c>
      <c r="EQ61" s="65" t="str">
        <f t="shared" ca="1" si="45"/>
        <v/>
      </c>
      <c r="ER61" s="65" t="str">
        <f t="shared" ca="1" si="46"/>
        <v/>
      </c>
    </row>
    <row r="62" spans="1:148" ht="12.75" customHeight="1">
      <c r="A62" s="134" t="str">
        <f>'Test Sample Data'!A62</f>
        <v>Glu-TTC-3</v>
      </c>
      <c r="B62" s="136" t="s">
        <v>320</v>
      </c>
      <c r="C62" s="22" t="str">
        <f>IF(SUM('Test Sample Data'!C$3:C$194)&gt;10,IF(AND(ISNUMBER('Test Sample Data'!C62),'Test Sample Data'!C62&lt;35,'Test Sample Data'!C62&gt;0),'Test Sample Data'!C62-'Choose Housekeeping Genes'!D$20,35-'Choose Housekeeping Genes'!D$20),"")</f>
        <v/>
      </c>
      <c r="D62" s="22" t="str">
        <f>IF(SUM('Test Sample Data'!D$3:D$194)&gt;10,IF(AND(ISNUMBER('Test Sample Data'!D62),'Test Sample Data'!D62&lt;35,'Test Sample Data'!D62&gt;0),'Test Sample Data'!D62-'Choose Housekeeping Genes'!E$20,35-'Choose Housekeeping Genes'!E$20),"")</f>
        <v/>
      </c>
      <c r="E62" s="22" t="str">
        <f>IF(SUM('Test Sample Data'!E$3:E$194)&gt;10,IF(AND(ISNUMBER('Test Sample Data'!E62),'Test Sample Data'!E62&lt;35,'Test Sample Data'!E62&gt;0),'Test Sample Data'!E62-'Choose Housekeeping Genes'!F$20,35-'Choose Housekeeping Genes'!F$20),"")</f>
        <v/>
      </c>
      <c r="F62" s="22" t="str">
        <f>IF(SUM('Test Sample Data'!F$3:F$194)&gt;10,IF(AND(ISNUMBER('Test Sample Data'!F62),'Test Sample Data'!F62&lt;35,'Test Sample Data'!F62&gt;0),'Test Sample Data'!F62-'Choose Housekeeping Genes'!G$20,35-'Choose Housekeeping Genes'!G$20),"")</f>
        <v/>
      </c>
      <c r="G62" s="22" t="str">
        <f>IF(SUM('Test Sample Data'!G$3:G$194)&gt;10,IF(AND(ISNUMBER('Test Sample Data'!G62),'Test Sample Data'!G62&lt;35,'Test Sample Data'!G62&gt;0),'Test Sample Data'!G62-'Choose Housekeeping Genes'!H$20,35-'Choose Housekeeping Genes'!H$20),"")</f>
        <v/>
      </c>
      <c r="H62" s="22" t="str">
        <f>IF(SUM('Test Sample Data'!H$3:H$194)&gt;10,IF(AND(ISNUMBER('Test Sample Data'!H62),'Test Sample Data'!H62&lt;35,'Test Sample Data'!H62&gt;0),'Test Sample Data'!H62-'Choose Housekeeping Genes'!I$20,35-'Choose Housekeeping Genes'!I$20),"")</f>
        <v/>
      </c>
      <c r="I62" s="22" t="str">
        <f>IF(SUM('Test Sample Data'!I$3:I$194)&gt;10,IF(AND(ISNUMBER('Test Sample Data'!I62),'Test Sample Data'!I62&lt;35,'Test Sample Data'!I62&gt;0),'Test Sample Data'!I62-'Choose Housekeeping Genes'!J$20,35-'Choose Housekeeping Genes'!J$20),"")</f>
        <v/>
      </c>
      <c r="J62" s="22" t="str">
        <f>IF(SUM('Test Sample Data'!J$3:J$194)&gt;10,IF(AND(ISNUMBER('Test Sample Data'!J62),'Test Sample Data'!J62&lt;35,'Test Sample Data'!J62&gt;0),'Test Sample Data'!J62-'Choose Housekeeping Genes'!K$20,35-'Choose Housekeeping Genes'!K$20),"")</f>
        <v/>
      </c>
      <c r="K62" s="22" t="str">
        <f>IF(SUM('Test Sample Data'!K$3:K$194)&gt;10,IF(AND(ISNUMBER('Test Sample Data'!K62),'Test Sample Data'!K62&lt;35,'Test Sample Data'!K62&gt;0),'Test Sample Data'!K62-'Choose Housekeeping Genes'!L$20,35-'Choose Housekeeping Genes'!L$20),"")</f>
        <v/>
      </c>
      <c r="L62" s="22" t="str">
        <f>IF(SUM('Test Sample Data'!L$3:L$194)&gt;10,IF(AND(ISNUMBER('Test Sample Data'!L62),'Test Sample Data'!L62&lt;35,'Test Sample Data'!L62&gt;0),'Test Sample Data'!L62-'Choose Housekeeping Genes'!M$20,35-'Choose Housekeeping Genes'!M$20),"")</f>
        <v/>
      </c>
      <c r="M62" s="22" t="str">
        <f>IF(SUM('Test Sample Data'!M$3:M$194)&gt;10,IF(AND(ISNUMBER('Test Sample Data'!M62),'Test Sample Data'!M62&lt;35,'Test Sample Data'!M62&gt;0),'Test Sample Data'!M62-'Choose Housekeeping Genes'!N$20,35-'Choose Housekeeping Genes'!N$20),"")</f>
        <v/>
      </c>
      <c r="N62" s="22" t="str">
        <f>IF(SUM('Test Sample Data'!N$3:N$194)&gt;10,IF(AND(ISNUMBER('Test Sample Data'!N62),'Test Sample Data'!N62&lt;35,'Test Sample Data'!N62&gt;0),'Test Sample Data'!N62-'Choose Housekeeping Genes'!O$20,35-'Choose Housekeeping Genes'!O$20),"")</f>
        <v/>
      </c>
      <c r="O62" s="22" t="str">
        <f>IF(SUM('Test Sample Data'!O$3:O$194)&gt;10,IF(AND(ISNUMBER('Test Sample Data'!O62),'Test Sample Data'!O62&lt;35,'Test Sample Data'!O62&gt;0),'Test Sample Data'!O62-'Choose Housekeeping Genes'!P$20,35-'Choose Housekeeping Genes'!P$20),"")</f>
        <v/>
      </c>
      <c r="P62" s="22" t="str">
        <f>IF(SUM('Test Sample Data'!P$3:P$194)&gt;10,IF(AND(ISNUMBER('Test Sample Data'!P62),'Test Sample Data'!P62&lt;35,'Test Sample Data'!P62&gt;0),'Test Sample Data'!P62-'Choose Housekeeping Genes'!Q$20,35-'Choose Housekeeping Genes'!Q$20),"")</f>
        <v/>
      </c>
      <c r="Q62" s="22" t="str">
        <f>IF(SUM('Test Sample Data'!Q$3:Q$194)&gt;10,IF(AND(ISNUMBER('Test Sample Data'!Q62),'Test Sample Data'!Q62&lt;35,'Test Sample Data'!Q62&gt;0),'Test Sample Data'!Q62-'Choose Housekeeping Genes'!R$20,35-'Choose Housekeeping Genes'!R$20),"")</f>
        <v/>
      </c>
      <c r="R62" s="22" t="str">
        <f>IF(SUM('Test Sample Data'!R$3:R$194)&gt;10,IF(AND(ISNUMBER('Test Sample Data'!R62),'Test Sample Data'!R62&lt;35,'Test Sample Data'!R62&gt;0),'Test Sample Data'!R62-'Choose Housekeeping Genes'!S$20,35-'Choose Housekeeping Genes'!S$20),"")</f>
        <v/>
      </c>
      <c r="S62" s="22" t="str">
        <f>IF(SUM('Test Sample Data'!S$3:S$194)&gt;10,IF(AND(ISNUMBER('Test Sample Data'!S62),'Test Sample Data'!S62&lt;35,'Test Sample Data'!S62&gt;0),'Test Sample Data'!S62-'Choose Housekeeping Genes'!T$20,35-'Choose Housekeeping Genes'!T$20),"")</f>
        <v/>
      </c>
      <c r="T62" s="22" t="str">
        <f>IF(SUM('Test Sample Data'!T$3:T$194)&gt;10,IF(AND(ISNUMBER('Test Sample Data'!T62),'Test Sample Data'!T62&lt;35,'Test Sample Data'!T62&gt;0),'Test Sample Data'!T62-'Choose Housekeeping Genes'!U$20,35-'Choose Housekeeping Genes'!U$20),"")</f>
        <v/>
      </c>
      <c r="U62" s="22" t="str">
        <f>IF(SUM('Test Sample Data'!U$3:U$194)&gt;10,IF(AND(ISNUMBER('Test Sample Data'!U62),'Test Sample Data'!U62&lt;35,'Test Sample Data'!U62&gt;0),'Test Sample Data'!U62-'Choose Housekeeping Genes'!V$20,35-'Choose Housekeeping Genes'!V$20),"")</f>
        <v/>
      </c>
      <c r="V62" s="22" t="str">
        <f>IF(SUM('Test Sample Data'!V$3:V$194)&gt;10,IF(AND(ISNUMBER('Test Sample Data'!V62),'Test Sample Data'!V62&lt;35,'Test Sample Data'!V62&gt;0),'Test Sample Data'!V62-'Choose Housekeeping Genes'!W$20,35-'Choose Housekeeping Genes'!W$20),"")</f>
        <v/>
      </c>
      <c r="W62" s="139" t="str">
        <f>'Control Sample Data'!A62</f>
        <v>Glu-TTC-3</v>
      </c>
      <c r="X62" s="140" t="s">
        <v>320</v>
      </c>
      <c r="Y62" s="22" t="str">
        <f>IF(SUM('Control Sample Data'!C$3:C$194)&gt;10,IF(AND(ISNUMBER('Control Sample Data'!C62),'Control Sample Data'!C62&lt;35,'Control Sample Data'!C62&gt;0),'Control Sample Data'!C62-'Choose Housekeeping Genes'!AA$20,35-'Choose Housekeeping Genes'!AA$20),"")</f>
        <v/>
      </c>
      <c r="Z62" s="22" t="str">
        <f>IF(SUM('Control Sample Data'!D$3:D$194)&gt;10,IF(AND(ISNUMBER('Control Sample Data'!D62),'Control Sample Data'!D62&lt;35,'Control Sample Data'!D62&gt;0),'Control Sample Data'!D62-'Choose Housekeeping Genes'!AB$20,35-'Choose Housekeeping Genes'!AB$20),"")</f>
        <v/>
      </c>
      <c r="AA62" s="22" t="str">
        <f>IF(SUM('Control Sample Data'!E$3:E$194)&gt;10,IF(AND(ISNUMBER('Control Sample Data'!E62),'Control Sample Data'!E62&lt;35,'Control Sample Data'!E62&gt;0),'Control Sample Data'!E62-'Choose Housekeeping Genes'!AC$20,35-'Choose Housekeeping Genes'!AC$20),"")</f>
        <v/>
      </c>
      <c r="AB62" s="22" t="str">
        <f>IF(SUM('Control Sample Data'!F$3:F$194)&gt;10,IF(AND(ISNUMBER('Control Sample Data'!F62),'Control Sample Data'!F62&lt;35,'Control Sample Data'!F62&gt;0),'Control Sample Data'!F62-'Choose Housekeeping Genes'!AD$20,35-'Choose Housekeeping Genes'!AD$20),"")</f>
        <v/>
      </c>
      <c r="AC62" s="22" t="str">
        <f>IF(SUM('Control Sample Data'!G$3:G$194)&gt;10,IF(AND(ISNUMBER('Control Sample Data'!G62),'Control Sample Data'!G62&lt;35,'Control Sample Data'!G62&gt;0),'Control Sample Data'!G62-'Choose Housekeeping Genes'!AE$20,35-'Choose Housekeeping Genes'!AE$20),"")</f>
        <v/>
      </c>
      <c r="AD62" s="22" t="str">
        <f>IF(SUM('Control Sample Data'!H$3:H$194)&gt;10,IF(AND(ISNUMBER('Control Sample Data'!H62),'Control Sample Data'!H62&lt;35,'Control Sample Data'!H62&gt;0),'Control Sample Data'!H62-'Choose Housekeeping Genes'!AF$20,35-'Choose Housekeeping Genes'!AF$20),"")</f>
        <v/>
      </c>
      <c r="AE62" s="22" t="str">
        <f>IF(SUM('Control Sample Data'!I$3:I$194)&gt;10,IF(AND(ISNUMBER('Control Sample Data'!I62),'Control Sample Data'!I62&lt;35,'Control Sample Data'!I62&gt;0),'Control Sample Data'!I62-'Choose Housekeeping Genes'!AG$20,35-'Choose Housekeeping Genes'!AG$20),"")</f>
        <v/>
      </c>
      <c r="AF62" s="22" t="str">
        <f>IF(SUM('Control Sample Data'!J$3:J$194)&gt;10,IF(AND(ISNUMBER('Control Sample Data'!J62),'Control Sample Data'!J62&lt;35,'Control Sample Data'!J62&gt;0),'Control Sample Data'!J62-'Choose Housekeeping Genes'!AH$20,35-'Choose Housekeeping Genes'!AH$20),"")</f>
        <v/>
      </c>
      <c r="AG62" s="22" t="str">
        <f>IF(SUM('Control Sample Data'!K$3:K$194)&gt;10,IF(AND(ISNUMBER('Control Sample Data'!K62),'Control Sample Data'!K62&lt;35,'Control Sample Data'!K62&gt;0),'Control Sample Data'!K62-'Choose Housekeeping Genes'!AI$20,35-'Choose Housekeeping Genes'!AI$20),"")</f>
        <v/>
      </c>
      <c r="AH62" s="22" t="str">
        <f>IF(SUM('Control Sample Data'!L$3:L$194)&gt;10,IF(AND(ISNUMBER('Control Sample Data'!L62),'Control Sample Data'!L62&lt;35,'Control Sample Data'!L62&gt;0),'Control Sample Data'!L62-'Choose Housekeeping Genes'!AJ$20,35-'Choose Housekeeping Genes'!AJ$20),"")</f>
        <v/>
      </c>
      <c r="AI62" s="22" t="str">
        <f>IF(SUM('Control Sample Data'!M$3:M$194)&gt;10,IF(AND(ISNUMBER('Control Sample Data'!M62),'Control Sample Data'!M62&lt;35,'Control Sample Data'!M62&gt;0),'Control Sample Data'!M62-'Choose Housekeeping Genes'!AK$20,35-'Choose Housekeeping Genes'!AK$20),"")</f>
        <v/>
      </c>
      <c r="AJ62" s="22" t="str">
        <f>IF(SUM('Control Sample Data'!N$3:N$194)&gt;10,IF(AND(ISNUMBER('Control Sample Data'!N62),'Control Sample Data'!N62&lt;35,'Control Sample Data'!N62&gt;0),'Control Sample Data'!N62-'Choose Housekeeping Genes'!AL$20,35-'Choose Housekeeping Genes'!AL$20),"")</f>
        <v/>
      </c>
      <c r="AK62" s="22" t="str">
        <f>IF(SUM('Control Sample Data'!O$3:O$194)&gt;10,IF(AND(ISNUMBER('Control Sample Data'!O62),'Control Sample Data'!O62&lt;35,'Control Sample Data'!O62&gt;0),'Control Sample Data'!O62-'Choose Housekeeping Genes'!AM$20,35-'Choose Housekeeping Genes'!AM$20),"")</f>
        <v/>
      </c>
      <c r="AL62" s="22" t="str">
        <f>IF(SUM('Control Sample Data'!P$3:P$194)&gt;10,IF(AND(ISNUMBER('Control Sample Data'!P62),'Control Sample Data'!P62&lt;35,'Control Sample Data'!P62&gt;0),'Control Sample Data'!P62-'Choose Housekeeping Genes'!AN$20,35-'Choose Housekeeping Genes'!AN$20),"")</f>
        <v/>
      </c>
      <c r="AM62" s="22" t="str">
        <f>IF(SUM('Control Sample Data'!Q$3:Q$194)&gt;10,IF(AND(ISNUMBER('Control Sample Data'!Q62),'Control Sample Data'!Q62&lt;35,'Control Sample Data'!Q62&gt;0),'Control Sample Data'!Q62-'Choose Housekeeping Genes'!AO$20,35-'Choose Housekeeping Genes'!AO$20),"")</f>
        <v/>
      </c>
      <c r="AN62" s="22" t="str">
        <f>IF(SUM('Control Sample Data'!R$3:R$194)&gt;10,IF(AND(ISNUMBER('Control Sample Data'!R62),'Control Sample Data'!R62&lt;35,'Control Sample Data'!R62&gt;0),'Control Sample Data'!R62-'Choose Housekeeping Genes'!AP$20,35-'Choose Housekeeping Genes'!AP$20),"")</f>
        <v/>
      </c>
      <c r="AO62" s="22" t="str">
        <f>IF(SUM('Control Sample Data'!S$3:S$194)&gt;10,IF(AND(ISNUMBER('Control Sample Data'!S62),'Control Sample Data'!S62&lt;35,'Control Sample Data'!S62&gt;0),'Control Sample Data'!S62-'Choose Housekeeping Genes'!AQ$20,35-'Choose Housekeeping Genes'!AQ$20),"")</f>
        <v/>
      </c>
      <c r="AP62" s="22" t="str">
        <f>IF(SUM('Control Sample Data'!T$3:T$194)&gt;10,IF(AND(ISNUMBER('Control Sample Data'!T62),'Control Sample Data'!T62&lt;35,'Control Sample Data'!T62&gt;0),'Control Sample Data'!T62-'Choose Housekeeping Genes'!AR$20,35-'Choose Housekeeping Genes'!AR$20),"")</f>
        <v/>
      </c>
      <c r="AQ62" s="22" t="str">
        <f>IF(SUM('Control Sample Data'!U$3:U$194)&gt;10,IF(AND(ISNUMBER('Control Sample Data'!U62),'Control Sample Data'!U62&lt;35,'Control Sample Data'!U62&gt;0),'Control Sample Data'!U62-'Choose Housekeeping Genes'!AS$20,35-'Choose Housekeeping Genes'!AS$20),"")</f>
        <v/>
      </c>
      <c r="AR62" s="22" t="str">
        <f>IF(SUM('Control Sample Data'!V$3:V$194)&gt;10,IF(AND(ISNUMBER('Control Sample Data'!V62),'Control Sample Data'!V62&lt;35,'Control Sample Data'!V62&gt;0),'Control Sample Data'!V62-'Choose Housekeeping Genes'!AT$20,35-'Choose Housekeeping Genes'!AT$20),"")</f>
        <v/>
      </c>
      <c r="AS62" s="69" t="str">
        <f>'Control Sample Data'!A62</f>
        <v>Glu-TTC-3</v>
      </c>
      <c r="AT62" s="21" t="s">
        <v>320</v>
      </c>
      <c r="AU62" s="22" t="str">
        <f ca="1">IF(ISNUMBER(C62-'Choose Housekeeping Genes'!D$12),C62-'Choose Housekeeping Genes'!D$12,"")</f>
        <v/>
      </c>
      <c r="AV62" s="22" t="str">
        <f ca="1">IF(ISNUMBER(D62-'Choose Housekeeping Genes'!E$12),D62-'Choose Housekeeping Genes'!E$12,"")</f>
        <v/>
      </c>
      <c r="AW62" s="22" t="str">
        <f ca="1">IF(ISNUMBER(E62-'Choose Housekeeping Genes'!F$12),E62-'Choose Housekeeping Genes'!F$12,"")</f>
        <v/>
      </c>
      <c r="AX62" s="22" t="str">
        <f ca="1">IF(ISNUMBER(F62-'Choose Housekeeping Genes'!G$12),F62-'Choose Housekeeping Genes'!G$12,"")</f>
        <v/>
      </c>
      <c r="AY62" s="22" t="str">
        <f ca="1">IF(ISNUMBER(G62-'Choose Housekeeping Genes'!H$12),G62-'Choose Housekeeping Genes'!H$12,"")</f>
        <v/>
      </c>
      <c r="AZ62" s="22" t="str">
        <f ca="1">IF(ISNUMBER(H62-'Choose Housekeeping Genes'!I$12),H62-'Choose Housekeeping Genes'!I$12,"")</f>
        <v/>
      </c>
      <c r="BA62" s="22" t="str">
        <f ca="1">IF(ISNUMBER(I62-'Choose Housekeeping Genes'!J$12),I62-'Choose Housekeeping Genes'!J$12,"")</f>
        <v/>
      </c>
      <c r="BB62" s="22" t="str">
        <f ca="1">IF(ISNUMBER(J62-'Choose Housekeeping Genes'!K$12),J62-'Choose Housekeeping Genes'!K$12,"")</f>
        <v/>
      </c>
      <c r="BC62" s="22" t="str">
        <f ca="1">IF(ISNUMBER(K62-'Choose Housekeeping Genes'!L$12),K62-'Choose Housekeeping Genes'!L$12,"")</f>
        <v/>
      </c>
      <c r="BD62" s="22" t="str">
        <f ca="1">IF(ISNUMBER(L62-'Choose Housekeeping Genes'!M$12),L62-'Choose Housekeeping Genes'!M$12,"")</f>
        <v/>
      </c>
      <c r="BE62" s="22" t="str">
        <f ca="1">IF(ISNUMBER(M62-'Choose Housekeeping Genes'!N$12),M62-'Choose Housekeeping Genes'!N$12,"")</f>
        <v/>
      </c>
      <c r="BF62" s="22" t="str">
        <f ca="1">IF(ISNUMBER(N62-'Choose Housekeeping Genes'!O$12),N62-'Choose Housekeeping Genes'!O$12,"")</f>
        <v/>
      </c>
      <c r="BG62" s="22" t="str">
        <f ca="1">IF(ISNUMBER(O62-'Choose Housekeeping Genes'!P$12),O62-'Choose Housekeeping Genes'!P$12,"")</f>
        <v/>
      </c>
      <c r="BH62" s="22" t="str">
        <f ca="1">IF(ISNUMBER(P62-'Choose Housekeeping Genes'!Q$12),P62-'Choose Housekeeping Genes'!Q$12,"")</f>
        <v/>
      </c>
      <c r="BI62" s="22" t="str">
        <f ca="1">IF(ISNUMBER(Q62-'Choose Housekeeping Genes'!R$12),Q62-'Choose Housekeeping Genes'!R$12,"")</f>
        <v/>
      </c>
      <c r="BJ62" s="22" t="str">
        <f ca="1">IF(ISNUMBER(R62-'Choose Housekeeping Genes'!S$12),R62-'Choose Housekeeping Genes'!S$12,"")</f>
        <v/>
      </c>
      <c r="BK62" s="22" t="str">
        <f ca="1">IF(ISNUMBER(S62-'Choose Housekeeping Genes'!T$12),S62-'Choose Housekeeping Genes'!T$12,"")</f>
        <v/>
      </c>
      <c r="BL62" s="22" t="str">
        <f ca="1">IF(ISNUMBER(T62-'Choose Housekeeping Genes'!U$12),T62-'Choose Housekeeping Genes'!U$12,"")</f>
        <v/>
      </c>
      <c r="BM62" s="22" t="str">
        <f ca="1">IF(ISNUMBER(U62-'Choose Housekeeping Genes'!V$12),U62-'Choose Housekeeping Genes'!V$12,"")</f>
        <v/>
      </c>
      <c r="BN62" s="22" t="str">
        <f ca="1">IF(ISNUMBER(V62-'Choose Housekeeping Genes'!W$12),V62-'Choose Housekeeping Genes'!W$12,"")</f>
        <v/>
      </c>
      <c r="BO62" s="142" t="str">
        <f t="shared" si="48"/>
        <v>Glu-TTC-3</v>
      </c>
      <c r="BP62" s="140" t="s">
        <v>320</v>
      </c>
      <c r="BQ62" s="22" t="str">
        <f ca="1">IF(ISNUMBER(Y62-'Choose Housekeeping Genes'!AA$12),Y62-'Choose Housekeeping Genes'!AA$12,"")</f>
        <v/>
      </c>
      <c r="BR62" s="22" t="str">
        <f ca="1">IF(ISNUMBER(Z62-'Choose Housekeeping Genes'!AB$12),Z62-'Choose Housekeeping Genes'!AB$12,"")</f>
        <v/>
      </c>
      <c r="BS62" s="22" t="str">
        <f ca="1">IF(ISNUMBER(AA62-'Choose Housekeeping Genes'!AC$12),AA62-'Choose Housekeeping Genes'!AC$12,"")</f>
        <v/>
      </c>
      <c r="BT62" s="22" t="str">
        <f ca="1">IF(ISNUMBER(AB62-'Choose Housekeeping Genes'!AD$12),AB62-'Choose Housekeeping Genes'!AD$12,"")</f>
        <v/>
      </c>
      <c r="BU62" s="22" t="str">
        <f ca="1">IF(ISNUMBER(AC62-'Choose Housekeeping Genes'!AE$12),AC62-'Choose Housekeeping Genes'!AE$12,"")</f>
        <v/>
      </c>
      <c r="BV62" s="22" t="str">
        <f ca="1">IF(ISNUMBER(AD62-'Choose Housekeeping Genes'!AF$12),AD62-'Choose Housekeeping Genes'!AF$12,"")</f>
        <v/>
      </c>
      <c r="BW62" s="22" t="str">
        <f ca="1">IF(ISNUMBER(AE62-'Choose Housekeeping Genes'!AG$12),AE62-'Choose Housekeeping Genes'!AG$12,"")</f>
        <v/>
      </c>
      <c r="BX62" s="22" t="str">
        <f ca="1">IF(ISNUMBER(AF62-'Choose Housekeeping Genes'!AH$12),AF62-'Choose Housekeeping Genes'!AH$12,"")</f>
        <v/>
      </c>
      <c r="BY62" s="22" t="str">
        <f ca="1">IF(ISNUMBER(AG62-'Choose Housekeeping Genes'!AI$12),AG62-'Choose Housekeeping Genes'!AI$12,"")</f>
        <v/>
      </c>
      <c r="BZ62" s="22" t="str">
        <f ca="1">IF(ISNUMBER(AH62-'Choose Housekeeping Genes'!AJ$12),AH62-'Choose Housekeeping Genes'!AJ$12,"")</f>
        <v/>
      </c>
      <c r="CA62" s="22" t="str">
        <f ca="1">IF(ISNUMBER(AI62-'Choose Housekeeping Genes'!AK$12),AI62-'Choose Housekeeping Genes'!AK$12,"")</f>
        <v/>
      </c>
      <c r="CB62" s="22" t="str">
        <f ca="1">IF(ISNUMBER(AJ62-'Choose Housekeeping Genes'!AL$12),AJ62-'Choose Housekeeping Genes'!AL$12,"")</f>
        <v/>
      </c>
      <c r="CC62" s="22" t="str">
        <f ca="1">IF(ISNUMBER(AK62-'Choose Housekeeping Genes'!AM$12),AK62-'Choose Housekeeping Genes'!AM$12,"")</f>
        <v/>
      </c>
      <c r="CD62" s="22" t="str">
        <f ca="1">IF(ISNUMBER(AL62-'Choose Housekeeping Genes'!AN$12),AL62-'Choose Housekeeping Genes'!AN$12,"")</f>
        <v/>
      </c>
      <c r="CE62" s="22" t="str">
        <f ca="1">IF(ISNUMBER(AM62-'Choose Housekeeping Genes'!AO$12),AM62-'Choose Housekeeping Genes'!AO$12,"")</f>
        <v/>
      </c>
      <c r="CF62" s="22" t="str">
        <f ca="1">IF(ISNUMBER(AN62-'Choose Housekeeping Genes'!AP$12),AN62-'Choose Housekeeping Genes'!AP$12,"")</f>
        <v/>
      </c>
      <c r="CG62" s="22" t="str">
        <f ca="1">IF(ISNUMBER(AO62-'Choose Housekeeping Genes'!AQ$12),AO62-'Choose Housekeeping Genes'!AQ$12,"")</f>
        <v/>
      </c>
      <c r="CH62" s="22" t="str">
        <f ca="1">IF(ISNUMBER(AP62-'Choose Housekeeping Genes'!AR$12),AP62-'Choose Housekeeping Genes'!AR$12,"")</f>
        <v/>
      </c>
      <c r="CI62" s="22" t="str">
        <f ca="1">IF(ISNUMBER(AQ62-'Choose Housekeeping Genes'!AS$12),AQ62-'Choose Housekeeping Genes'!AS$12,"")</f>
        <v/>
      </c>
      <c r="CJ62" s="22" t="str">
        <f ca="1">IF(ISNUMBER(AR62-'Choose Housekeeping Genes'!AT$12),AR62-'Choose Housekeeping Genes'!AT$12,"")</f>
        <v/>
      </c>
      <c r="CK62" s="66" t="e">
        <f t="shared" ca="1" si="4"/>
        <v>#DIV/0!</v>
      </c>
      <c r="CL62" s="143" t="e">
        <f t="shared" ca="1" si="5"/>
        <v>#DIV/0!</v>
      </c>
      <c r="DA62" s="69" t="str">
        <f>'Transcript table'!D70</f>
        <v>Glu-TTC-3</v>
      </c>
      <c r="DB62" s="21" t="s">
        <v>320</v>
      </c>
      <c r="DC62" s="65" t="str">
        <f t="shared" ca="1" si="6"/>
        <v/>
      </c>
      <c r="DD62" s="65" t="str">
        <f t="shared" ca="1" si="7"/>
        <v/>
      </c>
      <c r="DE62" s="65" t="str">
        <f t="shared" ca="1" si="8"/>
        <v/>
      </c>
      <c r="DF62" s="65" t="str">
        <f t="shared" ca="1" si="9"/>
        <v/>
      </c>
      <c r="DG62" s="65" t="str">
        <f t="shared" ca="1" si="10"/>
        <v/>
      </c>
      <c r="DH62" s="65" t="str">
        <f t="shared" ca="1" si="11"/>
        <v/>
      </c>
      <c r="DI62" s="65" t="str">
        <f t="shared" ca="1" si="12"/>
        <v/>
      </c>
      <c r="DJ62" s="65" t="str">
        <f t="shared" ca="1" si="13"/>
        <v/>
      </c>
      <c r="DK62" s="65" t="str">
        <f t="shared" ca="1" si="14"/>
        <v/>
      </c>
      <c r="DL62" s="65" t="str">
        <f t="shared" ca="1" si="15"/>
        <v/>
      </c>
      <c r="DM62" s="65" t="str">
        <f t="shared" ca="1" si="16"/>
        <v/>
      </c>
      <c r="DN62" s="65" t="str">
        <f t="shared" ca="1" si="17"/>
        <v/>
      </c>
      <c r="DO62" s="65" t="str">
        <f t="shared" ca="1" si="18"/>
        <v/>
      </c>
      <c r="DP62" s="65" t="str">
        <f t="shared" ca="1" si="19"/>
        <v/>
      </c>
      <c r="DQ62" s="65" t="str">
        <f t="shared" ca="1" si="20"/>
        <v/>
      </c>
      <c r="DR62" s="65" t="str">
        <f t="shared" ca="1" si="21"/>
        <v/>
      </c>
      <c r="DS62" s="65" t="str">
        <f t="shared" ca="1" si="22"/>
        <v/>
      </c>
      <c r="DT62" s="65" t="str">
        <f t="shared" ca="1" si="23"/>
        <v/>
      </c>
      <c r="DU62" s="65" t="str">
        <f t="shared" ca="1" si="24"/>
        <v/>
      </c>
      <c r="DV62" s="65" t="str">
        <f t="shared" ca="1" si="25"/>
        <v/>
      </c>
      <c r="DW62" s="141" t="str">
        <f t="shared" si="26"/>
        <v>Glu-TTC-3</v>
      </c>
      <c r="DX62" s="140" t="s">
        <v>320</v>
      </c>
      <c r="DY62" s="65" t="str">
        <f t="shared" ca="1" si="27"/>
        <v/>
      </c>
      <c r="DZ62" s="65" t="str">
        <f t="shared" ca="1" si="28"/>
        <v/>
      </c>
      <c r="EA62" s="65" t="str">
        <f t="shared" ca="1" si="29"/>
        <v/>
      </c>
      <c r="EB62" s="65" t="str">
        <f t="shared" ca="1" si="30"/>
        <v/>
      </c>
      <c r="EC62" s="65" t="str">
        <f t="shared" ca="1" si="31"/>
        <v/>
      </c>
      <c r="ED62" s="65" t="str">
        <f t="shared" ca="1" si="32"/>
        <v/>
      </c>
      <c r="EE62" s="65" t="str">
        <f t="shared" ca="1" si="33"/>
        <v/>
      </c>
      <c r="EF62" s="65" t="str">
        <f t="shared" ca="1" si="34"/>
        <v/>
      </c>
      <c r="EG62" s="65" t="str">
        <f t="shared" ca="1" si="35"/>
        <v/>
      </c>
      <c r="EH62" s="65" t="str">
        <f t="shared" ca="1" si="36"/>
        <v/>
      </c>
      <c r="EI62" s="65" t="str">
        <f t="shared" ca="1" si="37"/>
        <v/>
      </c>
      <c r="EJ62" s="65" t="str">
        <f t="shared" ca="1" si="38"/>
        <v/>
      </c>
      <c r="EK62" s="65" t="str">
        <f t="shared" ca="1" si="39"/>
        <v/>
      </c>
      <c r="EL62" s="65" t="str">
        <f t="shared" ca="1" si="40"/>
        <v/>
      </c>
      <c r="EM62" s="65" t="str">
        <f t="shared" ca="1" si="41"/>
        <v/>
      </c>
      <c r="EN62" s="65" t="str">
        <f t="shared" ca="1" si="42"/>
        <v/>
      </c>
      <c r="EO62" s="65" t="str">
        <f t="shared" ca="1" si="43"/>
        <v/>
      </c>
      <c r="EP62" s="65" t="str">
        <f t="shared" ca="1" si="44"/>
        <v/>
      </c>
      <c r="EQ62" s="65" t="str">
        <f t="shared" ca="1" si="45"/>
        <v/>
      </c>
      <c r="ER62" s="65" t="str">
        <f t="shared" ca="1" si="46"/>
        <v/>
      </c>
    </row>
    <row r="63" spans="1:148" ht="12.75" customHeight="1">
      <c r="A63" s="134" t="str">
        <f>'Test Sample Data'!A63</f>
        <v>Gly-CCC-1</v>
      </c>
      <c r="B63" s="136" t="s">
        <v>318</v>
      </c>
      <c r="C63" s="22" t="str">
        <f>IF(SUM('Test Sample Data'!C$3:C$194)&gt;10,IF(AND(ISNUMBER('Test Sample Data'!C63),'Test Sample Data'!C63&lt;35,'Test Sample Data'!C63&gt;0),'Test Sample Data'!C63-'Choose Housekeeping Genes'!D$20,35-'Choose Housekeeping Genes'!D$20),"")</f>
        <v/>
      </c>
      <c r="D63" s="22" t="str">
        <f>IF(SUM('Test Sample Data'!D$3:D$194)&gt;10,IF(AND(ISNUMBER('Test Sample Data'!D63),'Test Sample Data'!D63&lt;35,'Test Sample Data'!D63&gt;0),'Test Sample Data'!D63-'Choose Housekeeping Genes'!E$20,35-'Choose Housekeeping Genes'!E$20),"")</f>
        <v/>
      </c>
      <c r="E63" s="22" t="str">
        <f>IF(SUM('Test Sample Data'!E$3:E$194)&gt;10,IF(AND(ISNUMBER('Test Sample Data'!E63),'Test Sample Data'!E63&lt;35,'Test Sample Data'!E63&gt;0),'Test Sample Data'!E63-'Choose Housekeeping Genes'!F$20,35-'Choose Housekeeping Genes'!F$20),"")</f>
        <v/>
      </c>
      <c r="F63" s="22" t="str">
        <f>IF(SUM('Test Sample Data'!F$3:F$194)&gt;10,IF(AND(ISNUMBER('Test Sample Data'!F63),'Test Sample Data'!F63&lt;35,'Test Sample Data'!F63&gt;0),'Test Sample Data'!F63-'Choose Housekeeping Genes'!G$20,35-'Choose Housekeeping Genes'!G$20),"")</f>
        <v/>
      </c>
      <c r="G63" s="22" t="str">
        <f>IF(SUM('Test Sample Data'!G$3:G$194)&gt;10,IF(AND(ISNUMBER('Test Sample Data'!G63),'Test Sample Data'!G63&lt;35,'Test Sample Data'!G63&gt;0),'Test Sample Data'!G63-'Choose Housekeeping Genes'!H$20,35-'Choose Housekeeping Genes'!H$20),"")</f>
        <v/>
      </c>
      <c r="H63" s="22" t="str">
        <f>IF(SUM('Test Sample Data'!H$3:H$194)&gt;10,IF(AND(ISNUMBER('Test Sample Data'!H63),'Test Sample Data'!H63&lt;35,'Test Sample Data'!H63&gt;0),'Test Sample Data'!H63-'Choose Housekeeping Genes'!I$20,35-'Choose Housekeeping Genes'!I$20),"")</f>
        <v/>
      </c>
      <c r="I63" s="22" t="str">
        <f>IF(SUM('Test Sample Data'!I$3:I$194)&gt;10,IF(AND(ISNUMBER('Test Sample Data'!I63),'Test Sample Data'!I63&lt;35,'Test Sample Data'!I63&gt;0),'Test Sample Data'!I63-'Choose Housekeeping Genes'!J$20,35-'Choose Housekeeping Genes'!J$20),"")</f>
        <v/>
      </c>
      <c r="J63" s="22" t="str">
        <f>IF(SUM('Test Sample Data'!J$3:J$194)&gt;10,IF(AND(ISNUMBER('Test Sample Data'!J63),'Test Sample Data'!J63&lt;35,'Test Sample Data'!J63&gt;0),'Test Sample Data'!J63-'Choose Housekeeping Genes'!K$20,35-'Choose Housekeeping Genes'!K$20),"")</f>
        <v/>
      </c>
      <c r="K63" s="22" t="str">
        <f>IF(SUM('Test Sample Data'!K$3:K$194)&gt;10,IF(AND(ISNUMBER('Test Sample Data'!K63),'Test Sample Data'!K63&lt;35,'Test Sample Data'!K63&gt;0),'Test Sample Data'!K63-'Choose Housekeeping Genes'!L$20,35-'Choose Housekeeping Genes'!L$20),"")</f>
        <v/>
      </c>
      <c r="L63" s="22" t="str">
        <f>IF(SUM('Test Sample Data'!L$3:L$194)&gt;10,IF(AND(ISNUMBER('Test Sample Data'!L63),'Test Sample Data'!L63&lt;35,'Test Sample Data'!L63&gt;0),'Test Sample Data'!L63-'Choose Housekeeping Genes'!M$20,35-'Choose Housekeeping Genes'!M$20),"")</f>
        <v/>
      </c>
      <c r="M63" s="22" t="str">
        <f>IF(SUM('Test Sample Data'!M$3:M$194)&gt;10,IF(AND(ISNUMBER('Test Sample Data'!M63),'Test Sample Data'!M63&lt;35,'Test Sample Data'!M63&gt;0),'Test Sample Data'!M63-'Choose Housekeeping Genes'!N$20,35-'Choose Housekeeping Genes'!N$20),"")</f>
        <v/>
      </c>
      <c r="N63" s="22" t="str">
        <f>IF(SUM('Test Sample Data'!N$3:N$194)&gt;10,IF(AND(ISNUMBER('Test Sample Data'!N63),'Test Sample Data'!N63&lt;35,'Test Sample Data'!N63&gt;0),'Test Sample Data'!N63-'Choose Housekeeping Genes'!O$20,35-'Choose Housekeeping Genes'!O$20),"")</f>
        <v/>
      </c>
      <c r="O63" s="22" t="str">
        <f>IF(SUM('Test Sample Data'!O$3:O$194)&gt;10,IF(AND(ISNUMBER('Test Sample Data'!O63),'Test Sample Data'!O63&lt;35,'Test Sample Data'!O63&gt;0),'Test Sample Data'!O63-'Choose Housekeeping Genes'!P$20,35-'Choose Housekeeping Genes'!P$20),"")</f>
        <v/>
      </c>
      <c r="P63" s="22" t="str">
        <f>IF(SUM('Test Sample Data'!P$3:P$194)&gt;10,IF(AND(ISNUMBER('Test Sample Data'!P63),'Test Sample Data'!P63&lt;35,'Test Sample Data'!P63&gt;0),'Test Sample Data'!P63-'Choose Housekeeping Genes'!Q$20,35-'Choose Housekeeping Genes'!Q$20),"")</f>
        <v/>
      </c>
      <c r="Q63" s="22" t="str">
        <f>IF(SUM('Test Sample Data'!Q$3:Q$194)&gt;10,IF(AND(ISNUMBER('Test Sample Data'!Q63),'Test Sample Data'!Q63&lt;35,'Test Sample Data'!Q63&gt;0),'Test Sample Data'!Q63-'Choose Housekeeping Genes'!R$20,35-'Choose Housekeeping Genes'!R$20),"")</f>
        <v/>
      </c>
      <c r="R63" s="22" t="str">
        <f>IF(SUM('Test Sample Data'!R$3:R$194)&gt;10,IF(AND(ISNUMBER('Test Sample Data'!R63),'Test Sample Data'!R63&lt;35,'Test Sample Data'!R63&gt;0),'Test Sample Data'!R63-'Choose Housekeeping Genes'!S$20,35-'Choose Housekeeping Genes'!S$20),"")</f>
        <v/>
      </c>
      <c r="S63" s="22" t="str">
        <f>IF(SUM('Test Sample Data'!S$3:S$194)&gt;10,IF(AND(ISNUMBER('Test Sample Data'!S63),'Test Sample Data'!S63&lt;35,'Test Sample Data'!S63&gt;0),'Test Sample Data'!S63-'Choose Housekeeping Genes'!T$20,35-'Choose Housekeeping Genes'!T$20),"")</f>
        <v/>
      </c>
      <c r="T63" s="22" t="str">
        <f>IF(SUM('Test Sample Data'!T$3:T$194)&gt;10,IF(AND(ISNUMBER('Test Sample Data'!T63),'Test Sample Data'!T63&lt;35,'Test Sample Data'!T63&gt;0),'Test Sample Data'!T63-'Choose Housekeeping Genes'!U$20,35-'Choose Housekeeping Genes'!U$20),"")</f>
        <v/>
      </c>
      <c r="U63" s="22" t="str">
        <f>IF(SUM('Test Sample Data'!U$3:U$194)&gt;10,IF(AND(ISNUMBER('Test Sample Data'!U63),'Test Sample Data'!U63&lt;35,'Test Sample Data'!U63&gt;0),'Test Sample Data'!U63-'Choose Housekeeping Genes'!V$20,35-'Choose Housekeeping Genes'!V$20),"")</f>
        <v/>
      </c>
      <c r="V63" s="22" t="str">
        <f>IF(SUM('Test Sample Data'!V$3:V$194)&gt;10,IF(AND(ISNUMBER('Test Sample Data'!V63),'Test Sample Data'!V63&lt;35,'Test Sample Data'!V63&gt;0),'Test Sample Data'!V63-'Choose Housekeeping Genes'!W$20,35-'Choose Housekeeping Genes'!W$20),"")</f>
        <v/>
      </c>
      <c r="W63" s="139" t="str">
        <f>'Control Sample Data'!A63</f>
        <v>Gly-CCC-1</v>
      </c>
      <c r="X63" s="140" t="s">
        <v>318</v>
      </c>
      <c r="Y63" s="22" t="str">
        <f>IF(SUM('Control Sample Data'!C$3:C$194)&gt;10,IF(AND(ISNUMBER('Control Sample Data'!C63),'Control Sample Data'!C63&lt;35,'Control Sample Data'!C63&gt;0),'Control Sample Data'!C63-'Choose Housekeeping Genes'!AA$20,35-'Choose Housekeeping Genes'!AA$20),"")</f>
        <v/>
      </c>
      <c r="Z63" s="22" t="str">
        <f>IF(SUM('Control Sample Data'!D$3:D$194)&gt;10,IF(AND(ISNUMBER('Control Sample Data'!D63),'Control Sample Data'!D63&lt;35,'Control Sample Data'!D63&gt;0),'Control Sample Data'!D63-'Choose Housekeeping Genes'!AB$20,35-'Choose Housekeeping Genes'!AB$20),"")</f>
        <v/>
      </c>
      <c r="AA63" s="22" t="str">
        <f>IF(SUM('Control Sample Data'!E$3:E$194)&gt;10,IF(AND(ISNUMBER('Control Sample Data'!E63),'Control Sample Data'!E63&lt;35,'Control Sample Data'!E63&gt;0),'Control Sample Data'!E63-'Choose Housekeeping Genes'!AC$20,35-'Choose Housekeeping Genes'!AC$20),"")</f>
        <v/>
      </c>
      <c r="AB63" s="22" t="str">
        <f>IF(SUM('Control Sample Data'!F$3:F$194)&gt;10,IF(AND(ISNUMBER('Control Sample Data'!F63),'Control Sample Data'!F63&lt;35,'Control Sample Data'!F63&gt;0),'Control Sample Data'!F63-'Choose Housekeeping Genes'!AD$20,35-'Choose Housekeeping Genes'!AD$20),"")</f>
        <v/>
      </c>
      <c r="AC63" s="22" t="str">
        <f>IF(SUM('Control Sample Data'!G$3:G$194)&gt;10,IF(AND(ISNUMBER('Control Sample Data'!G63),'Control Sample Data'!G63&lt;35,'Control Sample Data'!G63&gt;0),'Control Sample Data'!G63-'Choose Housekeeping Genes'!AE$20,35-'Choose Housekeeping Genes'!AE$20),"")</f>
        <v/>
      </c>
      <c r="AD63" s="22" t="str">
        <f>IF(SUM('Control Sample Data'!H$3:H$194)&gt;10,IF(AND(ISNUMBER('Control Sample Data'!H63),'Control Sample Data'!H63&lt;35,'Control Sample Data'!H63&gt;0),'Control Sample Data'!H63-'Choose Housekeeping Genes'!AF$20,35-'Choose Housekeeping Genes'!AF$20),"")</f>
        <v/>
      </c>
      <c r="AE63" s="22" t="str">
        <f>IF(SUM('Control Sample Data'!I$3:I$194)&gt;10,IF(AND(ISNUMBER('Control Sample Data'!I63),'Control Sample Data'!I63&lt;35,'Control Sample Data'!I63&gt;0),'Control Sample Data'!I63-'Choose Housekeeping Genes'!AG$20,35-'Choose Housekeeping Genes'!AG$20),"")</f>
        <v/>
      </c>
      <c r="AF63" s="22" t="str">
        <f>IF(SUM('Control Sample Data'!J$3:J$194)&gt;10,IF(AND(ISNUMBER('Control Sample Data'!J63),'Control Sample Data'!J63&lt;35,'Control Sample Data'!J63&gt;0),'Control Sample Data'!J63-'Choose Housekeeping Genes'!AH$20,35-'Choose Housekeeping Genes'!AH$20),"")</f>
        <v/>
      </c>
      <c r="AG63" s="22" t="str">
        <f>IF(SUM('Control Sample Data'!K$3:K$194)&gt;10,IF(AND(ISNUMBER('Control Sample Data'!K63),'Control Sample Data'!K63&lt;35,'Control Sample Data'!K63&gt;0),'Control Sample Data'!K63-'Choose Housekeeping Genes'!AI$20,35-'Choose Housekeeping Genes'!AI$20),"")</f>
        <v/>
      </c>
      <c r="AH63" s="22" t="str">
        <f>IF(SUM('Control Sample Data'!L$3:L$194)&gt;10,IF(AND(ISNUMBER('Control Sample Data'!L63),'Control Sample Data'!L63&lt;35,'Control Sample Data'!L63&gt;0),'Control Sample Data'!L63-'Choose Housekeeping Genes'!AJ$20,35-'Choose Housekeeping Genes'!AJ$20),"")</f>
        <v/>
      </c>
      <c r="AI63" s="22" t="str">
        <f>IF(SUM('Control Sample Data'!M$3:M$194)&gt;10,IF(AND(ISNUMBER('Control Sample Data'!M63),'Control Sample Data'!M63&lt;35,'Control Sample Data'!M63&gt;0),'Control Sample Data'!M63-'Choose Housekeeping Genes'!AK$20,35-'Choose Housekeeping Genes'!AK$20),"")</f>
        <v/>
      </c>
      <c r="AJ63" s="22" t="str">
        <f>IF(SUM('Control Sample Data'!N$3:N$194)&gt;10,IF(AND(ISNUMBER('Control Sample Data'!N63),'Control Sample Data'!N63&lt;35,'Control Sample Data'!N63&gt;0),'Control Sample Data'!N63-'Choose Housekeeping Genes'!AL$20,35-'Choose Housekeeping Genes'!AL$20),"")</f>
        <v/>
      </c>
      <c r="AK63" s="22" t="str">
        <f>IF(SUM('Control Sample Data'!O$3:O$194)&gt;10,IF(AND(ISNUMBER('Control Sample Data'!O63),'Control Sample Data'!O63&lt;35,'Control Sample Data'!O63&gt;0),'Control Sample Data'!O63-'Choose Housekeeping Genes'!AM$20,35-'Choose Housekeeping Genes'!AM$20),"")</f>
        <v/>
      </c>
      <c r="AL63" s="22" t="str">
        <f>IF(SUM('Control Sample Data'!P$3:P$194)&gt;10,IF(AND(ISNUMBER('Control Sample Data'!P63),'Control Sample Data'!P63&lt;35,'Control Sample Data'!P63&gt;0),'Control Sample Data'!P63-'Choose Housekeeping Genes'!AN$20,35-'Choose Housekeeping Genes'!AN$20),"")</f>
        <v/>
      </c>
      <c r="AM63" s="22" t="str">
        <f>IF(SUM('Control Sample Data'!Q$3:Q$194)&gt;10,IF(AND(ISNUMBER('Control Sample Data'!Q63),'Control Sample Data'!Q63&lt;35,'Control Sample Data'!Q63&gt;0),'Control Sample Data'!Q63-'Choose Housekeeping Genes'!AO$20,35-'Choose Housekeeping Genes'!AO$20),"")</f>
        <v/>
      </c>
      <c r="AN63" s="22" t="str">
        <f>IF(SUM('Control Sample Data'!R$3:R$194)&gt;10,IF(AND(ISNUMBER('Control Sample Data'!R63),'Control Sample Data'!R63&lt;35,'Control Sample Data'!R63&gt;0),'Control Sample Data'!R63-'Choose Housekeeping Genes'!AP$20,35-'Choose Housekeeping Genes'!AP$20),"")</f>
        <v/>
      </c>
      <c r="AO63" s="22" t="str">
        <f>IF(SUM('Control Sample Data'!S$3:S$194)&gt;10,IF(AND(ISNUMBER('Control Sample Data'!S63),'Control Sample Data'!S63&lt;35,'Control Sample Data'!S63&gt;0),'Control Sample Data'!S63-'Choose Housekeeping Genes'!AQ$20,35-'Choose Housekeeping Genes'!AQ$20),"")</f>
        <v/>
      </c>
      <c r="AP63" s="22" t="str">
        <f>IF(SUM('Control Sample Data'!T$3:T$194)&gt;10,IF(AND(ISNUMBER('Control Sample Data'!T63),'Control Sample Data'!T63&lt;35,'Control Sample Data'!T63&gt;0),'Control Sample Data'!T63-'Choose Housekeeping Genes'!AR$20,35-'Choose Housekeeping Genes'!AR$20),"")</f>
        <v/>
      </c>
      <c r="AQ63" s="22" t="str">
        <f>IF(SUM('Control Sample Data'!U$3:U$194)&gt;10,IF(AND(ISNUMBER('Control Sample Data'!U63),'Control Sample Data'!U63&lt;35,'Control Sample Data'!U63&gt;0),'Control Sample Data'!U63-'Choose Housekeeping Genes'!AS$20,35-'Choose Housekeeping Genes'!AS$20),"")</f>
        <v/>
      </c>
      <c r="AR63" s="22" t="str">
        <f>IF(SUM('Control Sample Data'!V$3:V$194)&gt;10,IF(AND(ISNUMBER('Control Sample Data'!V63),'Control Sample Data'!V63&lt;35,'Control Sample Data'!V63&gt;0),'Control Sample Data'!V63-'Choose Housekeeping Genes'!AT$20,35-'Choose Housekeeping Genes'!AT$20),"")</f>
        <v/>
      </c>
      <c r="AS63" s="69" t="str">
        <f>'Control Sample Data'!A63</f>
        <v>Gly-CCC-1</v>
      </c>
      <c r="AT63" s="21" t="s">
        <v>318</v>
      </c>
      <c r="AU63" s="22" t="str">
        <f ca="1">IF(ISNUMBER(C63-'Choose Housekeeping Genes'!D$12),C63-'Choose Housekeeping Genes'!D$12,"")</f>
        <v/>
      </c>
      <c r="AV63" s="22" t="str">
        <f ca="1">IF(ISNUMBER(D63-'Choose Housekeeping Genes'!E$12),D63-'Choose Housekeeping Genes'!E$12,"")</f>
        <v/>
      </c>
      <c r="AW63" s="22" t="str">
        <f ca="1">IF(ISNUMBER(E63-'Choose Housekeeping Genes'!F$12),E63-'Choose Housekeeping Genes'!F$12,"")</f>
        <v/>
      </c>
      <c r="AX63" s="22" t="str">
        <f ca="1">IF(ISNUMBER(F63-'Choose Housekeeping Genes'!G$12),F63-'Choose Housekeeping Genes'!G$12,"")</f>
        <v/>
      </c>
      <c r="AY63" s="22" t="str">
        <f ca="1">IF(ISNUMBER(G63-'Choose Housekeeping Genes'!H$12),G63-'Choose Housekeeping Genes'!H$12,"")</f>
        <v/>
      </c>
      <c r="AZ63" s="22" t="str">
        <f ca="1">IF(ISNUMBER(H63-'Choose Housekeeping Genes'!I$12),H63-'Choose Housekeeping Genes'!I$12,"")</f>
        <v/>
      </c>
      <c r="BA63" s="22" t="str">
        <f ca="1">IF(ISNUMBER(I63-'Choose Housekeeping Genes'!J$12),I63-'Choose Housekeeping Genes'!J$12,"")</f>
        <v/>
      </c>
      <c r="BB63" s="22" t="str">
        <f ca="1">IF(ISNUMBER(J63-'Choose Housekeeping Genes'!K$12),J63-'Choose Housekeeping Genes'!K$12,"")</f>
        <v/>
      </c>
      <c r="BC63" s="22" t="str">
        <f ca="1">IF(ISNUMBER(K63-'Choose Housekeeping Genes'!L$12),K63-'Choose Housekeeping Genes'!L$12,"")</f>
        <v/>
      </c>
      <c r="BD63" s="22" t="str">
        <f ca="1">IF(ISNUMBER(L63-'Choose Housekeeping Genes'!M$12),L63-'Choose Housekeeping Genes'!M$12,"")</f>
        <v/>
      </c>
      <c r="BE63" s="22" t="str">
        <f ca="1">IF(ISNUMBER(M63-'Choose Housekeeping Genes'!N$12),M63-'Choose Housekeeping Genes'!N$12,"")</f>
        <v/>
      </c>
      <c r="BF63" s="22" t="str">
        <f ca="1">IF(ISNUMBER(N63-'Choose Housekeeping Genes'!O$12),N63-'Choose Housekeeping Genes'!O$12,"")</f>
        <v/>
      </c>
      <c r="BG63" s="22" t="str">
        <f ca="1">IF(ISNUMBER(O63-'Choose Housekeeping Genes'!P$12),O63-'Choose Housekeeping Genes'!P$12,"")</f>
        <v/>
      </c>
      <c r="BH63" s="22" t="str">
        <f ca="1">IF(ISNUMBER(P63-'Choose Housekeeping Genes'!Q$12),P63-'Choose Housekeeping Genes'!Q$12,"")</f>
        <v/>
      </c>
      <c r="BI63" s="22" t="str">
        <f ca="1">IF(ISNUMBER(Q63-'Choose Housekeeping Genes'!R$12),Q63-'Choose Housekeeping Genes'!R$12,"")</f>
        <v/>
      </c>
      <c r="BJ63" s="22" t="str">
        <f ca="1">IF(ISNUMBER(R63-'Choose Housekeeping Genes'!S$12),R63-'Choose Housekeeping Genes'!S$12,"")</f>
        <v/>
      </c>
      <c r="BK63" s="22" t="str">
        <f ca="1">IF(ISNUMBER(S63-'Choose Housekeeping Genes'!T$12),S63-'Choose Housekeeping Genes'!T$12,"")</f>
        <v/>
      </c>
      <c r="BL63" s="22" t="str">
        <f ca="1">IF(ISNUMBER(T63-'Choose Housekeeping Genes'!U$12),T63-'Choose Housekeeping Genes'!U$12,"")</f>
        <v/>
      </c>
      <c r="BM63" s="22" t="str">
        <f ca="1">IF(ISNUMBER(U63-'Choose Housekeeping Genes'!V$12),U63-'Choose Housekeeping Genes'!V$12,"")</f>
        <v/>
      </c>
      <c r="BN63" s="22" t="str">
        <f ca="1">IF(ISNUMBER(V63-'Choose Housekeeping Genes'!W$12),V63-'Choose Housekeeping Genes'!W$12,"")</f>
        <v/>
      </c>
      <c r="BO63" s="142" t="str">
        <f t="shared" si="48"/>
        <v>Gly-CCC-1</v>
      </c>
      <c r="BP63" s="140" t="s">
        <v>318</v>
      </c>
      <c r="BQ63" s="22" t="str">
        <f ca="1">IF(ISNUMBER(Y63-'Choose Housekeeping Genes'!AA$12),Y63-'Choose Housekeeping Genes'!AA$12,"")</f>
        <v/>
      </c>
      <c r="BR63" s="22" t="str">
        <f ca="1">IF(ISNUMBER(Z63-'Choose Housekeeping Genes'!AB$12),Z63-'Choose Housekeeping Genes'!AB$12,"")</f>
        <v/>
      </c>
      <c r="BS63" s="22" t="str">
        <f ca="1">IF(ISNUMBER(AA63-'Choose Housekeeping Genes'!AC$12),AA63-'Choose Housekeeping Genes'!AC$12,"")</f>
        <v/>
      </c>
      <c r="BT63" s="22" t="str">
        <f ca="1">IF(ISNUMBER(AB63-'Choose Housekeeping Genes'!AD$12),AB63-'Choose Housekeeping Genes'!AD$12,"")</f>
        <v/>
      </c>
      <c r="BU63" s="22" t="str">
        <f ca="1">IF(ISNUMBER(AC63-'Choose Housekeeping Genes'!AE$12),AC63-'Choose Housekeeping Genes'!AE$12,"")</f>
        <v/>
      </c>
      <c r="BV63" s="22" t="str">
        <f ca="1">IF(ISNUMBER(AD63-'Choose Housekeeping Genes'!AF$12),AD63-'Choose Housekeeping Genes'!AF$12,"")</f>
        <v/>
      </c>
      <c r="BW63" s="22" t="str">
        <f ca="1">IF(ISNUMBER(AE63-'Choose Housekeeping Genes'!AG$12),AE63-'Choose Housekeeping Genes'!AG$12,"")</f>
        <v/>
      </c>
      <c r="BX63" s="22" t="str">
        <f ca="1">IF(ISNUMBER(AF63-'Choose Housekeeping Genes'!AH$12),AF63-'Choose Housekeeping Genes'!AH$12,"")</f>
        <v/>
      </c>
      <c r="BY63" s="22" t="str">
        <f ca="1">IF(ISNUMBER(AG63-'Choose Housekeeping Genes'!AI$12),AG63-'Choose Housekeeping Genes'!AI$12,"")</f>
        <v/>
      </c>
      <c r="BZ63" s="22" t="str">
        <f ca="1">IF(ISNUMBER(AH63-'Choose Housekeeping Genes'!AJ$12),AH63-'Choose Housekeeping Genes'!AJ$12,"")</f>
        <v/>
      </c>
      <c r="CA63" s="22" t="str">
        <f ca="1">IF(ISNUMBER(AI63-'Choose Housekeeping Genes'!AK$12),AI63-'Choose Housekeeping Genes'!AK$12,"")</f>
        <v/>
      </c>
      <c r="CB63" s="22" t="str">
        <f ca="1">IF(ISNUMBER(AJ63-'Choose Housekeeping Genes'!AL$12),AJ63-'Choose Housekeeping Genes'!AL$12,"")</f>
        <v/>
      </c>
      <c r="CC63" s="22" t="str">
        <f ca="1">IF(ISNUMBER(AK63-'Choose Housekeeping Genes'!AM$12),AK63-'Choose Housekeeping Genes'!AM$12,"")</f>
        <v/>
      </c>
      <c r="CD63" s="22" t="str">
        <f ca="1">IF(ISNUMBER(AL63-'Choose Housekeeping Genes'!AN$12),AL63-'Choose Housekeeping Genes'!AN$12,"")</f>
        <v/>
      </c>
      <c r="CE63" s="22" t="str">
        <f ca="1">IF(ISNUMBER(AM63-'Choose Housekeeping Genes'!AO$12),AM63-'Choose Housekeeping Genes'!AO$12,"")</f>
        <v/>
      </c>
      <c r="CF63" s="22" t="str">
        <f ca="1">IF(ISNUMBER(AN63-'Choose Housekeeping Genes'!AP$12),AN63-'Choose Housekeeping Genes'!AP$12,"")</f>
        <v/>
      </c>
      <c r="CG63" s="22" t="str">
        <f ca="1">IF(ISNUMBER(AO63-'Choose Housekeeping Genes'!AQ$12),AO63-'Choose Housekeeping Genes'!AQ$12,"")</f>
        <v/>
      </c>
      <c r="CH63" s="22" t="str">
        <f ca="1">IF(ISNUMBER(AP63-'Choose Housekeeping Genes'!AR$12),AP63-'Choose Housekeeping Genes'!AR$12,"")</f>
        <v/>
      </c>
      <c r="CI63" s="22" t="str">
        <f ca="1">IF(ISNUMBER(AQ63-'Choose Housekeeping Genes'!AS$12),AQ63-'Choose Housekeeping Genes'!AS$12,"")</f>
        <v/>
      </c>
      <c r="CJ63" s="22" t="str">
        <f ca="1">IF(ISNUMBER(AR63-'Choose Housekeeping Genes'!AT$12),AR63-'Choose Housekeeping Genes'!AT$12,"")</f>
        <v/>
      </c>
      <c r="CK63" s="66" t="e">
        <f t="shared" ca="1" si="4"/>
        <v>#DIV/0!</v>
      </c>
      <c r="CL63" s="143" t="e">
        <f t="shared" ca="1" si="5"/>
        <v>#DIV/0!</v>
      </c>
      <c r="DA63" s="69" t="str">
        <f>'Transcript table'!D71</f>
        <v>Gly-CCC-1</v>
      </c>
      <c r="DB63" s="21" t="s">
        <v>318</v>
      </c>
      <c r="DC63" s="65" t="str">
        <f t="shared" ca="1" si="6"/>
        <v/>
      </c>
      <c r="DD63" s="65" t="str">
        <f t="shared" ca="1" si="7"/>
        <v/>
      </c>
      <c r="DE63" s="65" t="str">
        <f t="shared" ca="1" si="8"/>
        <v/>
      </c>
      <c r="DF63" s="65" t="str">
        <f t="shared" ca="1" si="9"/>
        <v/>
      </c>
      <c r="DG63" s="65" t="str">
        <f t="shared" ca="1" si="10"/>
        <v/>
      </c>
      <c r="DH63" s="65" t="str">
        <f t="shared" ca="1" si="11"/>
        <v/>
      </c>
      <c r="DI63" s="65" t="str">
        <f t="shared" ca="1" si="12"/>
        <v/>
      </c>
      <c r="DJ63" s="65" t="str">
        <f t="shared" ca="1" si="13"/>
        <v/>
      </c>
      <c r="DK63" s="65" t="str">
        <f t="shared" ca="1" si="14"/>
        <v/>
      </c>
      <c r="DL63" s="65" t="str">
        <f t="shared" ca="1" si="15"/>
        <v/>
      </c>
      <c r="DM63" s="65" t="str">
        <f t="shared" ca="1" si="16"/>
        <v/>
      </c>
      <c r="DN63" s="65" t="str">
        <f t="shared" ca="1" si="17"/>
        <v/>
      </c>
      <c r="DO63" s="65" t="str">
        <f t="shared" ca="1" si="18"/>
        <v/>
      </c>
      <c r="DP63" s="65" t="str">
        <f t="shared" ca="1" si="19"/>
        <v/>
      </c>
      <c r="DQ63" s="65" t="str">
        <f t="shared" ca="1" si="20"/>
        <v/>
      </c>
      <c r="DR63" s="65" t="str">
        <f t="shared" ca="1" si="21"/>
        <v/>
      </c>
      <c r="DS63" s="65" t="str">
        <f t="shared" ca="1" si="22"/>
        <v/>
      </c>
      <c r="DT63" s="65" t="str">
        <f t="shared" ca="1" si="23"/>
        <v/>
      </c>
      <c r="DU63" s="65" t="str">
        <f t="shared" ca="1" si="24"/>
        <v/>
      </c>
      <c r="DV63" s="65" t="str">
        <f t="shared" ca="1" si="25"/>
        <v/>
      </c>
      <c r="DW63" s="141" t="str">
        <f t="shared" si="26"/>
        <v>Gly-CCC-1</v>
      </c>
      <c r="DX63" s="140" t="s">
        <v>318</v>
      </c>
      <c r="DY63" s="65" t="str">
        <f t="shared" ca="1" si="27"/>
        <v/>
      </c>
      <c r="DZ63" s="65" t="str">
        <f t="shared" ca="1" si="28"/>
        <v/>
      </c>
      <c r="EA63" s="65" t="str">
        <f t="shared" ca="1" si="29"/>
        <v/>
      </c>
      <c r="EB63" s="65" t="str">
        <f t="shared" ca="1" si="30"/>
        <v/>
      </c>
      <c r="EC63" s="65" t="str">
        <f t="shared" ca="1" si="31"/>
        <v/>
      </c>
      <c r="ED63" s="65" t="str">
        <f t="shared" ca="1" si="32"/>
        <v/>
      </c>
      <c r="EE63" s="65" t="str">
        <f t="shared" ca="1" si="33"/>
        <v/>
      </c>
      <c r="EF63" s="65" t="str">
        <f t="shared" ca="1" si="34"/>
        <v/>
      </c>
      <c r="EG63" s="65" t="str">
        <f t="shared" ca="1" si="35"/>
        <v/>
      </c>
      <c r="EH63" s="65" t="str">
        <f t="shared" ca="1" si="36"/>
        <v/>
      </c>
      <c r="EI63" s="65" t="str">
        <f t="shared" ca="1" si="37"/>
        <v/>
      </c>
      <c r="EJ63" s="65" t="str">
        <f t="shared" ca="1" si="38"/>
        <v/>
      </c>
      <c r="EK63" s="65" t="str">
        <f t="shared" ca="1" si="39"/>
        <v/>
      </c>
      <c r="EL63" s="65" t="str">
        <f t="shared" ca="1" si="40"/>
        <v/>
      </c>
      <c r="EM63" s="65" t="str">
        <f t="shared" ca="1" si="41"/>
        <v/>
      </c>
      <c r="EN63" s="65" t="str">
        <f t="shared" ca="1" si="42"/>
        <v/>
      </c>
      <c r="EO63" s="65" t="str">
        <f t="shared" ca="1" si="43"/>
        <v/>
      </c>
      <c r="EP63" s="65" t="str">
        <f t="shared" ca="1" si="44"/>
        <v/>
      </c>
      <c r="EQ63" s="65" t="str">
        <f t="shared" ca="1" si="45"/>
        <v/>
      </c>
      <c r="ER63" s="65" t="str">
        <f t="shared" ca="1" si="46"/>
        <v/>
      </c>
    </row>
    <row r="64" spans="1:148" ht="12.75" customHeight="1">
      <c r="A64" s="134" t="str">
        <f>'Test Sample Data'!A64</f>
        <v>Gly-CCC-2</v>
      </c>
      <c r="B64" s="136" t="s">
        <v>316</v>
      </c>
      <c r="C64" s="22" t="str">
        <f>IF(SUM('Test Sample Data'!C$3:C$194)&gt;10,IF(AND(ISNUMBER('Test Sample Data'!C64),'Test Sample Data'!C64&lt;35,'Test Sample Data'!C64&gt;0),'Test Sample Data'!C64-'Choose Housekeeping Genes'!D$20,35-'Choose Housekeeping Genes'!D$20),"")</f>
        <v/>
      </c>
      <c r="D64" s="22" t="str">
        <f>IF(SUM('Test Sample Data'!D$3:D$194)&gt;10,IF(AND(ISNUMBER('Test Sample Data'!D64),'Test Sample Data'!D64&lt;35,'Test Sample Data'!D64&gt;0),'Test Sample Data'!D64-'Choose Housekeeping Genes'!E$20,35-'Choose Housekeeping Genes'!E$20),"")</f>
        <v/>
      </c>
      <c r="E64" s="22" t="str">
        <f>IF(SUM('Test Sample Data'!E$3:E$194)&gt;10,IF(AND(ISNUMBER('Test Sample Data'!E64),'Test Sample Data'!E64&lt;35,'Test Sample Data'!E64&gt;0),'Test Sample Data'!E64-'Choose Housekeeping Genes'!F$20,35-'Choose Housekeeping Genes'!F$20),"")</f>
        <v/>
      </c>
      <c r="F64" s="22" t="str">
        <f>IF(SUM('Test Sample Data'!F$3:F$194)&gt;10,IF(AND(ISNUMBER('Test Sample Data'!F64),'Test Sample Data'!F64&lt;35,'Test Sample Data'!F64&gt;0),'Test Sample Data'!F64-'Choose Housekeeping Genes'!G$20,35-'Choose Housekeeping Genes'!G$20),"")</f>
        <v/>
      </c>
      <c r="G64" s="22" t="str">
        <f>IF(SUM('Test Sample Data'!G$3:G$194)&gt;10,IF(AND(ISNUMBER('Test Sample Data'!G64),'Test Sample Data'!G64&lt;35,'Test Sample Data'!G64&gt;0),'Test Sample Data'!G64-'Choose Housekeeping Genes'!H$20,35-'Choose Housekeeping Genes'!H$20),"")</f>
        <v/>
      </c>
      <c r="H64" s="22" t="str">
        <f>IF(SUM('Test Sample Data'!H$3:H$194)&gt;10,IF(AND(ISNUMBER('Test Sample Data'!H64),'Test Sample Data'!H64&lt;35,'Test Sample Data'!H64&gt;0),'Test Sample Data'!H64-'Choose Housekeeping Genes'!I$20,35-'Choose Housekeeping Genes'!I$20),"")</f>
        <v/>
      </c>
      <c r="I64" s="22" t="str">
        <f>IF(SUM('Test Sample Data'!I$3:I$194)&gt;10,IF(AND(ISNUMBER('Test Sample Data'!I64),'Test Sample Data'!I64&lt;35,'Test Sample Data'!I64&gt;0),'Test Sample Data'!I64-'Choose Housekeeping Genes'!J$20,35-'Choose Housekeeping Genes'!J$20),"")</f>
        <v/>
      </c>
      <c r="J64" s="22" t="str">
        <f>IF(SUM('Test Sample Data'!J$3:J$194)&gt;10,IF(AND(ISNUMBER('Test Sample Data'!J64),'Test Sample Data'!J64&lt;35,'Test Sample Data'!J64&gt;0),'Test Sample Data'!J64-'Choose Housekeeping Genes'!K$20,35-'Choose Housekeeping Genes'!K$20),"")</f>
        <v/>
      </c>
      <c r="K64" s="22" t="str">
        <f>IF(SUM('Test Sample Data'!K$3:K$194)&gt;10,IF(AND(ISNUMBER('Test Sample Data'!K64),'Test Sample Data'!K64&lt;35,'Test Sample Data'!K64&gt;0),'Test Sample Data'!K64-'Choose Housekeeping Genes'!L$20,35-'Choose Housekeeping Genes'!L$20),"")</f>
        <v/>
      </c>
      <c r="L64" s="22" t="str">
        <f>IF(SUM('Test Sample Data'!L$3:L$194)&gt;10,IF(AND(ISNUMBER('Test Sample Data'!L64),'Test Sample Data'!L64&lt;35,'Test Sample Data'!L64&gt;0),'Test Sample Data'!L64-'Choose Housekeeping Genes'!M$20,35-'Choose Housekeeping Genes'!M$20),"")</f>
        <v/>
      </c>
      <c r="M64" s="22" t="str">
        <f>IF(SUM('Test Sample Data'!M$3:M$194)&gt;10,IF(AND(ISNUMBER('Test Sample Data'!M64),'Test Sample Data'!M64&lt;35,'Test Sample Data'!M64&gt;0),'Test Sample Data'!M64-'Choose Housekeeping Genes'!N$20,35-'Choose Housekeeping Genes'!N$20),"")</f>
        <v/>
      </c>
      <c r="N64" s="22" t="str">
        <f>IF(SUM('Test Sample Data'!N$3:N$194)&gt;10,IF(AND(ISNUMBER('Test Sample Data'!N64),'Test Sample Data'!N64&lt;35,'Test Sample Data'!N64&gt;0),'Test Sample Data'!N64-'Choose Housekeeping Genes'!O$20,35-'Choose Housekeeping Genes'!O$20),"")</f>
        <v/>
      </c>
      <c r="O64" s="22" t="str">
        <f>IF(SUM('Test Sample Data'!O$3:O$194)&gt;10,IF(AND(ISNUMBER('Test Sample Data'!O64),'Test Sample Data'!O64&lt;35,'Test Sample Data'!O64&gt;0),'Test Sample Data'!O64-'Choose Housekeeping Genes'!P$20,35-'Choose Housekeeping Genes'!P$20),"")</f>
        <v/>
      </c>
      <c r="P64" s="22" t="str">
        <f>IF(SUM('Test Sample Data'!P$3:P$194)&gt;10,IF(AND(ISNUMBER('Test Sample Data'!P64),'Test Sample Data'!P64&lt;35,'Test Sample Data'!P64&gt;0),'Test Sample Data'!P64-'Choose Housekeeping Genes'!Q$20,35-'Choose Housekeeping Genes'!Q$20),"")</f>
        <v/>
      </c>
      <c r="Q64" s="22" t="str">
        <f>IF(SUM('Test Sample Data'!Q$3:Q$194)&gt;10,IF(AND(ISNUMBER('Test Sample Data'!Q64),'Test Sample Data'!Q64&lt;35,'Test Sample Data'!Q64&gt;0),'Test Sample Data'!Q64-'Choose Housekeeping Genes'!R$20,35-'Choose Housekeeping Genes'!R$20),"")</f>
        <v/>
      </c>
      <c r="R64" s="22" t="str">
        <f>IF(SUM('Test Sample Data'!R$3:R$194)&gt;10,IF(AND(ISNUMBER('Test Sample Data'!R64),'Test Sample Data'!R64&lt;35,'Test Sample Data'!R64&gt;0),'Test Sample Data'!R64-'Choose Housekeeping Genes'!S$20,35-'Choose Housekeeping Genes'!S$20),"")</f>
        <v/>
      </c>
      <c r="S64" s="22" t="str">
        <f>IF(SUM('Test Sample Data'!S$3:S$194)&gt;10,IF(AND(ISNUMBER('Test Sample Data'!S64),'Test Sample Data'!S64&lt;35,'Test Sample Data'!S64&gt;0),'Test Sample Data'!S64-'Choose Housekeeping Genes'!T$20,35-'Choose Housekeeping Genes'!T$20),"")</f>
        <v/>
      </c>
      <c r="T64" s="22" t="str">
        <f>IF(SUM('Test Sample Data'!T$3:T$194)&gt;10,IF(AND(ISNUMBER('Test Sample Data'!T64),'Test Sample Data'!T64&lt;35,'Test Sample Data'!T64&gt;0),'Test Sample Data'!T64-'Choose Housekeeping Genes'!U$20,35-'Choose Housekeeping Genes'!U$20),"")</f>
        <v/>
      </c>
      <c r="U64" s="22" t="str">
        <f>IF(SUM('Test Sample Data'!U$3:U$194)&gt;10,IF(AND(ISNUMBER('Test Sample Data'!U64),'Test Sample Data'!U64&lt;35,'Test Sample Data'!U64&gt;0),'Test Sample Data'!U64-'Choose Housekeeping Genes'!V$20,35-'Choose Housekeeping Genes'!V$20),"")</f>
        <v/>
      </c>
      <c r="V64" s="22" t="str">
        <f>IF(SUM('Test Sample Data'!V$3:V$194)&gt;10,IF(AND(ISNUMBER('Test Sample Data'!V64),'Test Sample Data'!V64&lt;35,'Test Sample Data'!V64&gt;0),'Test Sample Data'!V64-'Choose Housekeeping Genes'!W$20,35-'Choose Housekeeping Genes'!W$20),"")</f>
        <v/>
      </c>
      <c r="W64" s="139" t="str">
        <f>'Control Sample Data'!A64</f>
        <v>Gly-CCC-2</v>
      </c>
      <c r="X64" s="140" t="s">
        <v>316</v>
      </c>
      <c r="Y64" s="22" t="str">
        <f>IF(SUM('Control Sample Data'!C$3:C$194)&gt;10,IF(AND(ISNUMBER('Control Sample Data'!C64),'Control Sample Data'!C64&lt;35,'Control Sample Data'!C64&gt;0),'Control Sample Data'!C64-'Choose Housekeeping Genes'!AA$20,35-'Choose Housekeeping Genes'!AA$20),"")</f>
        <v/>
      </c>
      <c r="Z64" s="22" t="str">
        <f>IF(SUM('Control Sample Data'!D$3:D$194)&gt;10,IF(AND(ISNUMBER('Control Sample Data'!D64),'Control Sample Data'!D64&lt;35,'Control Sample Data'!D64&gt;0),'Control Sample Data'!D64-'Choose Housekeeping Genes'!AB$20,35-'Choose Housekeeping Genes'!AB$20),"")</f>
        <v/>
      </c>
      <c r="AA64" s="22" t="str">
        <f>IF(SUM('Control Sample Data'!E$3:E$194)&gt;10,IF(AND(ISNUMBER('Control Sample Data'!E64),'Control Sample Data'!E64&lt;35,'Control Sample Data'!E64&gt;0),'Control Sample Data'!E64-'Choose Housekeeping Genes'!AC$20,35-'Choose Housekeeping Genes'!AC$20),"")</f>
        <v/>
      </c>
      <c r="AB64" s="22" t="str">
        <f>IF(SUM('Control Sample Data'!F$3:F$194)&gt;10,IF(AND(ISNUMBER('Control Sample Data'!F64),'Control Sample Data'!F64&lt;35,'Control Sample Data'!F64&gt;0),'Control Sample Data'!F64-'Choose Housekeeping Genes'!AD$20,35-'Choose Housekeeping Genes'!AD$20),"")</f>
        <v/>
      </c>
      <c r="AC64" s="22" t="str">
        <f>IF(SUM('Control Sample Data'!G$3:G$194)&gt;10,IF(AND(ISNUMBER('Control Sample Data'!G64),'Control Sample Data'!G64&lt;35,'Control Sample Data'!G64&gt;0),'Control Sample Data'!G64-'Choose Housekeeping Genes'!AE$20,35-'Choose Housekeeping Genes'!AE$20),"")</f>
        <v/>
      </c>
      <c r="AD64" s="22" t="str">
        <f>IF(SUM('Control Sample Data'!H$3:H$194)&gt;10,IF(AND(ISNUMBER('Control Sample Data'!H64),'Control Sample Data'!H64&lt;35,'Control Sample Data'!H64&gt;0),'Control Sample Data'!H64-'Choose Housekeeping Genes'!AF$20,35-'Choose Housekeeping Genes'!AF$20),"")</f>
        <v/>
      </c>
      <c r="AE64" s="22" t="str">
        <f>IF(SUM('Control Sample Data'!I$3:I$194)&gt;10,IF(AND(ISNUMBER('Control Sample Data'!I64),'Control Sample Data'!I64&lt;35,'Control Sample Data'!I64&gt;0),'Control Sample Data'!I64-'Choose Housekeeping Genes'!AG$20,35-'Choose Housekeeping Genes'!AG$20),"")</f>
        <v/>
      </c>
      <c r="AF64" s="22" t="str">
        <f>IF(SUM('Control Sample Data'!J$3:J$194)&gt;10,IF(AND(ISNUMBER('Control Sample Data'!J64),'Control Sample Data'!J64&lt;35,'Control Sample Data'!J64&gt;0),'Control Sample Data'!J64-'Choose Housekeeping Genes'!AH$20,35-'Choose Housekeeping Genes'!AH$20),"")</f>
        <v/>
      </c>
      <c r="AG64" s="22" t="str">
        <f>IF(SUM('Control Sample Data'!K$3:K$194)&gt;10,IF(AND(ISNUMBER('Control Sample Data'!K64),'Control Sample Data'!K64&lt;35,'Control Sample Data'!K64&gt;0),'Control Sample Data'!K64-'Choose Housekeeping Genes'!AI$20,35-'Choose Housekeeping Genes'!AI$20),"")</f>
        <v/>
      </c>
      <c r="AH64" s="22" t="str">
        <f>IF(SUM('Control Sample Data'!L$3:L$194)&gt;10,IF(AND(ISNUMBER('Control Sample Data'!L64),'Control Sample Data'!L64&lt;35,'Control Sample Data'!L64&gt;0),'Control Sample Data'!L64-'Choose Housekeeping Genes'!AJ$20,35-'Choose Housekeeping Genes'!AJ$20),"")</f>
        <v/>
      </c>
      <c r="AI64" s="22" t="str">
        <f>IF(SUM('Control Sample Data'!M$3:M$194)&gt;10,IF(AND(ISNUMBER('Control Sample Data'!M64),'Control Sample Data'!M64&lt;35,'Control Sample Data'!M64&gt;0),'Control Sample Data'!M64-'Choose Housekeeping Genes'!AK$20,35-'Choose Housekeeping Genes'!AK$20),"")</f>
        <v/>
      </c>
      <c r="AJ64" s="22" t="str">
        <f>IF(SUM('Control Sample Data'!N$3:N$194)&gt;10,IF(AND(ISNUMBER('Control Sample Data'!N64),'Control Sample Data'!N64&lt;35,'Control Sample Data'!N64&gt;0),'Control Sample Data'!N64-'Choose Housekeeping Genes'!AL$20,35-'Choose Housekeeping Genes'!AL$20),"")</f>
        <v/>
      </c>
      <c r="AK64" s="22" t="str">
        <f>IF(SUM('Control Sample Data'!O$3:O$194)&gt;10,IF(AND(ISNUMBER('Control Sample Data'!O64),'Control Sample Data'!O64&lt;35,'Control Sample Data'!O64&gt;0),'Control Sample Data'!O64-'Choose Housekeeping Genes'!AM$20,35-'Choose Housekeeping Genes'!AM$20),"")</f>
        <v/>
      </c>
      <c r="AL64" s="22" t="str">
        <f>IF(SUM('Control Sample Data'!P$3:P$194)&gt;10,IF(AND(ISNUMBER('Control Sample Data'!P64),'Control Sample Data'!P64&lt;35,'Control Sample Data'!P64&gt;0),'Control Sample Data'!P64-'Choose Housekeeping Genes'!AN$20,35-'Choose Housekeeping Genes'!AN$20),"")</f>
        <v/>
      </c>
      <c r="AM64" s="22" t="str">
        <f>IF(SUM('Control Sample Data'!Q$3:Q$194)&gt;10,IF(AND(ISNUMBER('Control Sample Data'!Q64),'Control Sample Data'!Q64&lt;35,'Control Sample Data'!Q64&gt;0),'Control Sample Data'!Q64-'Choose Housekeeping Genes'!AO$20,35-'Choose Housekeeping Genes'!AO$20),"")</f>
        <v/>
      </c>
      <c r="AN64" s="22" t="str">
        <f>IF(SUM('Control Sample Data'!R$3:R$194)&gt;10,IF(AND(ISNUMBER('Control Sample Data'!R64),'Control Sample Data'!R64&lt;35,'Control Sample Data'!R64&gt;0),'Control Sample Data'!R64-'Choose Housekeeping Genes'!AP$20,35-'Choose Housekeeping Genes'!AP$20),"")</f>
        <v/>
      </c>
      <c r="AO64" s="22" t="str">
        <f>IF(SUM('Control Sample Data'!S$3:S$194)&gt;10,IF(AND(ISNUMBER('Control Sample Data'!S64),'Control Sample Data'!S64&lt;35,'Control Sample Data'!S64&gt;0),'Control Sample Data'!S64-'Choose Housekeeping Genes'!AQ$20,35-'Choose Housekeeping Genes'!AQ$20),"")</f>
        <v/>
      </c>
      <c r="AP64" s="22" t="str">
        <f>IF(SUM('Control Sample Data'!T$3:T$194)&gt;10,IF(AND(ISNUMBER('Control Sample Data'!T64),'Control Sample Data'!T64&lt;35,'Control Sample Data'!T64&gt;0),'Control Sample Data'!T64-'Choose Housekeeping Genes'!AR$20,35-'Choose Housekeeping Genes'!AR$20),"")</f>
        <v/>
      </c>
      <c r="AQ64" s="22" t="str">
        <f>IF(SUM('Control Sample Data'!U$3:U$194)&gt;10,IF(AND(ISNUMBER('Control Sample Data'!U64),'Control Sample Data'!U64&lt;35,'Control Sample Data'!U64&gt;0),'Control Sample Data'!U64-'Choose Housekeeping Genes'!AS$20,35-'Choose Housekeeping Genes'!AS$20),"")</f>
        <v/>
      </c>
      <c r="AR64" s="22" t="str">
        <f>IF(SUM('Control Sample Data'!V$3:V$194)&gt;10,IF(AND(ISNUMBER('Control Sample Data'!V64),'Control Sample Data'!V64&lt;35,'Control Sample Data'!V64&gt;0),'Control Sample Data'!V64-'Choose Housekeeping Genes'!AT$20,35-'Choose Housekeeping Genes'!AT$20),"")</f>
        <v/>
      </c>
      <c r="AS64" s="69" t="str">
        <f>'Control Sample Data'!A64</f>
        <v>Gly-CCC-2</v>
      </c>
      <c r="AT64" s="21" t="s">
        <v>316</v>
      </c>
      <c r="AU64" s="22" t="str">
        <f ca="1">IF(ISNUMBER(C64-'Choose Housekeeping Genes'!D$12),C64-'Choose Housekeeping Genes'!D$12,"")</f>
        <v/>
      </c>
      <c r="AV64" s="22" t="str">
        <f ca="1">IF(ISNUMBER(D64-'Choose Housekeeping Genes'!E$12),D64-'Choose Housekeeping Genes'!E$12,"")</f>
        <v/>
      </c>
      <c r="AW64" s="22" t="str">
        <f ca="1">IF(ISNUMBER(E64-'Choose Housekeeping Genes'!F$12),E64-'Choose Housekeeping Genes'!F$12,"")</f>
        <v/>
      </c>
      <c r="AX64" s="22" t="str">
        <f ca="1">IF(ISNUMBER(F64-'Choose Housekeeping Genes'!G$12),F64-'Choose Housekeeping Genes'!G$12,"")</f>
        <v/>
      </c>
      <c r="AY64" s="22" t="str">
        <f ca="1">IF(ISNUMBER(G64-'Choose Housekeeping Genes'!H$12),G64-'Choose Housekeeping Genes'!H$12,"")</f>
        <v/>
      </c>
      <c r="AZ64" s="22" t="str">
        <f ca="1">IF(ISNUMBER(H64-'Choose Housekeeping Genes'!I$12),H64-'Choose Housekeeping Genes'!I$12,"")</f>
        <v/>
      </c>
      <c r="BA64" s="22" t="str">
        <f ca="1">IF(ISNUMBER(I64-'Choose Housekeeping Genes'!J$12),I64-'Choose Housekeeping Genes'!J$12,"")</f>
        <v/>
      </c>
      <c r="BB64" s="22" t="str">
        <f ca="1">IF(ISNUMBER(J64-'Choose Housekeeping Genes'!K$12),J64-'Choose Housekeeping Genes'!K$12,"")</f>
        <v/>
      </c>
      <c r="BC64" s="22" t="str">
        <f ca="1">IF(ISNUMBER(K64-'Choose Housekeeping Genes'!L$12),K64-'Choose Housekeeping Genes'!L$12,"")</f>
        <v/>
      </c>
      <c r="BD64" s="22" t="str">
        <f ca="1">IF(ISNUMBER(L64-'Choose Housekeeping Genes'!M$12),L64-'Choose Housekeeping Genes'!M$12,"")</f>
        <v/>
      </c>
      <c r="BE64" s="22" t="str">
        <f ca="1">IF(ISNUMBER(M64-'Choose Housekeeping Genes'!N$12),M64-'Choose Housekeeping Genes'!N$12,"")</f>
        <v/>
      </c>
      <c r="BF64" s="22" t="str">
        <f ca="1">IF(ISNUMBER(N64-'Choose Housekeeping Genes'!O$12),N64-'Choose Housekeeping Genes'!O$12,"")</f>
        <v/>
      </c>
      <c r="BG64" s="22" t="str">
        <f ca="1">IF(ISNUMBER(O64-'Choose Housekeeping Genes'!P$12),O64-'Choose Housekeeping Genes'!P$12,"")</f>
        <v/>
      </c>
      <c r="BH64" s="22" t="str">
        <f ca="1">IF(ISNUMBER(P64-'Choose Housekeeping Genes'!Q$12),P64-'Choose Housekeeping Genes'!Q$12,"")</f>
        <v/>
      </c>
      <c r="BI64" s="22" t="str">
        <f ca="1">IF(ISNUMBER(Q64-'Choose Housekeeping Genes'!R$12),Q64-'Choose Housekeeping Genes'!R$12,"")</f>
        <v/>
      </c>
      <c r="BJ64" s="22" t="str">
        <f ca="1">IF(ISNUMBER(R64-'Choose Housekeeping Genes'!S$12),R64-'Choose Housekeeping Genes'!S$12,"")</f>
        <v/>
      </c>
      <c r="BK64" s="22" t="str">
        <f ca="1">IF(ISNUMBER(S64-'Choose Housekeeping Genes'!T$12),S64-'Choose Housekeeping Genes'!T$12,"")</f>
        <v/>
      </c>
      <c r="BL64" s="22" t="str">
        <f ca="1">IF(ISNUMBER(T64-'Choose Housekeeping Genes'!U$12),T64-'Choose Housekeeping Genes'!U$12,"")</f>
        <v/>
      </c>
      <c r="BM64" s="22" t="str">
        <f ca="1">IF(ISNUMBER(U64-'Choose Housekeeping Genes'!V$12),U64-'Choose Housekeeping Genes'!V$12,"")</f>
        <v/>
      </c>
      <c r="BN64" s="22" t="str">
        <f ca="1">IF(ISNUMBER(V64-'Choose Housekeeping Genes'!W$12),V64-'Choose Housekeeping Genes'!W$12,"")</f>
        <v/>
      </c>
      <c r="BO64" s="142" t="str">
        <f t="shared" si="48"/>
        <v>Gly-CCC-2</v>
      </c>
      <c r="BP64" s="140" t="s">
        <v>316</v>
      </c>
      <c r="BQ64" s="22" t="str">
        <f ca="1">IF(ISNUMBER(Y64-'Choose Housekeeping Genes'!AA$12),Y64-'Choose Housekeeping Genes'!AA$12,"")</f>
        <v/>
      </c>
      <c r="BR64" s="22" t="str">
        <f ca="1">IF(ISNUMBER(Z64-'Choose Housekeeping Genes'!AB$12),Z64-'Choose Housekeeping Genes'!AB$12,"")</f>
        <v/>
      </c>
      <c r="BS64" s="22" t="str">
        <f ca="1">IF(ISNUMBER(AA64-'Choose Housekeeping Genes'!AC$12),AA64-'Choose Housekeeping Genes'!AC$12,"")</f>
        <v/>
      </c>
      <c r="BT64" s="22" t="str">
        <f ca="1">IF(ISNUMBER(AB64-'Choose Housekeeping Genes'!AD$12),AB64-'Choose Housekeeping Genes'!AD$12,"")</f>
        <v/>
      </c>
      <c r="BU64" s="22" t="str">
        <f ca="1">IF(ISNUMBER(AC64-'Choose Housekeeping Genes'!AE$12),AC64-'Choose Housekeeping Genes'!AE$12,"")</f>
        <v/>
      </c>
      <c r="BV64" s="22" t="str">
        <f ca="1">IF(ISNUMBER(AD64-'Choose Housekeeping Genes'!AF$12),AD64-'Choose Housekeeping Genes'!AF$12,"")</f>
        <v/>
      </c>
      <c r="BW64" s="22" t="str">
        <f ca="1">IF(ISNUMBER(AE64-'Choose Housekeeping Genes'!AG$12),AE64-'Choose Housekeeping Genes'!AG$12,"")</f>
        <v/>
      </c>
      <c r="BX64" s="22" t="str">
        <f ca="1">IF(ISNUMBER(AF64-'Choose Housekeeping Genes'!AH$12),AF64-'Choose Housekeeping Genes'!AH$12,"")</f>
        <v/>
      </c>
      <c r="BY64" s="22" t="str">
        <f ca="1">IF(ISNUMBER(AG64-'Choose Housekeeping Genes'!AI$12),AG64-'Choose Housekeeping Genes'!AI$12,"")</f>
        <v/>
      </c>
      <c r="BZ64" s="22" t="str">
        <f ca="1">IF(ISNUMBER(AH64-'Choose Housekeeping Genes'!AJ$12),AH64-'Choose Housekeeping Genes'!AJ$12,"")</f>
        <v/>
      </c>
      <c r="CA64" s="22" t="str">
        <f ca="1">IF(ISNUMBER(AI64-'Choose Housekeeping Genes'!AK$12),AI64-'Choose Housekeeping Genes'!AK$12,"")</f>
        <v/>
      </c>
      <c r="CB64" s="22" t="str">
        <f ca="1">IF(ISNUMBER(AJ64-'Choose Housekeeping Genes'!AL$12),AJ64-'Choose Housekeeping Genes'!AL$12,"")</f>
        <v/>
      </c>
      <c r="CC64" s="22" t="str">
        <f ca="1">IF(ISNUMBER(AK64-'Choose Housekeeping Genes'!AM$12),AK64-'Choose Housekeeping Genes'!AM$12,"")</f>
        <v/>
      </c>
      <c r="CD64" s="22" t="str">
        <f ca="1">IF(ISNUMBER(AL64-'Choose Housekeeping Genes'!AN$12),AL64-'Choose Housekeeping Genes'!AN$12,"")</f>
        <v/>
      </c>
      <c r="CE64" s="22" t="str">
        <f ca="1">IF(ISNUMBER(AM64-'Choose Housekeeping Genes'!AO$12),AM64-'Choose Housekeeping Genes'!AO$12,"")</f>
        <v/>
      </c>
      <c r="CF64" s="22" t="str">
        <f ca="1">IF(ISNUMBER(AN64-'Choose Housekeeping Genes'!AP$12),AN64-'Choose Housekeeping Genes'!AP$12,"")</f>
        <v/>
      </c>
      <c r="CG64" s="22" t="str">
        <f ca="1">IF(ISNUMBER(AO64-'Choose Housekeeping Genes'!AQ$12),AO64-'Choose Housekeeping Genes'!AQ$12,"")</f>
        <v/>
      </c>
      <c r="CH64" s="22" t="str">
        <f ca="1">IF(ISNUMBER(AP64-'Choose Housekeeping Genes'!AR$12),AP64-'Choose Housekeeping Genes'!AR$12,"")</f>
        <v/>
      </c>
      <c r="CI64" s="22" t="str">
        <f ca="1">IF(ISNUMBER(AQ64-'Choose Housekeeping Genes'!AS$12),AQ64-'Choose Housekeeping Genes'!AS$12,"")</f>
        <v/>
      </c>
      <c r="CJ64" s="22" t="str">
        <f ca="1">IF(ISNUMBER(AR64-'Choose Housekeeping Genes'!AT$12),AR64-'Choose Housekeeping Genes'!AT$12,"")</f>
        <v/>
      </c>
      <c r="CK64" s="66" t="e">
        <f t="shared" ca="1" si="4"/>
        <v>#DIV/0!</v>
      </c>
      <c r="CL64" s="143" t="e">
        <f t="shared" ca="1" si="5"/>
        <v>#DIV/0!</v>
      </c>
      <c r="DA64" s="69" t="str">
        <f>'Transcript table'!D72</f>
        <v>Gly-CCC-2</v>
      </c>
      <c r="DB64" s="21" t="s">
        <v>316</v>
      </c>
      <c r="DC64" s="65" t="str">
        <f t="shared" ca="1" si="6"/>
        <v/>
      </c>
      <c r="DD64" s="65" t="str">
        <f t="shared" ca="1" si="7"/>
        <v/>
      </c>
      <c r="DE64" s="65" t="str">
        <f t="shared" ca="1" si="8"/>
        <v/>
      </c>
      <c r="DF64" s="65" t="str">
        <f t="shared" ca="1" si="9"/>
        <v/>
      </c>
      <c r="DG64" s="65" t="str">
        <f t="shared" ca="1" si="10"/>
        <v/>
      </c>
      <c r="DH64" s="65" t="str">
        <f t="shared" ca="1" si="11"/>
        <v/>
      </c>
      <c r="DI64" s="65" t="str">
        <f t="shared" ca="1" si="12"/>
        <v/>
      </c>
      <c r="DJ64" s="65" t="str">
        <f t="shared" ca="1" si="13"/>
        <v/>
      </c>
      <c r="DK64" s="65" t="str">
        <f t="shared" ca="1" si="14"/>
        <v/>
      </c>
      <c r="DL64" s="65" t="str">
        <f t="shared" ca="1" si="15"/>
        <v/>
      </c>
      <c r="DM64" s="65" t="str">
        <f t="shared" ca="1" si="16"/>
        <v/>
      </c>
      <c r="DN64" s="65" t="str">
        <f t="shared" ca="1" si="17"/>
        <v/>
      </c>
      <c r="DO64" s="65" t="str">
        <f t="shared" ca="1" si="18"/>
        <v/>
      </c>
      <c r="DP64" s="65" t="str">
        <f t="shared" ca="1" si="19"/>
        <v/>
      </c>
      <c r="DQ64" s="65" t="str">
        <f t="shared" ca="1" si="20"/>
        <v/>
      </c>
      <c r="DR64" s="65" t="str">
        <f t="shared" ca="1" si="21"/>
        <v/>
      </c>
      <c r="DS64" s="65" t="str">
        <f t="shared" ca="1" si="22"/>
        <v/>
      </c>
      <c r="DT64" s="65" t="str">
        <f t="shared" ca="1" si="23"/>
        <v/>
      </c>
      <c r="DU64" s="65" t="str">
        <f t="shared" ca="1" si="24"/>
        <v/>
      </c>
      <c r="DV64" s="65" t="str">
        <f t="shared" ca="1" si="25"/>
        <v/>
      </c>
      <c r="DW64" s="141" t="str">
        <f t="shared" si="26"/>
        <v>Gly-CCC-2</v>
      </c>
      <c r="DX64" s="140" t="s">
        <v>316</v>
      </c>
      <c r="DY64" s="65" t="str">
        <f t="shared" ca="1" si="27"/>
        <v/>
      </c>
      <c r="DZ64" s="65" t="str">
        <f t="shared" ca="1" si="28"/>
        <v/>
      </c>
      <c r="EA64" s="65" t="str">
        <f t="shared" ca="1" si="29"/>
        <v/>
      </c>
      <c r="EB64" s="65" t="str">
        <f t="shared" ca="1" si="30"/>
        <v/>
      </c>
      <c r="EC64" s="65" t="str">
        <f t="shared" ca="1" si="31"/>
        <v/>
      </c>
      <c r="ED64" s="65" t="str">
        <f t="shared" ca="1" si="32"/>
        <v/>
      </c>
      <c r="EE64" s="65" t="str">
        <f t="shared" ca="1" si="33"/>
        <v/>
      </c>
      <c r="EF64" s="65" t="str">
        <f t="shared" ca="1" si="34"/>
        <v/>
      </c>
      <c r="EG64" s="65" t="str">
        <f t="shared" ca="1" si="35"/>
        <v/>
      </c>
      <c r="EH64" s="65" t="str">
        <f t="shared" ca="1" si="36"/>
        <v/>
      </c>
      <c r="EI64" s="65" t="str">
        <f t="shared" ca="1" si="37"/>
        <v/>
      </c>
      <c r="EJ64" s="65" t="str">
        <f t="shared" ca="1" si="38"/>
        <v/>
      </c>
      <c r="EK64" s="65" t="str">
        <f t="shared" ca="1" si="39"/>
        <v/>
      </c>
      <c r="EL64" s="65" t="str">
        <f t="shared" ca="1" si="40"/>
        <v/>
      </c>
      <c r="EM64" s="65" t="str">
        <f t="shared" ca="1" si="41"/>
        <v/>
      </c>
      <c r="EN64" s="65" t="str">
        <f t="shared" ca="1" si="42"/>
        <v/>
      </c>
      <c r="EO64" s="65" t="str">
        <f t="shared" ca="1" si="43"/>
        <v/>
      </c>
      <c r="EP64" s="65" t="str">
        <f t="shared" ca="1" si="44"/>
        <v/>
      </c>
      <c r="EQ64" s="65" t="str">
        <f t="shared" ca="1" si="45"/>
        <v/>
      </c>
      <c r="ER64" s="65" t="str">
        <f t="shared" ca="1" si="46"/>
        <v/>
      </c>
    </row>
    <row r="65" spans="1:148" ht="12.75" customHeight="1">
      <c r="A65" s="134" t="str">
        <f>'Test Sample Data'!A65</f>
        <v>Gly-CCC-3</v>
      </c>
      <c r="B65" s="136" t="s">
        <v>314</v>
      </c>
      <c r="C65" s="22" t="str">
        <f>IF(SUM('Test Sample Data'!C$3:C$194)&gt;10,IF(AND(ISNUMBER('Test Sample Data'!C65),'Test Sample Data'!C65&lt;35,'Test Sample Data'!C65&gt;0),'Test Sample Data'!C65-'Choose Housekeeping Genes'!D$20,35-'Choose Housekeeping Genes'!D$20),"")</f>
        <v/>
      </c>
      <c r="D65" s="22" t="str">
        <f>IF(SUM('Test Sample Data'!D$3:D$194)&gt;10,IF(AND(ISNUMBER('Test Sample Data'!D65),'Test Sample Data'!D65&lt;35,'Test Sample Data'!D65&gt;0),'Test Sample Data'!D65-'Choose Housekeeping Genes'!E$20,35-'Choose Housekeeping Genes'!E$20),"")</f>
        <v/>
      </c>
      <c r="E65" s="22" t="str">
        <f>IF(SUM('Test Sample Data'!E$3:E$194)&gt;10,IF(AND(ISNUMBER('Test Sample Data'!E65),'Test Sample Data'!E65&lt;35,'Test Sample Data'!E65&gt;0),'Test Sample Data'!E65-'Choose Housekeeping Genes'!F$20,35-'Choose Housekeeping Genes'!F$20),"")</f>
        <v/>
      </c>
      <c r="F65" s="22" t="str">
        <f>IF(SUM('Test Sample Data'!F$3:F$194)&gt;10,IF(AND(ISNUMBER('Test Sample Data'!F65),'Test Sample Data'!F65&lt;35,'Test Sample Data'!F65&gt;0),'Test Sample Data'!F65-'Choose Housekeeping Genes'!G$20,35-'Choose Housekeeping Genes'!G$20),"")</f>
        <v/>
      </c>
      <c r="G65" s="22" t="str">
        <f>IF(SUM('Test Sample Data'!G$3:G$194)&gt;10,IF(AND(ISNUMBER('Test Sample Data'!G65),'Test Sample Data'!G65&lt;35,'Test Sample Data'!G65&gt;0),'Test Sample Data'!G65-'Choose Housekeeping Genes'!H$20,35-'Choose Housekeeping Genes'!H$20),"")</f>
        <v/>
      </c>
      <c r="H65" s="22" t="str">
        <f>IF(SUM('Test Sample Data'!H$3:H$194)&gt;10,IF(AND(ISNUMBER('Test Sample Data'!H65),'Test Sample Data'!H65&lt;35,'Test Sample Data'!H65&gt;0),'Test Sample Data'!H65-'Choose Housekeeping Genes'!I$20,35-'Choose Housekeeping Genes'!I$20),"")</f>
        <v/>
      </c>
      <c r="I65" s="22" t="str">
        <f>IF(SUM('Test Sample Data'!I$3:I$194)&gt;10,IF(AND(ISNUMBER('Test Sample Data'!I65),'Test Sample Data'!I65&lt;35,'Test Sample Data'!I65&gt;0),'Test Sample Data'!I65-'Choose Housekeeping Genes'!J$20,35-'Choose Housekeeping Genes'!J$20),"")</f>
        <v/>
      </c>
      <c r="J65" s="22" t="str">
        <f>IF(SUM('Test Sample Data'!J$3:J$194)&gt;10,IF(AND(ISNUMBER('Test Sample Data'!J65),'Test Sample Data'!J65&lt;35,'Test Sample Data'!J65&gt;0),'Test Sample Data'!J65-'Choose Housekeeping Genes'!K$20,35-'Choose Housekeeping Genes'!K$20),"")</f>
        <v/>
      </c>
      <c r="K65" s="22" t="str">
        <f>IF(SUM('Test Sample Data'!K$3:K$194)&gt;10,IF(AND(ISNUMBER('Test Sample Data'!K65),'Test Sample Data'!K65&lt;35,'Test Sample Data'!K65&gt;0),'Test Sample Data'!K65-'Choose Housekeeping Genes'!L$20,35-'Choose Housekeeping Genes'!L$20),"")</f>
        <v/>
      </c>
      <c r="L65" s="22" t="str">
        <f>IF(SUM('Test Sample Data'!L$3:L$194)&gt;10,IF(AND(ISNUMBER('Test Sample Data'!L65),'Test Sample Data'!L65&lt;35,'Test Sample Data'!L65&gt;0),'Test Sample Data'!L65-'Choose Housekeeping Genes'!M$20,35-'Choose Housekeeping Genes'!M$20),"")</f>
        <v/>
      </c>
      <c r="M65" s="22" t="str">
        <f>IF(SUM('Test Sample Data'!M$3:M$194)&gt;10,IF(AND(ISNUMBER('Test Sample Data'!M65),'Test Sample Data'!M65&lt;35,'Test Sample Data'!M65&gt;0),'Test Sample Data'!M65-'Choose Housekeeping Genes'!N$20,35-'Choose Housekeeping Genes'!N$20),"")</f>
        <v/>
      </c>
      <c r="N65" s="22" t="str">
        <f>IF(SUM('Test Sample Data'!N$3:N$194)&gt;10,IF(AND(ISNUMBER('Test Sample Data'!N65),'Test Sample Data'!N65&lt;35,'Test Sample Data'!N65&gt;0),'Test Sample Data'!N65-'Choose Housekeeping Genes'!O$20,35-'Choose Housekeeping Genes'!O$20),"")</f>
        <v/>
      </c>
      <c r="O65" s="22" t="str">
        <f>IF(SUM('Test Sample Data'!O$3:O$194)&gt;10,IF(AND(ISNUMBER('Test Sample Data'!O65),'Test Sample Data'!O65&lt;35,'Test Sample Data'!O65&gt;0),'Test Sample Data'!O65-'Choose Housekeeping Genes'!P$20,35-'Choose Housekeeping Genes'!P$20),"")</f>
        <v/>
      </c>
      <c r="P65" s="22" t="str">
        <f>IF(SUM('Test Sample Data'!P$3:P$194)&gt;10,IF(AND(ISNUMBER('Test Sample Data'!P65),'Test Sample Data'!P65&lt;35,'Test Sample Data'!P65&gt;0),'Test Sample Data'!P65-'Choose Housekeeping Genes'!Q$20,35-'Choose Housekeeping Genes'!Q$20),"")</f>
        <v/>
      </c>
      <c r="Q65" s="22" t="str">
        <f>IF(SUM('Test Sample Data'!Q$3:Q$194)&gt;10,IF(AND(ISNUMBER('Test Sample Data'!Q65),'Test Sample Data'!Q65&lt;35,'Test Sample Data'!Q65&gt;0),'Test Sample Data'!Q65-'Choose Housekeeping Genes'!R$20,35-'Choose Housekeeping Genes'!R$20),"")</f>
        <v/>
      </c>
      <c r="R65" s="22" t="str">
        <f>IF(SUM('Test Sample Data'!R$3:R$194)&gt;10,IF(AND(ISNUMBER('Test Sample Data'!R65),'Test Sample Data'!R65&lt;35,'Test Sample Data'!R65&gt;0),'Test Sample Data'!R65-'Choose Housekeeping Genes'!S$20,35-'Choose Housekeeping Genes'!S$20),"")</f>
        <v/>
      </c>
      <c r="S65" s="22" t="str">
        <f>IF(SUM('Test Sample Data'!S$3:S$194)&gt;10,IF(AND(ISNUMBER('Test Sample Data'!S65),'Test Sample Data'!S65&lt;35,'Test Sample Data'!S65&gt;0),'Test Sample Data'!S65-'Choose Housekeeping Genes'!T$20,35-'Choose Housekeeping Genes'!T$20),"")</f>
        <v/>
      </c>
      <c r="T65" s="22" t="str">
        <f>IF(SUM('Test Sample Data'!T$3:T$194)&gt;10,IF(AND(ISNUMBER('Test Sample Data'!T65),'Test Sample Data'!T65&lt;35,'Test Sample Data'!T65&gt;0),'Test Sample Data'!T65-'Choose Housekeeping Genes'!U$20,35-'Choose Housekeeping Genes'!U$20),"")</f>
        <v/>
      </c>
      <c r="U65" s="22" t="str">
        <f>IF(SUM('Test Sample Data'!U$3:U$194)&gt;10,IF(AND(ISNUMBER('Test Sample Data'!U65),'Test Sample Data'!U65&lt;35,'Test Sample Data'!U65&gt;0),'Test Sample Data'!U65-'Choose Housekeeping Genes'!V$20,35-'Choose Housekeeping Genes'!V$20),"")</f>
        <v/>
      </c>
      <c r="V65" s="22" t="str">
        <f>IF(SUM('Test Sample Data'!V$3:V$194)&gt;10,IF(AND(ISNUMBER('Test Sample Data'!V65),'Test Sample Data'!V65&lt;35,'Test Sample Data'!V65&gt;0),'Test Sample Data'!V65-'Choose Housekeeping Genes'!W$20,35-'Choose Housekeeping Genes'!W$20),"")</f>
        <v/>
      </c>
      <c r="W65" s="139" t="str">
        <f>'Control Sample Data'!A65</f>
        <v>Gly-CCC-3</v>
      </c>
      <c r="X65" s="140" t="s">
        <v>314</v>
      </c>
      <c r="Y65" s="22" t="str">
        <f>IF(SUM('Control Sample Data'!C$3:C$194)&gt;10,IF(AND(ISNUMBER('Control Sample Data'!C65),'Control Sample Data'!C65&lt;35,'Control Sample Data'!C65&gt;0),'Control Sample Data'!C65-'Choose Housekeeping Genes'!AA$20,35-'Choose Housekeeping Genes'!AA$20),"")</f>
        <v/>
      </c>
      <c r="Z65" s="22" t="str">
        <f>IF(SUM('Control Sample Data'!D$3:D$194)&gt;10,IF(AND(ISNUMBER('Control Sample Data'!D65),'Control Sample Data'!D65&lt;35,'Control Sample Data'!D65&gt;0),'Control Sample Data'!D65-'Choose Housekeeping Genes'!AB$20,35-'Choose Housekeeping Genes'!AB$20),"")</f>
        <v/>
      </c>
      <c r="AA65" s="22" t="str">
        <f>IF(SUM('Control Sample Data'!E$3:E$194)&gt;10,IF(AND(ISNUMBER('Control Sample Data'!E65),'Control Sample Data'!E65&lt;35,'Control Sample Data'!E65&gt;0),'Control Sample Data'!E65-'Choose Housekeeping Genes'!AC$20,35-'Choose Housekeeping Genes'!AC$20),"")</f>
        <v/>
      </c>
      <c r="AB65" s="22" t="str">
        <f>IF(SUM('Control Sample Data'!F$3:F$194)&gt;10,IF(AND(ISNUMBER('Control Sample Data'!F65),'Control Sample Data'!F65&lt;35,'Control Sample Data'!F65&gt;0),'Control Sample Data'!F65-'Choose Housekeeping Genes'!AD$20,35-'Choose Housekeeping Genes'!AD$20),"")</f>
        <v/>
      </c>
      <c r="AC65" s="22" t="str">
        <f>IF(SUM('Control Sample Data'!G$3:G$194)&gt;10,IF(AND(ISNUMBER('Control Sample Data'!G65),'Control Sample Data'!G65&lt;35,'Control Sample Data'!G65&gt;0),'Control Sample Data'!G65-'Choose Housekeeping Genes'!AE$20,35-'Choose Housekeeping Genes'!AE$20),"")</f>
        <v/>
      </c>
      <c r="AD65" s="22" t="str">
        <f>IF(SUM('Control Sample Data'!H$3:H$194)&gt;10,IF(AND(ISNUMBER('Control Sample Data'!H65),'Control Sample Data'!H65&lt;35,'Control Sample Data'!H65&gt;0),'Control Sample Data'!H65-'Choose Housekeeping Genes'!AF$20,35-'Choose Housekeeping Genes'!AF$20),"")</f>
        <v/>
      </c>
      <c r="AE65" s="22" t="str">
        <f>IF(SUM('Control Sample Data'!I$3:I$194)&gt;10,IF(AND(ISNUMBER('Control Sample Data'!I65),'Control Sample Data'!I65&lt;35,'Control Sample Data'!I65&gt;0),'Control Sample Data'!I65-'Choose Housekeeping Genes'!AG$20,35-'Choose Housekeeping Genes'!AG$20),"")</f>
        <v/>
      </c>
      <c r="AF65" s="22" t="str">
        <f>IF(SUM('Control Sample Data'!J$3:J$194)&gt;10,IF(AND(ISNUMBER('Control Sample Data'!J65),'Control Sample Data'!J65&lt;35,'Control Sample Data'!J65&gt;0),'Control Sample Data'!J65-'Choose Housekeeping Genes'!AH$20,35-'Choose Housekeeping Genes'!AH$20),"")</f>
        <v/>
      </c>
      <c r="AG65" s="22" t="str">
        <f>IF(SUM('Control Sample Data'!K$3:K$194)&gt;10,IF(AND(ISNUMBER('Control Sample Data'!K65),'Control Sample Data'!K65&lt;35,'Control Sample Data'!K65&gt;0),'Control Sample Data'!K65-'Choose Housekeeping Genes'!AI$20,35-'Choose Housekeeping Genes'!AI$20),"")</f>
        <v/>
      </c>
      <c r="AH65" s="22" t="str">
        <f>IF(SUM('Control Sample Data'!L$3:L$194)&gt;10,IF(AND(ISNUMBER('Control Sample Data'!L65),'Control Sample Data'!L65&lt;35,'Control Sample Data'!L65&gt;0),'Control Sample Data'!L65-'Choose Housekeeping Genes'!AJ$20,35-'Choose Housekeeping Genes'!AJ$20),"")</f>
        <v/>
      </c>
      <c r="AI65" s="22" t="str">
        <f>IF(SUM('Control Sample Data'!M$3:M$194)&gt;10,IF(AND(ISNUMBER('Control Sample Data'!M65),'Control Sample Data'!M65&lt;35,'Control Sample Data'!M65&gt;0),'Control Sample Data'!M65-'Choose Housekeeping Genes'!AK$20,35-'Choose Housekeeping Genes'!AK$20),"")</f>
        <v/>
      </c>
      <c r="AJ65" s="22" t="str">
        <f>IF(SUM('Control Sample Data'!N$3:N$194)&gt;10,IF(AND(ISNUMBER('Control Sample Data'!N65),'Control Sample Data'!N65&lt;35,'Control Sample Data'!N65&gt;0),'Control Sample Data'!N65-'Choose Housekeeping Genes'!AL$20,35-'Choose Housekeeping Genes'!AL$20),"")</f>
        <v/>
      </c>
      <c r="AK65" s="22" t="str">
        <f>IF(SUM('Control Sample Data'!O$3:O$194)&gt;10,IF(AND(ISNUMBER('Control Sample Data'!O65),'Control Sample Data'!O65&lt;35,'Control Sample Data'!O65&gt;0),'Control Sample Data'!O65-'Choose Housekeeping Genes'!AM$20,35-'Choose Housekeeping Genes'!AM$20),"")</f>
        <v/>
      </c>
      <c r="AL65" s="22" t="str">
        <f>IF(SUM('Control Sample Data'!P$3:P$194)&gt;10,IF(AND(ISNUMBER('Control Sample Data'!P65),'Control Sample Data'!P65&lt;35,'Control Sample Data'!P65&gt;0),'Control Sample Data'!P65-'Choose Housekeeping Genes'!AN$20,35-'Choose Housekeeping Genes'!AN$20),"")</f>
        <v/>
      </c>
      <c r="AM65" s="22" t="str">
        <f>IF(SUM('Control Sample Data'!Q$3:Q$194)&gt;10,IF(AND(ISNUMBER('Control Sample Data'!Q65),'Control Sample Data'!Q65&lt;35,'Control Sample Data'!Q65&gt;0),'Control Sample Data'!Q65-'Choose Housekeeping Genes'!AO$20,35-'Choose Housekeeping Genes'!AO$20),"")</f>
        <v/>
      </c>
      <c r="AN65" s="22" t="str">
        <f>IF(SUM('Control Sample Data'!R$3:R$194)&gt;10,IF(AND(ISNUMBER('Control Sample Data'!R65),'Control Sample Data'!R65&lt;35,'Control Sample Data'!R65&gt;0),'Control Sample Data'!R65-'Choose Housekeeping Genes'!AP$20,35-'Choose Housekeeping Genes'!AP$20),"")</f>
        <v/>
      </c>
      <c r="AO65" s="22" t="str">
        <f>IF(SUM('Control Sample Data'!S$3:S$194)&gt;10,IF(AND(ISNUMBER('Control Sample Data'!S65),'Control Sample Data'!S65&lt;35,'Control Sample Data'!S65&gt;0),'Control Sample Data'!S65-'Choose Housekeeping Genes'!AQ$20,35-'Choose Housekeeping Genes'!AQ$20),"")</f>
        <v/>
      </c>
      <c r="AP65" s="22" t="str">
        <f>IF(SUM('Control Sample Data'!T$3:T$194)&gt;10,IF(AND(ISNUMBER('Control Sample Data'!T65),'Control Sample Data'!T65&lt;35,'Control Sample Data'!T65&gt;0),'Control Sample Data'!T65-'Choose Housekeeping Genes'!AR$20,35-'Choose Housekeeping Genes'!AR$20),"")</f>
        <v/>
      </c>
      <c r="AQ65" s="22" t="str">
        <f>IF(SUM('Control Sample Data'!U$3:U$194)&gt;10,IF(AND(ISNUMBER('Control Sample Data'!U65),'Control Sample Data'!U65&lt;35,'Control Sample Data'!U65&gt;0),'Control Sample Data'!U65-'Choose Housekeeping Genes'!AS$20,35-'Choose Housekeeping Genes'!AS$20),"")</f>
        <v/>
      </c>
      <c r="AR65" s="22" t="str">
        <f>IF(SUM('Control Sample Data'!V$3:V$194)&gt;10,IF(AND(ISNUMBER('Control Sample Data'!V65),'Control Sample Data'!V65&lt;35,'Control Sample Data'!V65&gt;0),'Control Sample Data'!V65-'Choose Housekeeping Genes'!AT$20,35-'Choose Housekeeping Genes'!AT$20),"")</f>
        <v/>
      </c>
      <c r="AS65" s="69" t="str">
        <f>'Control Sample Data'!A65</f>
        <v>Gly-CCC-3</v>
      </c>
      <c r="AT65" s="21" t="s">
        <v>314</v>
      </c>
      <c r="AU65" s="22" t="str">
        <f ca="1">IF(ISNUMBER(C65-'Choose Housekeeping Genes'!D$12),C65-'Choose Housekeeping Genes'!D$12,"")</f>
        <v/>
      </c>
      <c r="AV65" s="22" t="str">
        <f ca="1">IF(ISNUMBER(D65-'Choose Housekeeping Genes'!E$12),D65-'Choose Housekeeping Genes'!E$12,"")</f>
        <v/>
      </c>
      <c r="AW65" s="22" t="str">
        <f ca="1">IF(ISNUMBER(E65-'Choose Housekeeping Genes'!F$12),E65-'Choose Housekeeping Genes'!F$12,"")</f>
        <v/>
      </c>
      <c r="AX65" s="22" t="str">
        <f ca="1">IF(ISNUMBER(F65-'Choose Housekeeping Genes'!G$12),F65-'Choose Housekeeping Genes'!G$12,"")</f>
        <v/>
      </c>
      <c r="AY65" s="22" t="str">
        <f ca="1">IF(ISNUMBER(G65-'Choose Housekeeping Genes'!H$12),G65-'Choose Housekeeping Genes'!H$12,"")</f>
        <v/>
      </c>
      <c r="AZ65" s="22" t="str">
        <f ca="1">IF(ISNUMBER(H65-'Choose Housekeeping Genes'!I$12),H65-'Choose Housekeeping Genes'!I$12,"")</f>
        <v/>
      </c>
      <c r="BA65" s="22" t="str">
        <f ca="1">IF(ISNUMBER(I65-'Choose Housekeeping Genes'!J$12),I65-'Choose Housekeeping Genes'!J$12,"")</f>
        <v/>
      </c>
      <c r="BB65" s="22" t="str">
        <f ca="1">IF(ISNUMBER(J65-'Choose Housekeeping Genes'!K$12),J65-'Choose Housekeeping Genes'!K$12,"")</f>
        <v/>
      </c>
      <c r="BC65" s="22" t="str">
        <f ca="1">IF(ISNUMBER(K65-'Choose Housekeeping Genes'!L$12),K65-'Choose Housekeeping Genes'!L$12,"")</f>
        <v/>
      </c>
      <c r="BD65" s="22" t="str">
        <f ca="1">IF(ISNUMBER(L65-'Choose Housekeeping Genes'!M$12),L65-'Choose Housekeeping Genes'!M$12,"")</f>
        <v/>
      </c>
      <c r="BE65" s="22" t="str">
        <f ca="1">IF(ISNUMBER(M65-'Choose Housekeeping Genes'!N$12),M65-'Choose Housekeeping Genes'!N$12,"")</f>
        <v/>
      </c>
      <c r="BF65" s="22" t="str">
        <f ca="1">IF(ISNUMBER(N65-'Choose Housekeeping Genes'!O$12),N65-'Choose Housekeeping Genes'!O$12,"")</f>
        <v/>
      </c>
      <c r="BG65" s="22" t="str">
        <f ca="1">IF(ISNUMBER(O65-'Choose Housekeeping Genes'!P$12),O65-'Choose Housekeeping Genes'!P$12,"")</f>
        <v/>
      </c>
      <c r="BH65" s="22" t="str">
        <f ca="1">IF(ISNUMBER(P65-'Choose Housekeeping Genes'!Q$12),P65-'Choose Housekeeping Genes'!Q$12,"")</f>
        <v/>
      </c>
      <c r="BI65" s="22" t="str">
        <f ca="1">IF(ISNUMBER(Q65-'Choose Housekeeping Genes'!R$12),Q65-'Choose Housekeeping Genes'!R$12,"")</f>
        <v/>
      </c>
      <c r="BJ65" s="22" t="str">
        <f ca="1">IF(ISNUMBER(R65-'Choose Housekeeping Genes'!S$12),R65-'Choose Housekeeping Genes'!S$12,"")</f>
        <v/>
      </c>
      <c r="BK65" s="22" t="str">
        <f ca="1">IF(ISNUMBER(S65-'Choose Housekeeping Genes'!T$12),S65-'Choose Housekeeping Genes'!T$12,"")</f>
        <v/>
      </c>
      <c r="BL65" s="22" t="str">
        <f ca="1">IF(ISNUMBER(T65-'Choose Housekeeping Genes'!U$12),T65-'Choose Housekeeping Genes'!U$12,"")</f>
        <v/>
      </c>
      <c r="BM65" s="22" t="str">
        <f ca="1">IF(ISNUMBER(U65-'Choose Housekeeping Genes'!V$12),U65-'Choose Housekeeping Genes'!V$12,"")</f>
        <v/>
      </c>
      <c r="BN65" s="22" t="str">
        <f ca="1">IF(ISNUMBER(V65-'Choose Housekeeping Genes'!W$12),V65-'Choose Housekeeping Genes'!W$12,"")</f>
        <v/>
      </c>
      <c r="BO65" s="142" t="str">
        <f t="shared" si="48"/>
        <v>Gly-CCC-3</v>
      </c>
      <c r="BP65" s="140" t="s">
        <v>314</v>
      </c>
      <c r="BQ65" s="22" t="str">
        <f ca="1">IF(ISNUMBER(Y65-'Choose Housekeeping Genes'!AA$12),Y65-'Choose Housekeeping Genes'!AA$12,"")</f>
        <v/>
      </c>
      <c r="BR65" s="22" t="str">
        <f ca="1">IF(ISNUMBER(Z65-'Choose Housekeeping Genes'!AB$12),Z65-'Choose Housekeeping Genes'!AB$12,"")</f>
        <v/>
      </c>
      <c r="BS65" s="22" t="str">
        <f ca="1">IF(ISNUMBER(AA65-'Choose Housekeeping Genes'!AC$12),AA65-'Choose Housekeeping Genes'!AC$12,"")</f>
        <v/>
      </c>
      <c r="BT65" s="22" t="str">
        <f ca="1">IF(ISNUMBER(AB65-'Choose Housekeeping Genes'!AD$12),AB65-'Choose Housekeeping Genes'!AD$12,"")</f>
        <v/>
      </c>
      <c r="BU65" s="22" t="str">
        <f ca="1">IF(ISNUMBER(AC65-'Choose Housekeeping Genes'!AE$12),AC65-'Choose Housekeeping Genes'!AE$12,"")</f>
        <v/>
      </c>
      <c r="BV65" s="22" t="str">
        <f ca="1">IF(ISNUMBER(AD65-'Choose Housekeeping Genes'!AF$12),AD65-'Choose Housekeeping Genes'!AF$12,"")</f>
        <v/>
      </c>
      <c r="BW65" s="22" t="str">
        <f ca="1">IF(ISNUMBER(AE65-'Choose Housekeeping Genes'!AG$12),AE65-'Choose Housekeeping Genes'!AG$12,"")</f>
        <v/>
      </c>
      <c r="BX65" s="22" t="str">
        <f ca="1">IF(ISNUMBER(AF65-'Choose Housekeeping Genes'!AH$12),AF65-'Choose Housekeeping Genes'!AH$12,"")</f>
        <v/>
      </c>
      <c r="BY65" s="22" t="str">
        <f ca="1">IF(ISNUMBER(AG65-'Choose Housekeeping Genes'!AI$12),AG65-'Choose Housekeeping Genes'!AI$12,"")</f>
        <v/>
      </c>
      <c r="BZ65" s="22" t="str">
        <f ca="1">IF(ISNUMBER(AH65-'Choose Housekeeping Genes'!AJ$12),AH65-'Choose Housekeeping Genes'!AJ$12,"")</f>
        <v/>
      </c>
      <c r="CA65" s="22" t="str">
        <f ca="1">IF(ISNUMBER(AI65-'Choose Housekeeping Genes'!AK$12),AI65-'Choose Housekeeping Genes'!AK$12,"")</f>
        <v/>
      </c>
      <c r="CB65" s="22" t="str">
        <f ca="1">IF(ISNUMBER(AJ65-'Choose Housekeeping Genes'!AL$12),AJ65-'Choose Housekeeping Genes'!AL$12,"")</f>
        <v/>
      </c>
      <c r="CC65" s="22" t="str">
        <f ca="1">IF(ISNUMBER(AK65-'Choose Housekeeping Genes'!AM$12),AK65-'Choose Housekeeping Genes'!AM$12,"")</f>
        <v/>
      </c>
      <c r="CD65" s="22" t="str">
        <f ca="1">IF(ISNUMBER(AL65-'Choose Housekeeping Genes'!AN$12),AL65-'Choose Housekeeping Genes'!AN$12,"")</f>
        <v/>
      </c>
      <c r="CE65" s="22" t="str">
        <f ca="1">IF(ISNUMBER(AM65-'Choose Housekeeping Genes'!AO$12),AM65-'Choose Housekeeping Genes'!AO$12,"")</f>
        <v/>
      </c>
      <c r="CF65" s="22" t="str">
        <f ca="1">IF(ISNUMBER(AN65-'Choose Housekeeping Genes'!AP$12),AN65-'Choose Housekeeping Genes'!AP$12,"")</f>
        <v/>
      </c>
      <c r="CG65" s="22" t="str">
        <f ca="1">IF(ISNUMBER(AO65-'Choose Housekeeping Genes'!AQ$12),AO65-'Choose Housekeeping Genes'!AQ$12,"")</f>
        <v/>
      </c>
      <c r="CH65" s="22" t="str">
        <f ca="1">IF(ISNUMBER(AP65-'Choose Housekeeping Genes'!AR$12),AP65-'Choose Housekeeping Genes'!AR$12,"")</f>
        <v/>
      </c>
      <c r="CI65" s="22" t="str">
        <f ca="1">IF(ISNUMBER(AQ65-'Choose Housekeeping Genes'!AS$12),AQ65-'Choose Housekeeping Genes'!AS$12,"")</f>
        <v/>
      </c>
      <c r="CJ65" s="22" t="str">
        <f ca="1">IF(ISNUMBER(AR65-'Choose Housekeeping Genes'!AT$12),AR65-'Choose Housekeeping Genes'!AT$12,"")</f>
        <v/>
      </c>
      <c r="CK65" s="66" t="e">
        <f t="shared" ca="1" si="4"/>
        <v>#DIV/0!</v>
      </c>
      <c r="CL65" s="143" t="e">
        <f t="shared" ca="1" si="5"/>
        <v>#DIV/0!</v>
      </c>
      <c r="DA65" s="69" t="str">
        <f>'Transcript table'!D73</f>
        <v>Gly-CCC-3</v>
      </c>
      <c r="DB65" s="21" t="s">
        <v>314</v>
      </c>
      <c r="DC65" s="65" t="str">
        <f t="shared" ca="1" si="6"/>
        <v/>
      </c>
      <c r="DD65" s="65" t="str">
        <f t="shared" ca="1" si="7"/>
        <v/>
      </c>
      <c r="DE65" s="65" t="str">
        <f t="shared" ca="1" si="8"/>
        <v/>
      </c>
      <c r="DF65" s="65" t="str">
        <f t="shared" ca="1" si="9"/>
        <v/>
      </c>
      <c r="DG65" s="65" t="str">
        <f t="shared" ca="1" si="10"/>
        <v/>
      </c>
      <c r="DH65" s="65" t="str">
        <f t="shared" ca="1" si="11"/>
        <v/>
      </c>
      <c r="DI65" s="65" t="str">
        <f t="shared" ca="1" si="12"/>
        <v/>
      </c>
      <c r="DJ65" s="65" t="str">
        <f t="shared" ca="1" si="13"/>
        <v/>
      </c>
      <c r="DK65" s="65" t="str">
        <f t="shared" ca="1" si="14"/>
        <v/>
      </c>
      <c r="DL65" s="65" t="str">
        <f t="shared" ca="1" si="15"/>
        <v/>
      </c>
      <c r="DM65" s="65" t="str">
        <f t="shared" ca="1" si="16"/>
        <v/>
      </c>
      <c r="DN65" s="65" t="str">
        <f t="shared" ca="1" si="17"/>
        <v/>
      </c>
      <c r="DO65" s="65" t="str">
        <f t="shared" ca="1" si="18"/>
        <v/>
      </c>
      <c r="DP65" s="65" t="str">
        <f t="shared" ca="1" si="19"/>
        <v/>
      </c>
      <c r="DQ65" s="65" t="str">
        <f t="shared" ca="1" si="20"/>
        <v/>
      </c>
      <c r="DR65" s="65" t="str">
        <f t="shared" ca="1" si="21"/>
        <v/>
      </c>
      <c r="DS65" s="65" t="str">
        <f t="shared" ca="1" si="22"/>
        <v/>
      </c>
      <c r="DT65" s="65" t="str">
        <f t="shared" ca="1" si="23"/>
        <v/>
      </c>
      <c r="DU65" s="65" t="str">
        <f t="shared" ca="1" si="24"/>
        <v/>
      </c>
      <c r="DV65" s="65" t="str">
        <f t="shared" ca="1" si="25"/>
        <v/>
      </c>
      <c r="DW65" s="141" t="str">
        <f t="shared" si="26"/>
        <v>Gly-CCC-3</v>
      </c>
      <c r="DX65" s="140" t="s">
        <v>314</v>
      </c>
      <c r="DY65" s="65" t="str">
        <f t="shared" ca="1" si="27"/>
        <v/>
      </c>
      <c r="DZ65" s="65" t="str">
        <f t="shared" ca="1" si="28"/>
        <v/>
      </c>
      <c r="EA65" s="65" t="str">
        <f t="shared" ca="1" si="29"/>
        <v/>
      </c>
      <c r="EB65" s="65" t="str">
        <f t="shared" ca="1" si="30"/>
        <v/>
      </c>
      <c r="EC65" s="65" t="str">
        <f t="shared" ca="1" si="31"/>
        <v/>
      </c>
      <c r="ED65" s="65" t="str">
        <f t="shared" ca="1" si="32"/>
        <v/>
      </c>
      <c r="EE65" s="65" t="str">
        <f t="shared" ca="1" si="33"/>
        <v/>
      </c>
      <c r="EF65" s="65" t="str">
        <f t="shared" ca="1" si="34"/>
        <v/>
      </c>
      <c r="EG65" s="65" t="str">
        <f t="shared" ca="1" si="35"/>
        <v/>
      </c>
      <c r="EH65" s="65" t="str">
        <f t="shared" ca="1" si="36"/>
        <v/>
      </c>
      <c r="EI65" s="65" t="str">
        <f t="shared" ca="1" si="37"/>
        <v/>
      </c>
      <c r="EJ65" s="65" t="str">
        <f t="shared" ca="1" si="38"/>
        <v/>
      </c>
      <c r="EK65" s="65" t="str">
        <f t="shared" ca="1" si="39"/>
        <v/>
      </c>
      <c r="EL65" s="65" t="str">
        <f t="shared" ca="1" si="40"/>
        <v/>
      </c>
      <c r="EM65" s="65" t="str">
        <f t="shared" ca="1" si="41"/>
        <v/>
      </c>
      <c r="EN65" s="65" t="str">
        <f t="shared" ca="1" si="42"/>
        <v/>
      </c>
      <c r="EO65" s="65" t="str">
        <f t="shared" ca="1" si="43"/>
        <v/>
      </c>
      <c r="EP65" s="65" t="str">
        <f t="shared" ca="1" si="44"/>
        <v/>
      </c>
      <c r="EQ65" s="65" t="str">
        <f t="shared" ca="1" si="45"/>
        <v/>
      </c>
      <c r="ER65" s="65" t="str">
        <f t="shared" ca="1" si="46"/>
        <v/>
      </c>
    </row>
    <row r="66" spans="1:148" ht="12.75" customHeight="1">
      <c r="A66" s="134" t="str">
        <f>'Test Sample Data'!A66</f>
        <v>Gly-GCC-1</v>
      </c>
      <c r="B66" s="136" t="s">
        <v>312</v>
      </c>
      <c r="C66" s="22" t="str">
        <f>IF(SUM('Test Sample Data'!C$3:C$194)&gt;10,IF(AND(ISNUMBER('Test Sample Data'!C66),'Test Sample Data'!C66&lt;35,'Test Sample Data'!C66&gt;0),'Test Sample Data'!C66-'Choose Housekeeping Genes'!D$20,35-'Choose Housekeeping Genes'!D$20),"")</f>
        <v/>
      </c>
      <c r="D66" s="22" t="str">
        <f>IF(SUM('Test Sample Data'!D$3:D$194)&gt;10,IF(AND(ISNUMBER('Test Sample Data'!D66),'Test Sample Data'!D66&lt;35,'Test Sample Data'!D66&gt;0),'Test Sample Data'!D66-'Choose Housekeeping Genes'!E$20,35-'Choose Housekeeping Genes'!E$20),"")</f>
        <v/>
      </c>
      <c r="E66" s="22" t="str">
        <f>IF(SUM('Test Sample Data'!E$3:E$194)&gt;10,IF(AND(ISNUMBER('Test Sample Data'!E66),'Test Sample Data'!E66&lt;35,'Test Sample Data'!E66&gt;0),'Test Sample Data'!E66-'Choose Housekeeping Genes'!F$20,35-'Choose Housekeeping Genes'!F$20),"")</f>
        <v/>
      </c>
      <c r="F66" s="22" t="str">
        <f>IF(SUM('Test Sample Data'!F$3:F$194)&gt;10,IF(AND(ISNUMBER('Test Sample Data'!F66),'Test Sample Data'!F66&lt;35,'Test Sample Data'!F66&gt;0),'Test Sample Data'!F66-'Choose Housekeeping Genes'!G$20,35-'Choose Housekeeping Genes'!G$20),"")</f>
        <v/>
      </c>
      <c r="G66" s="22" t="str">
        <f>IF(SUM('Test Sample Data'!G$3:G$194)&gt;10,IF(AND(ISNUMBER('Test Sample Data'!G66),'Test Sample Data'!G66&lt;35,'Test Sample Data'!G66&gt;0),'Test Sample Data'!G66-'Choose Housekeeping Genes'!H$20,35-'Choose Housekeeping Genes'!H$20),"")</f>
        <v/>
      </c>
      <c r="H66" s="22" t="str">
        <f>IF(SUM('Test Sample Data'!H$3:H$194)&gt;10,IF(AND(ISNUMBER('Test Sample Data'!H66),'Test Sample Data'!H66&lt;35,'Test Sample Data'!H66&gt;0),'Test Sample Data'!H66-'Choose Housekeeping Genes'!I$20,35-'Choose Housekeeping Genes'!I$20),"")</f>
        <v/>
      </c>
      <c r="I66" s="22" t="str">
        <f>IF(SUM('Test Sample Data'!I$3:I$194)&gt;10,IF(AND(ISNUMBER('Test Sample Data'!I66),'Test Sample Data'!I66&lt;35,'Test Sample Data'!I66&gt;0),'Test Sample Data'!I66-'Choose Housekeeping Genes'!J$20,35-'Choose Housekeeping Genes'!J$20),"")</f>
        <v/>
      </c>
      <c r="J66" s="22" t="str">
        <f>IF(SUM('Test Sample Data'!J$3:J$194)&gt;10,IF(AND(ISNUMBER('Test Sample Data'!J66),'Test Sample Data'!J66&lt;35,'Test Sample Data'!J66&gt;0),'Test Sample Data'!J66-'Choose Housekeeping Genes'!K$20,35-'Choose Housekeeping Genes'!K$20),"")</f>
        <v/>
      </c>
      <c r="K66" s="22" t="str">
        <f>IF(SUM('Test Sample Data'!K$3:K$194)&gt;10,IF(AND(ISNUMBER('Test Sample Data'!K66),'Test Sample Data'!K66&lt;35,'Test Sample Data'!K66&gt;0),'Test Sample Data'!K66-'Choose Housekeeping Genes'!L$20,35-'Choose Housekeeping Genes'!L$20),"")</f>
        <v/>
      </c>
      <c r="L66" s="22" t="str">
        <f>IF(SUM('Test Sample Data'!L$3:L$194)&gt;10,IF(AND(ISNUMBER('Test Sample Data'!L66),'Test Sample Data'!L66&lt;35,'Test Sample Data'!L66&gt;0),'Test Sample Data'!L66-'Choose Housekeeping Genes'!M$20,35-'Choose Housekeeping Genes'!M$20),"")</f>
        <v/>
      </c>
      <c r="M66" s="22" t="str">
        <f>IF(SUM('Test Sample Data'!M$3:M$194)&gt;10,IF(AND(ISNUMBER('Test Sample Data'!M66),'Test Sample Data'!M66&lt;35,'Test Sample Data'!M66&gt;0),'Test Sample Data'!M66-'Choose Housekeeping Genes'!N$20,35-'Choose Housekeeping Genes'!N$20),"")</f>
        <v/>
      </c>
      <c r="N66" s="22" t="str">
        <f>IF(SUM('Test Sample Data'!N$3:N$194)&gt;10,IF(AND(ISNUMBER('Test Sample Data'!N66),'Test Sample Data'!N66&lt;35,'Test Sample Data'!N66&gt;0),'Test Sample Data'!N66-'Choose Housekeeping Genes'!O$20,35-'Choose Housekeeping Genes'!O$20),"")</f>
        <v/>
      </c>
      <c r="O66" s="22" t="str">
        <f>IF(SUM('Test Sample Data'!O$3:O$194)&gt;10,IF(AND(ISNUMBER('Test Sample Data'!O66),'Test Sample Data'!O66&lt;35,'Test Sample Data'!O66&gt;0),'Test Sample Data'!O66-'Choose Housekeeping Genes'!P$20,35-'Choose Housekeeping Genes'!P$20),"")</f>
        <v/>
      </c>
      <c r="P66" s="22" t="str">
        <f>IF(SUM('Test Sample Data'!P$3:P$194)&gt;10,IF(AND(ISNUMBER('Test Sample Data'!P66),'Test Sample Data'!P66&lt;35,'Test Sample Data'!P66&gt;0),'Test Sample Data'!P66-'Choose Housekeeping Genes'!Q$20,35-'Choose Housekeeping Genes'!Q$20),"")</f>
        <v/>
      </c>
      <c r="Q66" s="22" t="str">
        <f>IF(SUM('Test Sample Data'!Q$3:Q$194)&gt;10,IF(AND(ISNUMBER('Test Sample Data'!Q66),'Test Sample Data'!Q66&lt;35,'Test Sample Data'!Q66&gt;0),'Test Sample Data'!Q66-'Choose Housekeeping Genes'!R$20,35-'Choose Housekeeping Genes'!R$20),"")</f>
        <v/>
      </c>
      <c r="R66" s="22" t="str">
        <f>IF(SUM('Test Sample Data'!R$3:R$194)&gt;10,IF(AND(ISNUMBER('Test Sample Data'!R66),'Test Sample Data'!R66&lt;35,'Test Sample Data'!R66&gt;0),'Test Sample Data'!R66-'Choose Housekeeping Genes'!S$20,35-'Choose Housekeeping Genes'!S$20),"")</f>
        <v/>
      </c>
      <c r="S66" s="22" t="str">
        <f>IF(SUM('Test Sample Data'!S$3:S$194)&gt;10,IF(AND(ISNUMBER('Test Sample Data'!S66),'Test Sample Data'!S66&lt;35,'Test Sample Data'!S66&gt;0),'Test Sample Data'!S66-'Choose Housekeeping Genes'!T$20,35-'Choose Housekeeping Genes'!T$20),"")</f>
        <v/>
      </c>
      <c r="T66" s="22" t="str">
        <f>IF(SUM('Test Sample Data'!T$3:T$194)&gt;10,IF(AND(ISNUMBER('Test Sample Data'!T66),'Test Sample Data'!T66&lt;35,'Test Sample Data'!T66&gt;0),'Test Sample Data'!T66-'Choose Housekeeping Genes'!U$20,35-'Choose Housekeeping Genes'!U$20),"")</f>
        <v/>
      </c>
      <c r="U66" s="22" t="str">
        <f>IF(SUM('Test Sample Data'!U$3:U$194)&gt;10,IF(AND(ISNUMBER('Test Sample Data'!U66),'Test Sample Data'!U66&lt;35,'Test Sample Data'!U66&gt;0),'Test Sample Data'!U66-'Choose Housekeeping Genes'!V$20,35-'Choose Housekeeping Genes'!V$20),"")</f>
        <v/>
      </c>
      <c r="V66" s="22" t="str">
        <f>IF(SUM('Test Sample Data'!V$3:V$194)&gt;10,IF(AND(ISNUMBER('Test Sample Data'!V66),'Test Sample Data'!V66&lt;35,'Test Sample Data'!V66&gt;0),'Test Sample Data'!V66-'Choose Housekeeping Genes'!W$20,35-'Choose Housekeeping Genes'!W$20),"")</f>
        <v/>
      </c>
      <c r="W66" s="139" t="str">
        <f>'Control Sample Data'!A66</f>
        <v>Gly-GCC-1</v>
      </c>
      <c r="X66" s="140" t="s">
        <v>312</v>
      </c>
      <c r="Y66" s="22" t="str">
        <f>IF(SUM('Control Sample Data'!C$3:C$194)&gt;10,IF(AND(ISNUMBER('Control Sample Data'!C66),'Control Sample Data'!C66&lt;35,'Control Sample Data'!C66&gt;0),'Control Sample Data'!C66-'Choose Housekeeping Genes'!AA$20,35-'Choose Housekeeping Genes'!AA$20),"")</f>
        <v/>
      </c>
      <c r="Z66" s="22" t="str">
        <f>IF(SUM('Control Sample Data'!D$3:D$194)&gt;10,IF(AND(ISNUMBER('Control Sample Data'!D66),'Control Sample Data'!D66&lt;35,'Control Sample Data'!D66&gt;0),'Control Sample Data'!D66-'Choose Housekeeping Genes'!AB$20,35-'Choose Housekeeping Genes'!AB$20),"")</f>
        <v/>
      </c>
      <c r="AA66" s="22" t="str">
        <f>IF(SUM('Control Sample Data'!E$3:E$194)&gt;10,IF(AND(ISNUMBER('Control Sample Data'!E66),'Control Sample Data'!E66&lt;35,'Control Sample Data'!E66&gt;0),'Control Sample Data'!E66-'Choose Housekeeping Genes'!AC$20,35-'Choose Housekeeping Genes'!AC$20),"")</f>
        <v/>
      </c>
      <c r="AB66" s="22" t="str">
        <f>IF(SUM('Control Sample Data'!F$3:F$194)&gt;10,IF(AND(ISNUMBER('Control Sample Data'!F66),'Control Sample Data'!F66&lt;35,'Control Sample Data'!F66&gt;0),'Control Sample Data'!F66-'Choose Housekeeping Genes'!AD$20,35-'Choose Housekeeping Genes'!AD$20),"")</f>
        <v/>
      </c>
      <c r="AC66" s="22" t="str">
        <f>IF(SUM('Control Sample Data'!G$3:G$194)&gt;10,IF(AND(ISNUMBER('Control Sample Data'!G66),'Control Sample Data'!G66&lt;35,'Control Sample Data'!G66&gt;0),'Control Sample Data'!G66-'Choose Housekeeping Genes'!AE$20,35-'Choose Housekeeping Genes'!AE$20),"")</f>
        <v/>
      </c>
      <c r="AD66" s="22" t="str">
        <f>IF(SUM('Control Sample Data'!H$3:H$194)&gt;10,IF(AND(ISNUMBER('Control Sample Data'!H66),'Control Sample Data'!H66&lt;35,'Control Sample Data'!H66&gt;0),'Control Sample Data'!H66-'Choose Housekeeping Genes'!AF$20,35-'Choose Housekeeping Genes'!AF$20),"")</f>
        <v/>
      </c>
      <c r="AE66" s="22" t="str">
        <f>IF(SUM('Control Sample Data'!I$3:I$194)&gt;10,IF(AND(ISNUMBER('Control Sample Data'!I66),'Control Sample Data'!I66&lt;35,'Control Sample Data'!I66&gt;0),'Control Sample Data'!I66-'Choose Housekeeping Genes'!AG$20,35-'Choose Housekeeping Genes'!AG$20),"")</f>
        <v/>
      </c>
      <c r="AF66" s="22" t="str">
        <f>IF(SUM('Control Sample Data'!J$3:J$194)&gt;10,IF(AND(ISNUMBER('Control Sample Data'!J66),'Control Sample Data'!J66&lt;35,'Control Sample Data'!J66&gt;0),'Control Sample Data'!J66-'Choose Housekeeping Genes'!AH$20,35-'Choose Housekeeping Genes'!AH$20),"")</f>
        <v/>
      </c>
      <c r="AG66" s="22" t="str">
        <f>IF(SUM('Control Sample Data'!K$3:K$194)&gt;10,IF(AND(ISNUMBER('Control Sample Data'!K66),'Control Sample Data'!K66&lt;35,'Control Sample Data'!K66&gt;0),'Control Sample Data'!K66-'Choose Housekeeping Genes'!AI$20,35-'Choose Housekeeping Genes'!AI$20),"")</f>
        <v/>
      </c>
      <c r="AH66" s="22" t="str">
        <f>IF(SUM('Control Sample Data'!L$3:L$194)&gt;10,IF(AND(ISNUMBER('Control Sample Data'!L66),'Control Sample Data'!L66&lt;35,'Control Sample Data'!L66&gt;0),'Control Sample Data'!L66-'Choose Housekeeping Genes'!AJ$20,35-'Choose Housekeeping Genes'!AJ$20),"")</f>
        <v/>
      </c>
      <c r="AI66" s="22" t="str">
        <f>IF(SUM('Control Sample Data'!M$3:M$194)&gt;10,IF(AND(ISNUMBER('Control Sample Data'!M66),'Control Sample Data'!M66&lt;35,'Control Sample Data'!M66&gt;0),'Control Sample Data'!M66-'Choose Housekeeping Genes'!AK$20,35-'Choose Housekeeping Genes'!AK$20),"")</f>
        <v/>
      </c>
      <c r="AJ66" s="22" t="str">
        <f>IF(SUM('Control Sample Data'!N$3:N$194)&gt;10,IF(AND(ISNUMBER('Control Sample Data'!N66),'Control Sample Data'!N66&lt;35,'Control Sample Data'!N66&gt;0),'Control Sample Data'!N66-'Choose Housekeeping Genes'!AL$20,35-'Choose Housekeeping Genes'!AL$20),"")</f>
        <v/>
      </c>
      <c r="AK66" s="22" t="str">
        <f>IF(SUM('Control Sample Data'!O$3:O$194)&gt;10,IF(AND(ISNUMBER('Control Sample Data'!O66),'Control Sample Data'!O66&lt;35,'Control Sample Data'!O66&gt;0),'Control Sample Data'!O66-'Choose Housekeeping Genes'!AM$20,35-'Choose Housekeeping Genes'!AM$20),"")</f>
        <v/>
      </c>
      <c r="AL66" s="22" t="str">
        <f>IF(SUM('Control Sample Data'!P$3:P$194)&gt;10,IF(AND(ISNUMBER('Control Sample Data'!P66),'Control Sample Data'!P66&lt;35,'Control Sample Data'!P66&gt;0),'Control Sample Data'!P66-'Choose Housekeeping Genes'!AN$20,35-'Choose Housekeeping Genes'!AN$20),"")</f>
        <v/>
      </c>
      <c r="AM66" s="22" t="str">
        <f>IF(SUM('Control Sample Data'!Q$3:Q$194)&gt;10,IF(AND(ISNUMBER('Control Sample Data'!Q66),'Control Sample Data'!Q66&lt;35,'Control Sample Data'!Q66&gt;0),'Control Sample Data'!Q66-'Choose Housekeeping Genes'!AO$20,35-'Choose Housekeeping Genes'!AO$20),"")</f>
        <v/>
      </c>
      <c r="AN66" s="22" t="str">
        <f>IF(SUM('Control Sample Data'!R$3:R$194)&gt;10,IF(AND(ISNUMBER('Control Sample Data'!R66),'Control Sample Data'!R66&lt;35,'Control Sample Data'!R66&gt;0),'Control Sample Data'!R66-'Choose Housekeeping Genes'!AP$20,35-'Choose Housekeeping Genes'!AP$20),"")</f>
        <v/>
      </c>
      <c r="AO66" s="22" t="str">
        <f>IF(SUM('Control Sample Data'!S$3:S$194)&gt;10,IF(AND(ISNUMBER('Control Sample Data'!S66),'Control Sample Data'!S66&lt;35,'Control Sample Data'!S66&gt;0),'Control Sample Data'!S66-'Choose Housekeeping Genes'!AQ$20,35-'Choose Housekeeping Genes'!AQ$20),"")</f>
        <v/>
      </c>
      <c r="AP66" s="22" t="str">
        <f>IF(SUM('Control Sample Data'!T$3:T$194)&gt;10,IF(AND(ISNUMBER('Control Sample Data'!T66),'Control Sample Data'!T66&lt;35,'Control Sample Data'!T66&gt;0),'Control Sample Data'!T66-'Choose Housekeeping Genes'!AR$20,35-'Choose Housekeeping Genes'!AR$20),"")</f>
        <v/>
      </c>
      <c r="AQ66" s="22" t="str">
        <f>IF(SUM('Control Sample Data'!U$3:U$194)&gt;10,IF(AND(ISNUMBER('Control Sample Data'!U66),'Control Sample Data'!U66&lt;35,'Control Sample Data'!U66&gt;0),'Control Sample Data'!U66-'Choose Housekeeping Genes'!AS$20,35-'Choose Housekeeping Genes'!AS$20),"")</f>
        <v/>
      </c>
      <c r="AR66" s="22" t="str">
        <f>IF(SUM('Control Sample Data'!V$3:V$194)&gt;10,IF(AND(ISNUMBER('Control Sample Data'!V66),'Control Sample Data'!V66&lt;35,'Control Sample Data'!V66&gt;0),'Control Sample Data'!V66-'Choose Housekeeping Genes'!AT$20,35-'Choose Housekeeping Genes'!AT$20),"")</f>
        <v/>
      </c>
      <c r="AS66" s="69" t="str">
        <f>'Control Sample Data'!A66</f>
        <v>Gly-GCC-1</v>
      </c>
      <c r="AT66" s="21" t="s">
        <v>312</v>
      </c>
      <c r="AU66" s="22" t="str">
        <f ca="1">IF(ISNUMBER(C66-'Choose Housekeeping Genes'!D$12),C66-'Choose Housekeeping Genes'!D$12,"")</f>
        <v/>
      </c>
      <c r="AV66" s="22" t="str">
        <f ca="1">IF(ISNUMBER(D66-'Choose Housekeeping Genes'!E$12),D66-'Choose Housekeeping Genes'!E$12,"")</f>
        <v/>
      </c>
      <c r="AW66" s="22" t="str">
        <f ca="1">IF(ISNUMBER(E66-'Choose Housekeeping Genes'!F$12),E66-'Choose Housekeeping Genes'!F$12,"")</f>
        <v/>
      </c>
      <c r="AX66" s="22" t="str">
        <f ca="1">IF(ISNUMBER(F66-'Choose Housekeeping Genes'!G$12),F66-'Choose Housekeeping Genes'!G$12,"")</f>
        <v/>
      </c>
      <c r="AY66" s="22" t="str">
        <f ca="1">IF(ISNUMBER(G66-'Choose Housekeeping Genes'!H$12),G66-'Choose Housekeeping Genes'!H$12,"")</f>
        <v/>
      </c>
      <c r="AZ66" s="22" t="str">
        <f ca="1">IF(ISNUMBER(H66-'Choose Housekeeping Genes'!I$12),H66-'Choose Housekeeping Genes'!I$12,"")</f>
        <v/>
      </c>
      <c r="BA66" s="22" t="str">
        <f ca="1">IF(ISNUMBER(I66-'Choose Housekeeping Genes'!J$12),I66-'Choose Housekeeping Genes'!J$12,"")</f>
        <v/>
      </c>
      <c r="BB66" s="22" t="str">
        <f ca="1">IF(ISNUMBER(J66-'Choose Housekeeping Genes'!K$12),J66-'Choose Housekeeping Genes'!K$12,"")</f>
        <v/>
      </c>
      <c r="BC66" s="22" t="str">
        <f ca="1">IF(ISNUMBER(K66-'Choose Housekeeping Genes'!L$12),K66-'Choose Housekeeping Genes'!L$12,"")</f>
        <v/>
      </c>
      <c r="BD66" s="22" t="str">
        <f ca="1">IF(ISNUMBER(L66-'Choose Housekeeping Genes'!M$12),L66-'Choose Housekeeping Genes'!M$12,"")</f>
        <v/>
      </c>
      <c r="BE66" s="22" t="str">
        <f ca="1">IF(ISNUMBER(M66-'Choose Housekeeping Genes'!N$12),M66-'Choose Housekeeping Genes'!N$12,"")</f>
        <v/>
      </c>
      <c r="BF66" s="22" t="str">
        <f ca="1">IF(ISNUMBER(N66-'Choose Housekeeping Genes'!O$12),N66-'Choose Housekeeping Genes'!O$12,"")</f>
        <v/>
      </c>
      <c r="BG66" s="22" t="str">
        <f ca="1">IF(ISNUMBER(O66-'Choose Housekeeping Genes'!P$12),O66-'Choose Housekeeping Genes'!P$12,"")</f>
        <v/>
      </c>
      <c r="BH66" s="22" t="str">
        <f ca="1">IF(ISNUMBER(P66-'Choose Housekeeping Genes'!Q$12),P66-'Choose Housekeeping Genes'!Q$12,"")</f>
        <v/>
      </c>
      <c r="BI66" s="22" t="str">
        <f ca="1">IF(ISNUMBER(Q66-'Choose Housekeeping Genes'!R$12),Q66-'Choose Housekeeping Genes'!R$12,"")</f>
        <v/>
      </c>
      <c r="BJ66" s="22" t="str">
        <f ca="1">IF(ISNUMBER(R66-'Choose Housekeeping Genes'!S$12),R66-'Choose Housekeeping Genes'!S$12,"")</f>
        <v/>
      </c>
      <c r="BK66" s="22" t="str">
        <f ca="1">IF(ISNUMBER(S66-'Choose Housekeeping Genes'!T$12),S66-'Choose Housekeeping Genes'!T$12,"")</f>
        <v/>
      </c>
      <c r="BL66" s="22" t="str">
        <f ca="1">IF(ISNUMBER(T66-'Choose Housekeeping Genes'!U$12),T66-'Choose Housekeeping Genes'!U$12,"")</f>
        <v/>
      </c>
      <c r="BM66" s="22" t="str">
        <f ca="1">IF(ISNUMBER(U66-'Choose Housekeeping Genes'!V$12),U66-'Choose Housekeeping Genes'!V$12,"")</f>
        <v/>
      </c>
      <c r="BN66" s="22" t="str">
        <f ca="1">IF(ISNUMBER(V66-'Choose Housekeeping Genes'!W$12),V66-'Choose Housekeeping Genes'!W$12,"")</f>
        <v/>
      </c>
      <c r="BO66" s="142" t="str">
        <f t="shared" si="48"/>
        <v>Gly-GCC-1</v>
      </c>
      <c r="BP66" s="140" t="s">
        <v>312</v>
      </c>
      <c r="BQ66" s="22" t="str">
        <f ca="1">IF(ISNUMBER(Y66-'Choose Housekeeping Genes'!AA$12),Y66-'Choose Housekeeping Genes'!AA$12,"")</f>
        <v/>
      </c>
      <c r="BR66" s="22" t="str">
        <f ca="1">IF(ISNUMBER(Z66-'Choose Housekeeping Genes'!AB$12),Z66-'Choose Housekeeping Genes'!AB$12,"")</f>
        <v/>
      </c>
      <c r="BS66" s="22" t="str">
        <f ca="1">IF(ISNUMBER(AA66-'Choose Housekeeping Genes'!AC$12),AA66-'Choose Housekeeping Genes'!AC$12,"")</f>
        <v/>
      </c>
      <c r="BT66" s="22" t="str">
        <f ca="1">IF(ISNUMBER(AB66-'Choose Housekeeping Genes'!AD$12),AB66-'Choose Housekeeping Genes'!AD$12,"")</f>
        <v/>
      </c>
      <c r="BU66" s="22" t="str">
        <f ca="1">IF(ISNUMBER(AC66-'Choose Housekeeping Genes'!AE$12),AC66-'Choose Housekeeping Genes'!AE$12,"")</f>
        <v/>
      </c>
      <c r="BV66" s="22" t="str">
        <f ca="1">IF(ISNUMBER(AD66-'Choose Housekeeping Genes'!AF$12),AD66-'Choose Housekeeping Genes'!AF$12,"")</f>
        <v/>
      </c>
      <c r="BW66" s="22" t="str">
        <f ca="1">IF(ISNUMBER(AE66-'Choose Housekeeping Genes'!AG$12),AE66-'Choose Housekeeping Genes'!AG$12,"")</f>
        <v/>
      </c>
      <c r="BX66" s="22" t="str">
        <f ca="1">IF(ISNUMBER(AF66-'Choose Housekeeping Genes'!AH$12),AF66-'Choose Housekeeping Genes'!AH$12,"")</f>
        <v/>
      </c>
      <c r="BY66" s="22" t="str">
        <f ca="1">IF(ISNUMBER(AG66-'Choose Housekeeping Genes'!AI$12),AG66-'Choose Housekeeping Genes'!AI$12,"")</f>
        <v/>
      </c>
      <c r="BZ66" s="22" t="str">
        <f ca="1">IF(ISNUMBER(AH66-'Choose Housekeeping Genes'!AJ$12),AH66-'Choose Housekeeping Genes'!AJ$12,"")</f>
        <v/>
      </c>
      <c r="CA66" s="22" t="str">
        <f ca="1">IF(ISNUMBER(AI66-'Choose Housekeeping Genes'!AK$12),AI66-'Choose Housekeeping Genes'!AK$12,"")</f>
        <v/>
      </c>
      <c r="CB66" s="22" t="str">
        <f ca="1">IF(ISNUMBER(AJ66-'Choose Housekeeping Genes'!AL$12),AJ66-'Choose Housekeeping Genes'!AL$12,"")</f>
        <v/>
      </c>
      <c r="CC66" s="22" t="str">
        <f ca="1">IF(ISNUMBER(AK66-'Choose Housekeeping Genes'!AM$12),AK66-'Choose Housekeeping Genes'!AM$12,"")</f>
        <v/>
      </c>
      <c r="CD66" s="22" t="str">
        <f ca="1">IF(ISNUMBER(AL66-'Choose Housekeeping Genes'!AN$12),AL66-'Choose Housekeeping Genes'!AN$12,"")</f>
        <v/>
      </c>
      <c r="CE66" s="22" t="str">
        <f ca="1">IF(ISNUMBER(AM66-'Choose Housekeeping Genes'!AO$12),AM66-'Choose Housekeeping Genes'!AO$12,"")</f>
        <v/>
      </c>
      <c r="CF66" s="22" t="str">
        <f ca="1">IF(ISNUMBER(AN66-'Choose Housekeeping Genes'!AP$12),AN66-'Choose Housekeeping Genes'!AP$12,"")</f>
        <v/>
      </c>
      <c r="CG66" s="22" t="str">
        <f ca="1">IF(ISNUMBER(AO66-'Choose Housekeeping Genes'!AQ$12),AO66-'Choose Housekeeping Genes'!AQ$12,"")</f>
        <v/>
      </c>
      <c r="CH66" s="22" t="str">
        <f ca="1">IF(ISNUMBER(AP66-'Choose Housekeeping Genes'!AR$12),AP66-'Choose Housekeeping Genes'!AR$12,"")</f>
        <v/>
      </c>
      <c r="CI66" s="22" t="str">
        <f ca="1">IF(ISNUMBER(AQ66-'Choose Housekeeping Genes'!AS$12),AQ66-'Choose Housekeeping Genes'!AS$12,"")</f>
        <v/>
      </c>
      <c r="CJ66" s="22" t="str">
        <f ca="1">IF(ISNUMBER(AR66-'Choose Housekeeping Genes'!AT$12),AR66-'Choose Housekeeping Genes'!AT$12,"")</f>
        <v/>
      </c>
      <c r="CK66" s="66" t="e">
        <f t="shared" ca="1" si="4"/>
        <v>#DIV/0!</v>
      </c>
      <c r="CL66" s="143" t="e">
        <f t="shared" ca="1" si="5"/>
        <v>#DIV/0!</v>
      </c>
      <c r="DA66" s="69" t="str">
        <f>'Transcript table'!D74</f>
        <v>Gly-GCC-1</v>
      </c>
      <c r="DB66" s="21" t="s">
        <v>312</v>
      </c>
      <c r="DC66" s="65" t="str">
        <f t="shared" ca="1" si="6"/>
        <v/>
      </c>
      <c r="DD66" s="65" t="str">
        <f t="shared" ca="1" si="7"/>
        <v/>
      </c>
      <c r="DE66" s="65" t="str">
        <f t="shared" ca="1" si="8"/>
        <v/>
      </c>
      <c r="DF66" s="65" t="str">
        <f t="shared" ca="1" si="9"/>
        <v/>
      </c>
      <c r="DG66" s="65" t="str">
        <f t="shared" ca="1" si="10"/>
        <v/>
      </c>
      <c r="DH66" s="65" t="str">
        <f t="shared" ca="1" si="11"/>
        <v/>
      </c>
      <c r="DI66" s="65" t="str">
        <f t="shared" ca="1" si="12"/>
        <v/>
      </c>
      <c r="DJ66" s="65" t="str">
        <f t="shared" ca="1" si="13"/>
        <v/>
      </c>
      <c r="DK66" s="65" t="str">
        <f t="shared" ca="1" si="14"/>
        <v/>
      </c>
      <c r="DL66" s="65" t="str">
        <f t="shared" ca="1" si="15"/>
        <v/>
      </c>
      <c r="DM66" s="65" t="str">
        <f t="shared" ca="1" si="16"/>
        <v/>
      </c>
      <c r="DN66" s="65" t="str">
        <f t="shared" ca="1" si="17"/>
        <v/>
      </c>
      <c r="DO66" s="65" t="str">
        <f t="shared" ca="1" si="18"/>
        <v/>
      </c>
      <c r="DP66" s="65" t="str">
        <f t="shared" ca="1" si="19"/>
        <v/>
      </c>
      <c r="DQ66" s="65" t="str">
        <f t="shared" ca="1" si="20"/>
        <v/>
      </c>
      <c r="DR66" s="65" t="str">
        <f t="shared" ca="1" si="21"/>
        <v/>
      </c>
      <c r="DS66" s="65" t="str">
        <f t="shared" ca="1" si="22"/>
        <v/>
      </c>
      <c r="DT66" s="65" t="str">
        <f t="shared" ca="1" si="23"/>
        <v/>
      </c>
      <c r="DU66" s="65" t="str">
        <f t="shared" ca="1" si="24"/>
        <v/>
      </c>
      <c r="DV66" s="65" t="str">
        <f t="shared" ca="1" si="25"/>
        <v/>
      </c>
      <c r="DW66" s="141" t="str">
        <f t="shared" si="26"/>
        <v>Gly-GCC-1</v>
      </c>
      <c r="DX66" s="140" t="s">
        <v>312</v>
      </c>
      <c r="DY66" s="65" t="str">
        <f t="shared" ca="1" si="27"/>
        <v/>
      </c>
      <c r="DZ66" s="65" t="str">
        <f t="shared" ca="1" si="28"/>
        <v/>
      </c>
      <c r="EA66" s="65" t="str">
        <f t="shared" ca="1" si="29"/>
        <v/>
      </c>
      <c r="EB66" s="65" t="str">
        <f t="shared" ca="1" si="30"/>
        <v/>
      </c>
      <c r="EC66" s="65" t="str">
        <f t="shared" ca="1" si="31"/>
        <v/>
      </c>
      <c r="ED66" s="65" t="str">
        <f t="shared" ca="1" si="32"/>
        <v/>
      </c>
      <c r="EE66" s="65" t="str">
        <f t="shared" ca="1" si="33"/>
        <v/>
      </c>
      <c r="EF66" s="65" t="str">
        <f t="shared" ca="1" si="34"/>
        <v/>
      </c>
      <c r="EG66" s="65" t="str">
        <f t="shared" ca="1" si="35"/>
        <v/>
      </c>
      <c r="EH66" s="65" t="str">
        <f t="shared" ca="1" si="36"/>
        <v/>
      </c>
      <c r="EI66" s="65" t="str">
        <f t="shared" ca="1" si="37"/>
        <v/>
      </c>
      <c r="EJ66" s="65" t="str">
        <f t="shared" ca="1" si="38"/>
        <v/>
      </c>
      <c r="EK66" s="65" t="str">
        <f t="shared" ca="1" si="39"/>
        <v/>
      </c>
      <c r="EL66" s="65" t="str">
        <f t="shared" ca="1" si="40"/>
        <v/>
      </c>
      <c r="EM66" s="65" t="str">
        <f t="shared" ca="1" si="41"/>
        <v/>
      </c>
      <c r="EN66" s="65" t="str">
        <f t="shared" ca="1" si="42"/>
        <v/>
      </c>
      <c r="EO66" s="65" t="str">
        <f t="shared" ca="1" si="43"/>
        <v/>
      </c>
      <c r="EP66" s="65" t="str">
        <f t="shared" ca="1" si="44"/>
        <v/>
      </c>
      <c r="EQ66" s="65" t="str">
        <f t="shared" ca="1" si="45"/>
        <v/>
      </c>
      <c r="ER66" s="65" t="str">
        <f t="shared" ca="1" si="46"/>
        <v/>
      </c>
    </row>
    <row r="67" spans="1:148" ht="12.75" customHeight="1">
      <c r="A67" s="134" t="str">
        <f>'Test Sample Data'!A67</f>
        <v>Gly-GCC-2</v>
      </c>
      <c r="B67" s="136" t="s">
        <v>310</v>
      </c>
      <c r="C67" s="22" t="str">
        <f>IF(SUM('Test Sample Data'!C$3:C$194)&gt;10,IF(AND(ISNUMBER('Test Sample Data'!C67),'Test Sample Data'!C67&lt;35,'Test Sample Data'!C67&gt;0),'Test Sample Data'!C67-'Choose Housekeeping Genes'!D$20,35-'Choose Housekeeping Genes'!D$20),"")</f>
        <v/>
      </c>
      <c r="D67" s="22" t="str">
        <f>IF(SUM('Test Sample Data'!D$3:D$194)&gt;10,IF(AND(ISNUMBER('Test Sample Data'!D67),'Test Sample Data'!D67&lt;35,'Test Sample Data'!D67&gt;0),'Test Sample Data'!D67-'Choose Housekeeping Genes'!E$20,35-'Choose Housekeeping Genes'!E$20),"")</f>
        <v/>
      </c>
      <c r="E67" s="22" t="str">
        <f>IF(SUM('Test Sample Data'!E$3:E$194)&gt;10,IF(AND(ISNUMBER('Test Sample Data'!E67),'Test Sample Data'!E67&lt;35,'Test Sample Data'!E67&gt;0),'Test Sample Data'!E67-'Choose Housekeeping Genes'!F$20,35-'Choose Housekeeping Genes'!F$20),"")</f>
        <v/>
      </c>
      <c r="F67" s="22" t="str">
        <f>IF(SUM('Test Sample Data'!F$3:F$194)&gt;10,IF(AND(ISNUMBER('Test Sample Data'!F67),'Test Sample Data'!F67&lt;35,'Test Sample Data'!F67&gt;0),'Test Sample Data'!F67-'Choose Housekeeping Genes'!G$20,35-'Choose Housekeeping Genes'!G$20),"")</f>
        <v/>
      </c>
      <c r="G67" s="22" t="str">
        <f>IF(SUM('Test Sample Data'!G$3:G$194)&gt;10,IF(AND(ISNUMBER('Test Sample Data'!G67),'Test Sample Data'!G67&lt;35,'Test Sample Data'!G67&gt;0),'Test Sample Data'!G67-'Choose Housekeeping Genes'!H$20,35-'Choose Housekeeping Genes'!H$20),"")</f>
        <v/>
      </c>
      <c r="H67" s="22" t="str">
        <f>IF(SUM('Test Sample Data'!H$3:H$194)&gt;10,IF(AND(ISNUMBER('Test Sample Data'!H67),'Test Sample Data'!H67&lt;35,'Test Sample Data'!H67&gt;0),'Test Sample Data'!H67-'Choose Housekeeping Genes'!I$20,35-'Choose Housekeeping Genes'!I$20),"")</f>
        <v/>
      </c>
      <c r="I67" s="22" t="str">
        <f>IF(SUM('Test Sample Data'!I$3:I$194)&gt;10,IF(AND(ISNUMBER('Test Sample Data'!I67),'Test Sample Data'!I67&lt;35,'Test Sample Data'!I67&gt;0),'Test Sample Data'!I67-'Choose Housekeeping Genes'!J$20,35-'Choose Housekeeping Genes'!J$20),"")</f>
        <v/>
      </c>
      <c r="J67" s="22" t="str">
        <f>IF(SUM('Test Sample Data'!J$3:J$194)&gt;10,IF(AND(ISNUMBER('Test Sample Data'!J67),'Test Sample Data'!J67&lt;35,'Test Sample Data'!J67&gt;0),'Test Sample Data'!J67-'Choose Housekeeping Genes'!K$20,35-'Choose Housekeeping Genes'!K$20),"")</f>
        <v/>
      </c>
      <c r="K67" s="22" t="str">
        <f>IF(SUM('Test Sample Data'!K$3:K$194)&gt;10,IF(AND(ISNUMBER('Test Sample Data'!K67),'Test Sample Data'!K67&lt;35,'Test Sample Data'!K67&gt;0),'Test Sample Data'!K67-'Choose Housekeeping Genes'!L$20,35-'Choose Housekeeping Genes'!L$20),"")</f>
        <v/>
      </c>
      <c r="L67" s="22" t="str">
        <f>IF(SUM('Test Sample Data'!L$3:L$194)&gt;10,IF(AND(ISNUMBER('Test Sample Data'!L67),'Test Sample Data'!L67&lt;35,'Test Sample Data'!L67&gt;0),'Test Sample Data'!L67-'Choose Housekeeping Genes'!M$20,35-'Choose Housekeeping Genes'!M$20),"")</f>
        <v/>
      </c>
      <c r="M67" s="22" t="str">
        <f>IF(SUM('Test Sample Data'!M$3:M$194)&gt;10,IF(AND(ISNUMBER('Test Sample Data'!M67),'Test Sample Data'!M67&lt;35,'Test Sample Data'!M67&gt;0),'Test Sample Data'!M67-'Choose Housekeeping Genes'!N$20,35-'Choose Housekeeping Genes'!N$20),"")</f>
        <v/>
      </c>
      <c r="N67" s="22" t="str">
        <f>IF(SUM('Test Sample Data'!N$3:N$194)&gt;10,IF(AND(ISNUMBER('Test Sample Data'!N67),'Test Sample Data'!N67&lt;35,'Test Sample Data'!N67&gt;0),'Test Sample Data'!N67-'Choose Housekeeping Genes'!O$20,35-'Choose Housekeeping Genes'!O$20),"")</f>
        <v/>
      </c>
      <c r="O67" s="22" t="str">
        <f>IF(SUM('Test Sample Data'!O$3:O$194)&gt;10,IF(AND(ISNUMBER('Test Sample Data'!O67),'Test Sample Data'!O67&lt;35,'Test Sample Data'!O67&gt;0),'Test Sample Data'!O67-'Choose Housekeeping Genes'!P$20,35-'Choose Housekeeping Genes'!P$20),"")</f>
        <v/>
      </c>
      <c r="P67" s="22" t="str">
        <f>IF(SUM('Test Sample Data'!P$3:P$194)&gt;10,IF(AND(ISNUMBER('Test Sample Data'!P67),'Test Sample Data'!P67&lt;35,'Test Sample Data'!P67&gt;0),'Test Sample Data'!P67-'Choose Housekeeping Genes'!Q$20,35-'Choose Housekeeping Genes'!Q$20),"")</f>
        <v/>
      </c>
      <c r="Q67" s="22" t="str">
        <f>IF(SUM('Test Sample Data'!Q$3:Q$194)&gt;10,IF(AND(ISNUMBER('Test Sample Data'!Q67),'Test Sample Data'!Q67&lt;35,'Test Sample Data'!Q67&gt;0),'Test Sample Data'!Q67-'Choose Housekeeping Genes'!R$20,35-'Choose Housekeeping Genes'!R$20),"")</f>
        <v/>
      </c>
      <c r="R67" s="22" t="str">
        <f>IF(SUM('Test Sample Data'!R$3:R$194)&gt;10,IF(AND(ISNUMBER('Test Sample Data'!R67),'Test Sample Data'!R67&lt;35,'Test Sample Data'!R67&gt;0),'Test Sample Data'!R67-'Choose Housekeeping Genes'!S$20,35-'Choose Housekeeping Genes'!S$20),"")</f>
        <v/>
      </c>
      <c r="S67" s="22" t="str">
        <f>IF(SUM('Test Sample Data'!S$3:S$194)&gt;10,IF(AND(ISNUMBER('Test Sample Data'!S67),'Test Sample Data'!S67&lt;35,'Test Sample Data'!S67&gt;0),'Test Sample Data'!S67-'Choose Housekeeping Genes'!T$20,35-'Choose Housekeeping Genes'!T$20),"")</f>
        <v/>
      </c>
      <c r="T67" s="22" t="str">
        <f>IF(SUM('Test Sample Data'!T$3:T$194)&gt;10,IF(AND(ISNUMBER('Test Sample Data'!T67),'Test Sample Data'!T67&lt;35,'Test Sample Data'!T67&gt;0),'Test Sample Data'!T67-'Choose Housekeeping Genes'!U$20,35-'Choose Housekeeping Genes'!U$20),"")</f>
        <v/>
      </c>
      <c r="U67" s="22" t="str">
        <f>IF(SUM('Test Sample Data'!U$3:U$194)&gt;10,IF(AND(ISNUMBER('Test Sample Data'!U67),'Test Sample Data'!U67&lt;35,'Test Sample Data'!U67&gt;0),'Test Sample Data'!U67-'Choose Housekeeping Genes'!V$20,35-'Choose Housekeeping Genes'!V$20),"")</f>
        <v/>
      </c>
      <c r="V67" s="22" t="str">
        <f>IF(SUM('Test Sample Data'!V$3:V$194)&gt;10,IF(AND(ISNUMBER('Test Sample Data'!V67),'Test Sample Data'!V67&lt;35,'Test Sample Data'!V67&gt;0),'Test Sample Data'!V67-'Choose Housekeeping Genes'!W$20,35-'Choose Housekeeping Genes'!W$20),"")</f>
        <v/>
      </c>
      <c r="W67" s="139" t="str">
        <f>'Control Sample Data'!A67</f>
        <v>Gly-GCC-2</v>
      </c>
      <c r="X67" s="140" t="s">
        <v>310</v>
      </c>
      <c r="Y67" s="22" t="str">
        <f>IF(SUM('Control Sample Data'!C$3:C$194)&gt;10,IF(AND(ISNUMBER('Control Sample Data'!C67),'Control Sample Data'!C67&lt;35,'Control Sample Data'!C67&gt;0),'Control Sample Data'!C67-'Choose Housekeeping Genes'!AA$20,35-'Choose Housekeeping Genes'!AA$20),"")</f>
        <v/>
      </c>
      <c r="Z67" s="22" t="str">
        <f>IF(SUM('Control Sample Data'!D$3:D$194)&gt;10,IF(AND(ISNUMBER('Control Sample Data'!D67),'Control Sample Data'!D67&lt;35,'Control Sample Data'!D67&gt;0),'Control Sample Data'!D67-'Choose Housekeeping Genes'!AB$20,35-'Choose Housekeeping Genes'!AB$20),"")</f>
        <v/>
      </c>
      <c r="AA67" s="22" t="str">
        <f>IF(SUM('Control Sample Data'!E$3:E$194)&gt;10,IF(AND(ISNUMBER('Control Sample Data'!E67),'Control Sample Data'!E67&lt;35,'Control Sample Data'!E67&gt;0),'Control Sample Data'!E67-'Choose Housekeeping Genes'!AC$20,35-'Choose Housekeeping Genes'!AC$20),"")</f>
        <v/>
      </c>
      <c r="AB67" s="22" t="str">
        <f>IF(SUM('Control Sample Data'!F$3:F$194)&gt;10,IF(AND(ISNUMBER('Control Sample Data'!F67),'Control Sample Data'!F67&lt;35,'Control Sample Data'!F67&gt;0),'Control Sample Data'!F67-'Choose Housekeeping Genes'!AD$20,35-'Choose Housekeeping Genes'!AD$20),"")</f>
        <v/>
      </c>
      <c r="AC67" s="22" t="str">
        <f>IF(SUM('Control Sample Data'!G$3:G$194)&gt;10,IF(AND(ISNUMBER('Control Sample Data'!G67),'Control Sample Data'!G67&lt;35,'Control Sample Data'!G67&gt;0),'Control Sample Data'!G67-'Choose Housekeeping Genes'!AE$20,35-'Choose Housekeeping Genes'!AE$20),"")</f>
        <v/>
      </c>
      <c r="AD67" s="22" t="str">
        <f>IF(SUM('Control Sample Data'!H$3:H$194)&gt;10,IF(AND(ISNUMBER('Control Sample Data'!H67),'Control Sample Data'!H67&lt;35,'Control Sample Data'!H67&gt;0),'Control Sample Data'!H67-'Choose Housekeeping Genes'!AF$20,35-'Choose Housekeeping Genes'!AF$20),"")</f>
        <v/>
      </c>
      <c r="AE67" s="22" t="str">
        <f>IF(SUM('Control Sample Data'!I$3:I$194)&gt;10,IF(AND(ISNUMBER('Control Sample Data'!I67),'Control Sample Data'!I67&lt;35,'Control Sample Data'!I67&gt;0),'Control Sample Data'!I67-'Choose Housekeeping Genes'!AG$20,35-'Choose Housekeeping Genes'!AG$20),"")</f>
        <v/>
      </c>
      <c r="AF67" s="22" t="str">
        <f>IF(SUM('Control Sample Data'!J$3:J$194)&gt;10,IF(AND(ISNUMBER('Control Sample Data'!J67),'Control Sample Data'!J67&lt;35,'Control Sample Data'!J67&gt;0),'Control Sample Data'!J67-'Choose Housekeeping Genes'!AH$20,35-'Choose Housekeeping Genes'!AH$20),"")</f>
        <v/>
      </c>
      <c r="AG67" s="22" t="str">
        <f>IF(SUM('Control Sample Data'!K$3:K$194)&gt;10,IF(AND(ISNUMBER('Control Sample Data'!K67),'Control Sample Data'!K67&lt;35,'Control Sample Data'!K67&gt;0),'Control Sample Data'!K67-'Choose Housekeeping Genes'!AI$20,35-'Choose Housekeeping Genes'!AI$20),"")</f>
        <v/>
      </c>
      <c r="AH67" s="22" t="str">
        <f>IF(SUM('Control Sample Data'!L$3:L$194)&gt;10,IF(AND(ISNUMBER('Control Sample Data'!L67),'Control Sample Data'!L67&lt;35,'Control Sample Data'!L67&gt;0),'Control Sample Data'!L67-'Choose Housekeeping Genes'!AJ$20,35-'Choose Housekeeping Genes'!AJ$20),"")</f>
        <v/>
      </c>
      <c r="AI67" s="22" t="str">
        <f>IF(SUM('Control Sample Data'!M$3:M$194)&gt;10,IF(AND(ISNUMBER('Control Sample Data'!M67),'Control Sample Data'!M67&lt;35,'Control Sample Data'!M67&gt;0),'Control Sample Data'!M67-'Choose Housekeeping Genes'!AK$20,35-'Choose Housekeeping Genes'!AK$20),"")</f>
        <v/>
      </c>
      <c r="AJ67" s="22" t="str">
        <f>IF(SUM('Control Sample Data'!N$3:N$194)&gt;10,IF(AND(ISNUMBER('Control Sample Data'!N67),'Control Sample Data'!N67&lt;35,'Control Sample Data'!N67&gt;0),'Control Sample Data'!N67-'Choose Housekeeping Genes'!AL$20,35-'Choose Housekeeping Genes'!AL$20),"")</f>
        <v/>
      </c>
      <c r="AK67" s="22" t="str">
        <f>IF(SUM('Control Sample Data'!O$3:O$194)&gt;10,IF(AND(ISNUMBER('Control Sample Data'!O67),'Control Sample Data'!O67&lt;35,'Control Sample Data'!O67&gt;0),'Control Sample Data'!O67-'Choose Housekeeping Genes'!AM$20,35-'Choose Housekeeping Genes'!AM$20),"")</f>
        <v/>
      </c>
      <c r="AL67" s="22" t="str">
        <f>IF(SUM('Control Sample Data'!P$3:P$194)&gt;10,IF(AND(ISNUMBER('Control Sample Data'!P67),'Control Sample Data'!P67&lt;35,'Control Sample Data'!P67&gt;0),'Control Sample Data'!P67-'Choose Housekeeping Genes'!AN$20,35-'Choose Housekeeping Genes'!AN$20),"")</f>
        <v/>
      </c>
      <c r="AM67" s="22" t="str">
        <f>IF(SUM('Control Sample Data'!Q$3:Q$194)&gt;10,IF(AND(ISNUMBER('Control Sample Data'!Q67),'Control Sample Data'!Q67&lt;35,'Control Sample Data'!Q67&gt;0),'Control Sample Data'!Q67-'Choose Housekeeping Genes'!AO$20,35-'Choose Housekeeping Genes'!AO$20),"")</f>
        <v/>
      </c>
      <c r="AN67" s="22" t="str">
        <f>IF(SUM('Control Sample Data'!R$3:R$194)&gt;10,IF(AND(ISNUMBER('Control Sample Data'!R67),'Control Sample Data'!R67&lt;35,'Control Sample Data'!R67&gt;0),'Control Sample Data'!R67-'Choose Housekeeping Genes'!AP$20,35-'Choose Housekeeping Genes'!AP$20),"")</f>
        <v/>
      </c>
      <c r="AO67" s="22" t="str">
        <f>IF(SUM('Control Sample Data'!S$3:S$194)&gt;10,IF(AND(ISNUMBER('Control Sample Data'!S67),'Control Sample Data'!S67&lt;35,'Control Sample Data'!S67&gt;0),'Control Sample Data'!S67-'Choose Housekeeping Genes'!AQ$20,35-'Choose Housekeeping Genes'!AQ$20),"")</f>
        <v/>
      </c>
      <c r="AP67" s="22" t="str">
        <f>IF(SUM('Control Sample Data'!T$3:T$194)&gt;10,IF(AND(ISNUMBER('Control Sample Data'!T67),'Control Sample Data'!T67&lt;35,'Control Sample Data'!T67&gt;0),'Control Sample Data'!T67-'Choose Housekeeping Genes'!AR$20,35-'Choose Housekeeping Genes'!AR$20),"")</f>
        <v/>
      </c>
      <c r="AQ67" s="22" t="str">
        <f>IF(SUM('Control Sample Data'!U$3:U$194)&gt;10,IF(AND(ISNUMBER('Control Sample Data'!U67),'Control Sample Data'!U67&lt;35,'Control Sample Data'!U67&gt;0),'Control Sample Data'!U67-'Choose Housekeeping Genes'!AS$20,35-'Choose Housekeeping Genes'!AS$20),"")</f>
        <v/>
      </c>
      <c r="AR67" s="22" t="str">
        <f>IF(SUM('Control Sample Data'!V$3:V$194)&gt;10,IF(AND(ISNUMBER('Control Sample Data'!V67),'Control Sample Data'!V67&lt;35,'Control Sample Data'!V67&gt;0),'Control Sample Data'!V67-'Choose Housekeeping Genes'!AT$20,35-'Choose Housekeeping Genes'!AT$20),"")</f>
        <v/>
      </c>
      <c r="AS67" s="69" t="str">
        <f>'Control Sample Data'!A67</f>
        <v>Gly-GCC-2</v>
      </c>
      <c r="AT67" s="21" t="s">
        <v>310</v>
      </c>
      <c r="AU67" s="22" t="str">
        <f ca="1">IF(ISNUMBER(C67-'Choose Housekeeping Genes'!D$12),C67-'Choose Housekeeping Genes'!D$12,"")</f>
        <v/>
      </c>
      <c r="AV67" s="22" t="str">
        <f ca="1">IF(ISNUMBER(D67-'Choose Housekeeping Genes'!E$12),D67-'Choose Housekeeping Genes'!E$12,"")</f>
        <v/>
      </c>
      <c r="AW67" s="22" t="str">
        <f ca="1">IF(ISNUMBER(E67-'Choose Housekeeping Genes'!F$12),E67-'Choose Housekeeping Genes'!F$12,"")</f>
        <v/>
      </c>
      <c r="AX67" s="22" t="str">
        <f ca="1">IF(ISNUMBER(F67-'Choose Housekeeping Genes'!G$12),F67-'Choose Housekeeping Genes'!G$12,"")</f>
        <v/>
      </c>
      <c r="AY67" s="22" t="str">
        <f ca="1">IF(ISNUMBER(G67-'Choose Housekeeping Genes'!H$12),G67-'Choose Housekeeping Genes'!H$12,"")</f>
        <v/>
      </c>
      <c r="AZ67" s="22" t="str">
        <f ca="1">IF(ISNUMBER(H67-'Choose Housekeeping Genes'!I$12),H67-'Choose Housekeeping Genes'!I$12,"")</f>
        <v/>
      </c>
      <c r="BA67" s="22" t="str">
        <f ca="1">IF(ISNUMBER(I67-'Choose Housekeeping Genes'!J$12),I67-'Choose Housekeeping Genes'!J$12,"")</f>
        <v/>
      </c>
      <c r="BB67" s="22" t="str">
        <f ca="1">IF(ISNUMBER(J67-'Choose Housekeeping Genes'!K$12),J67-'Choose Housekeeping Genes'!K$12,"")</f>
        <v/>
      </c>
      <c r="BC67" s="22" t="str">
        <f ca="1">IF(ISNUMBER(K67-'Choose Housekeeping Genes'!L$12),K67-'Choose Housekeeping Genes'!L$12,"")</f>
        <v/>
      </c>
      <c r="BD67" s="22" t="str">
        <f ca="1">IF(ISNUMBER(L67-'Choose Housekeeping Genes'!M$12),L67-'Choose Housekeeping Genes'!M$12,"")</f>
        <v/>
      </c>
      <c r="BE67" s="22" t="str">
        <f ca="1">IF(ISNUMBER(M67-'Choose Housekeeping Genes'!N$12),M67-'Choose Housekeeping Genes'!N$12,"")</f>
        <v/>
      </c>
      <c r="BF67" s="22" t="str">
        <f ca="1">IF(ISNUMBER(N67-'Choose Housekeeping Genes'!O$12),N67-'Choose Housekeeping Genes'!O$12,"")</f>
        <v/>
      </c>
      <c r="BG67" s="22" t="str">
        <f ca="1">IF(ISNUMBER(O67-'Choose Housekeeping Genes'!P$12),O67-'Choose Housekeeping Genes'!P$12,"")</f>
        <v/>
      </c>
      <c r="BH67" s="22" t="str">
        <f ca="1">IF(ISNUMBER(P67-'Choose Housekeeping Genes'!Q$12),P67-'Choose Housekeeping Genes'!Q$12,"")</f>
        <v/>
      </c>
      <c r="BI67" s="22" t="str">
        <f ca="1">IF(ISNUMBER(Q67-'Choose Housekeeping Genes'!R$12),Q67-'Choose Housekeeping Genes'!R$12,"")</f>
        <v/>
      </c>
      <c r="BJ67" s="22" t="str">
        <f ca="1">IF(ISNUMBER(R67-'Choose Housekeeping Genes'!S$12),R67-'Choose Housekeeping Genes'!S$12,"")</f>
        <v/>
      </c>
      <c r="BK67" s="22" t="str">
        <f ca="1">IF(ISNUMBER(S67-'Choose Housekeeping Genes'!T$12),S67-'Choose Housekeeping Genes'!T$12,"")</f>
        <v/>
      </c>
      <c r="BL67" s="22" t="str">
        <f ca="1">IF(ISNUMBER(T67-'Choose Housekeeping Genes'!U$12),T67-'Choose Housekeeping Genes'!U$12,"")</f>
        <v/>
      </c>
      <c r="BM67" s="22" t="str">
        <f ca="1">IF(ISNUMBER(U67-'Choose Housekeeping Genes'!V$12),U67-'Choose Housekeeping Genes'!V$12,"")</f>
        <v/>
      </c>
      <c r="BN67" s="22" t="str">
        <f ca="1">IF(ISNUMBER(V67-'Choose Housekeeping Genes'!W$12),V67-'Choose Housekeeping Genes'!W$12,"")</f>
        <v/>
      </c>
      <c r="BO67" s="142" t="str">
        <f t="shared" ref="BO67:BO98" si="49">W67</f>
        <v>Gly-GCC-2</v>
      </c>
      <c r="BP67" s="140" t="s">
        <v>310</v>
      </c>
      <c r="BQ67" s="22" t="str">
        <f ca="1">IF(ISNUMBER(Y67-'Choose Housekeeping Genes'!AA$12),Y67-'Choose Housekeeping Genes'!AA$12,"")</f>
        <v/>
      </c>
      <c r="BR67" s="22" t="str">
        <f ca="1">IF(ISNUMBER(Z67-'Choose Housekeeping Genes'!AB$12),Z67-'Choose Housekeeping Genes'!AB$12,"")</f>
        <v/>
      </c>
      <c r="BS67" s="22" t="str">
        <f ca="1">IF(ISNUMBER(AA67-'Choose Housekeeping Genes'!AC$12),AA67-'Choose Housekeeping Genes'!AC$12,"")</f>
        <v/>
      </c>
      <c r="BT67" s="22" t="str">
        <f ca="1">IF(ISNUMBER(AB67-'Choose Housekeeping Genes'!AD$12),AB67-'Choose Housekeeping Genes'!AD$12,"")</f>
        <v/>
      </c>
      <c r="BU67" s="22" t="str">
        <f ca="1">IF(ISNUMBER(AC67-'Choose Housekeeping Genes'!AE$12),AC67-'Choose Housekeeping Genes'!AE$12,"")</f>
        <v/>
      </c>
      <c r="BV67" s="22" t="str">
        <f ca="1">IF(ISNUMBER(AD67-'Choose Housekeeping Genes'!AF$12),AD67-'Choose Housekeeping Genes'!AF$12,"")</f>
        <v/>
      </c>
      <c r="BW67" s="22" t="str">
        <f ca="1">IF(ISNUMBER(AE67-'Choose Housekeeping Genes'!AG$12),AE67-'Choose Housekeeping Genes'!AG$12,"")</f>
        <v/>
      </c>
      <c r="BX67" s="22" t="str">
        <f ca="1">IF(ISNUMBER(AF67-'Choose Housekeeping Genes'!AH$12),AF67-'Choose Housekeeping Genes'!AH$12,"")</f>
        <v/>
      </c>
      <c r="BY67" s="22" t="str">
        <f ca="1">IF(ISNUMBER(AG67-'Choose Housekeeping Genes'!AI$12),AG67-'Choose Housekeeping Genes'!AI$12,"")</f>
        <v/>
      </c>
      <c r="BZ67" s="22" t="str">
        <f ca="1">IF(ISNUMBER(AH67-'Choose Housekeeping Genes'!AJ$12),AH67-'Choose Housekeeping Genes'!AJ$12,"")</f>
        <v/>
      </c>
      <c r="CA67" s="22" t="str">
        <f ca="1">IF(ISNUMBER(AI67-'Choose Housekeeping Genes'!AK$12),AI67-'Choose Housekeeping Genes'!AK$12,"")</f>
        <v/>
      </c>
      <c r="CB67" s="22" t="str">
        <f ca="1">IF(ISNUMBER(AJ67-'Choose Housekeeping Genes'!AL$12),AJ67-'Choose Housekeeping Genes'!AL$12,"")</f>
        <v/>
      </c>
      <c r="CC67" s="22" t="str">
        <f ca="1">IF(ISNUMBER(AK67-'Choose Housekeeping Genes'!AM$12),AK67-'Choose Housekeeping Genes'!AM$12,"")</f>
        <v/>
      </c>
      <c r="CD67" s="22" t="str">
        <f ca="1">IF(ISNUMBER(AL67-'Choose Housekeeping Genes'!AN$12),AL67-'Choose Housekeeping Genes'!AN$12,"")</f>
        <v/>
      </c>
      <c r="CE67" s="22" t="str">
        <f ca="1">IF(ISNUMBER(AM67-'Choose Housekeeping Genes'!AO$12),AM67-'Choose Housekeeping Genes'!AO$12,"")</f>
        <v/>
      </c>
      <c r="CF67" s="22" t="str">
        <f ca="1">IF(ISNUMBER(AN67-'Choose Housekeeping Genes'!AP$12),AN67-'Choose Housekeeping Genes'!AP$12,"")</f>
        <v/>
      </c>
      <c r="CG67" s="22" t="str">
        <f ca="1">IF(ISNUMBER(AO67-'Choose Housekeeping Genes'!AQ$12),AO67-'Choose Housekeeping Genes'!AQ$12,"")</f>
        <v/>
      </c>
      <c r="CH67" s="22" t="str">
        <f ca="1">IF(ISNUMBER(AP67-'Choose Housekeeping Genes'!AR$12),AP67-'Choose Housekeeping Genes'!AR$12,"")</f>
        <v/>
      </c>
      <c r="CI67" s="22" t="str">
        <f ca="1">IF(ISNUMBER(AQ67-'Choose Housekeeping Genes'!AS$12),AQ67-'Choose Housekeeping Genes'!AS$12,"")</f>
        <v/>
      </c>
      <c r="CJ67" s="22" t="str">
        <f ca="1">IF(ISNUMBER(AR67-'Choose Housekeeping Genes'!AT$12),AR67-'Choose Housekeeping Genes'!AT$12,"")</f>
        <v/>
      </c>
      <c r="CK67" s="66" t="e">
        <f t="shared" ca="1" si="4"/>
        <v>#DIV/0!</v>
      </c>
      <c r="CL67" s="143" t="e">
        <f t="shared" ca="1" si="5"/>
        <v>#DIV/0!</v>
      </c>
      <c r="DA67" s="69" t="str">
        <f>'Transcript table'!D75</f>
        <v>Gly-GCC-2</v>
      </c>
      <c r="DB67" s="21" t="s">
        <v>310</v>
      </c>
      <c r="DC67" s="65" t="str">
        <f t="shared" ca="1" si="6"/>
        <v/>
      </c>
      <c r="DD67" s="65" t="str">
        <f t="shared" ca="1" si="7"/>
        <v/>
      </c>
      <c r="DE67" s="65" t="str">
        <f t="shared" ca="1" si="8"/>
        <v/>
      </c>
      <c r="DF67" s="65" t="str">
        <f t="shared" ca="1" si="9"/>
        <v/>
      </c>
      <c r="DG67" s="65" t="str">
        <f t="shared" ca="1" si="10"/>
        <v/>
      </c>
      <c r="DH67" s="65" t="str">
        <f t="shared" ca="1" si="11"/>
        <v/>
      </c>
      <c r="DI67" s="65" t="str">
        <f t="shared" ca="1" si="12"/>
        <v/>
      </c>
      <c r="DJ67" s="65" t="str">
        <f t="shared" ca="1" si="13"/>
        <v/>
      </c>
      <c r="DK67" s="65" t="str">
        <f t="shared" ca="1" si="14"/>
        <v/>
      </c>
      <c r="DL67" s="65" t="str">
        <f t="shared" ca="1" si="15"/>
        <v/>
      </c>
      <c r="DM67" s="65" t="str">
        <f t="shared" ca="1" si="16"/>
        <v/>
      </c>
      <c r="DN67" s="65" t="str">
        <f t="shared" ca="1" si="17"/>
        <v/>
      </c>
      <c r="DO67" s="65" t="str">
        <f t="shared" ca="1" si="18"/>
        <v/>
      </c>
      <c r="DP67" s="65" t="str">
        <f t="shared" ca="1" si="19"/>
        <v/>
      </c>
      <c r="DQ67" s="65" t="str">
        <f t="shared" ca="1" si="20"/>
        <v/>
      </c>
      <c r="DR67" s="65" t="str">
        <f t="shared" ca="1" si="21"/>
        <v/>
      </c>
      <c r="DS67" s="65" t="str">
        <f t="shared" ca="1" si="22"/>
        <v/>
      </c>
      <c r="DT67" s="65" t="str">
        <f t="shared" ca="1" si="23"/>
        <v/>
      </c>
      <c r="DU67" s="65" t="str">
        <f t="shared" ca="1" si="24"/>
        <v/>
      </c>
      <c r="DV67" s="65" t="str">
        <f t="shared" ca="1" si="25"/>
        <v/>
      </c>
      <c r="DW67" s="141" t="str">
        <f t="shared" si="26"/>
        <v>Gly-GCC-2</v>
      </c>
      <c r="DX67" s="140" t="s">
        <v>310</v>
      </c>
      <c r="DY67" s="65" t="str">
        <f t="shared" ca="1" si="27"/>
        <v/>
      </c>
      <c r="DZ67" s="65" t="str">
        <f t="shared" ca="1" si="28"/>
        <v/>
      </c>
      <c r="EA67" s="65" t="str">
        <f t="shared" ca="1" si="29"/>
        <v/>
      </c>
      <c r="EB67" s="65" t="str">
        <f t="shared" ca="1" si="30"/>
        <v/>
      </c>
      <c r="EC67" s="65" t="str">
        <f t="shared" ca="1" si="31"/>
        <v/>
      </c>
      <c r="ED67" s="65" t="str">
        <f t="shared" ca="1" si="32"/>
        <v/>
      </c>
      <c r="EE67" s="65" t="str">
        <f t="shared" ca="1" si="33"/>
        <v/>
      </c>
      <c r="EF67" s="65" t="str">
        <f t="shared" ca="1" si="34"/>
        <v/>
      </c>
      <c r="EG67" s="65" t="str">
        <f t="shared" ca="1" si="35"/>
        <v/>
      </c>
      <c r="EH67" s="65" t="str">
        <f t="shared" ca="1" si="36"/>
        <v/>
      </c>
      <c r="EI67" s="65" t="str">
        <f t="shared" ca="1" si="37"/>
        <v/>
      </c>
      <c r="EJ67" s="65" t="str">
        <f t="shared" ca="1" si="38"/>
        <v/>
      </c>
      <c r="EK67" s="65" t="str">
        <f t="shared" ca="1" si="39"/>
        <v/>
      </c>
      <c r="EL67" s="65" t="str">
        <f t="shared" ca="1" si="40"/>
        <v/>
      </c>
      <c r="EM67" s="65" t="str">
        <f t="shared" ca="1" si="41"/>
        <v/>
      </c>
      <c r="EN67" s="65" t="str">
        <f t="shared" ca="1" si="42"/>
        <v/>
      </c>
      <c r="EO67" s="65" t="str">
        <f t="shared" ca="1" si="43"/>
        <v/>
      </c>
      <c r="EP67" s="65" t="str">
        <f t="shared" ca="1" si="44"/>
        <v/>
      </c>
      <c r="EQ67" s="65" t="str">
        <f t="shared" ca="1" si="45"/>
        <v/>
      </c>
      <c r="ER67" s="65" t="str">
        <f t="shared" ca="1" si="46"/>
        <v/>
      </c>
    </row>
    <row r="68" spans="1:148" ht="12.75" customHeight="1">
      <c r="A68" s="134" t="str">
        <f>'Test Sample Data'!A68</f>
        <v>Gly-GCC-3</v>
      </c>
      <c r="B68" s="136" t="s">
        <v>308</v>
      </c>
      <c r="C68" s="22" t="str">
        <f>IF(SUM('Test Sample Data'!C$3:C$194)&gt;10,IF(AND(ISNUMBER('Test Sample Data'!C68),'Test Sample Data'!C68&lt;35,'Test Sample Data'!C68&gt;0),'Test Sample Data'!C68-'Choose Housekeeping Genes'!D$20,35-'Choose Housekeeping Genes'!D$20),"")</f>
        <v/>
      </c>
      <c r="D68" s="22" t="str">
        <f>IF(SUM('Test Sample Data'!D$3:D$194)&gt;10,IF(AND(ISNUMBER('Test Sample Data'!D68),'Test Sample Data'!D68&lt;35,'Test Sample Data'!D68&gt;0),'Test Sample Data'!D68-'Choose Housekeeping Genes'!E$20,35-'Choose Housekeeping Genes'!E$20),"")</f>
        <v/>
      </c>
      <c r="E68" s="22" t="str">
        <f>IF(SUM('Test Sample Data'!E$3:E$194)&gt;10,IF(AND(ISNUMBER('Test Sample Data'!E68),'Test Sample Data'!E68&lt;35,'Test Sample Data'!E68&gt;0),'Test Sample Data'!E68-'Choose Housekeeping Genes'!F$20,35-'Choose Housekeeping Genes'!F$20),"")</f>
        <v/>
      </c>
      <c r="F68" s="22" t="str">
        <f>IF(SUM('Test Sample Data'!F$3:F$194)&gt;10,IF(AND(ISNUMBER('Test Sample Data'!F68),'Test Sample Data'!F68&lt;35,'Test Sample Data'!F68&gt;0),'Test Sample Data'!F68-'Choose Housekeeping Genes'!G$20,35-'Choose Housekeeping Genes'!G$20),"")</f>
        <v/>
      </c>
      <c r="G68" s="22" t="str">
        <f>IF(SUM('Test Sample Data'!G$3:G$194)&gt;10,IF(AND(ISNUMBER('Test Sample Data'!G68),'Test Sample Data'!G68&lt;35,'Test Sample Data'!G68&gt;0),'Test Sample Data'!G68-'Choose Housekeeping Genes'!H$20,35-'Choose Housekeeping Genes'!H$20),"")</f>
        <v/>
      </c>
      <c r="H68" s="22" t="str">
        <f>IF(SUM('Test Sample Data'!H$3:H$194)&gt;10,IF(AND(ISNUMBER('Test Sample Data'!H68),'Test Sample Data'!H68&lt;35,'Test Sample Data'!H68&gt;0),'Test Sample Data'!H68-'Choose Housekeeping Genes'!I$20,35-'Choose Housekeeping Genes'!I$20),"")</f>
        <v/>
      </c>
      <c r="I68" s="22" t="str">
        <f>IF(SUM('Test Sample Data'!I$3:I$194)&gt;10,IF(AND(ISNUMBER('Test Sample Data'!I68),'Test Sample Data'!I68&lt;35,'Test Sample Data'!I68&gt;0),'Test Sample Data'!I68-'Choose Housekeeping Genes'!J$20,35-'Choose Housekeeping Genes'!J$20),"")</f>
        <v/>
      </c>
      <c r="J68" s="22" t="str">
        <f>IF(SUM('Test Sample Data'!J$3:J$194)&gt;10,IF(AND(ISNUMBER('Test Sample Data'!J68),'Test Sample Data'!J68&lt;35,'Test Sample Data'!J68&gt;0),'Test Sample Data'!J68-'Choose Housekeeping Genes'!K$20,35-'Choose Housekeeping Genes'!K$20),"")</f>
        <v/>
      </c>
      <c r="K68" s="22" t="str">
        <f>IF(SUM('Test Sample Data'!K$3:K$194)&gt;10,IF(AND(ISNUMBER('Test Sample Data'!K68),'Test Sample Data'!K68&lt;35,'Test Sample Data'!K68&gt;0),'Test Sample Data'!K68-'Choose Housekeeping Genes'!L$20,35-'Choose Housekeeping Genes'!L$20),"")</f>
        <v/>
      </c>
      <c r="L68" s="22" t="str">
        <f>IF(SUM('Test Sample Data'!L$3:L$194)&gt;10,IF(AND(ISNUMBER('Test Sample Data'!L68),'Test Sample Data'!L68&lt;35,'Test Sample Data'!L68&gt;0),'Test Sample Data'!L68-'Choose Housekeeping Genes'!M$20,35-'Choose Housekeeping Genes'!M$20),"")</f>
        <v/>
      </c>
      <c r="M68" s="22" t="str">
        <f>IF(SUM('Test Sample Data'!M$3:M$194)&gt;10,IF(AND(ISNUMBER('Test Sample Data'!M68),'Test Sample Data'!M68&lt;35,'Test Sample Data'!M68&gt;0),'Test Sample Data'!M68-'Choose Housekeeping Genes'!N$20,35-'Choose Housekeeping Genes'!N$20),"")</f>
        <v/>
      </c>
      <c r="N68" s="22" t="str">
        <f>IF(SUM('Test Sample Data'!N$3:N$194)&gt;10,IF(AND(ISNUMBER('Test Sample Data'!N68),'Test Sample Data'!N68&lt;35,'Test Sample Data'!N68&gt;0),'Test Sample Data'!N68-'Choose Housekeeping Genes'!O$20,35-'Choose Housekeeping Genes'!O$20),"")</f>
        <v/>
      </c>
      <c r="O68" s="22" t="str">
        <f>IF(SUM('Test Sample Data'!O$3:O$194)&gt;10,IF(AND(ISNUMBER('Test Sample Data'!O68),'Test Sample Data'!O68&lt;35,'Test Sample Data'!O68&gt;0),'Test Sample Data'!O68-'Choose Housekeeping Genes'!P$20,35-'Choose Housekeeping Genes'!P$20),"")</f>
        <v/>
      </c>
      <c r="P68" s="22" t="str">
        <f>IF(SUM('Test Sample Data'!P$3:P$194)&gt;10,IF(AND(ISNUMBER('Test Sample Data'!P68),'Test Sample Data'!P68&lt;35,'Test Sample Data'!P68&gt;0),'Test Sample Data'!P68-'Choose Housekeeping Genes'!Q$20,35-'Choose Housekeeping Genes'!Q$20),"")</f>
        <v/>
      </c>
      <c r="Q68" s="22" t="str">
        <f>IF(SUM('Test Sample Data'!Q$3:Q$194)&gt;10,IF(AND(ISNUMBER('Test Sample Data'!Q68),'Test Sample Data'!Q68&lt;35,'Test Sample Data'!Q68&gt;0),'Test Sample Data'!Q68-'Choose Housekeeping Genes'!R$20,35-'Choose Housekeeping Genes'!R$20),"")</f>
        <v/>
      </c>
      <c r="R68" s="22" t="str">
        <f>IF(SUM('Test Sample Data'!R$3:R$194)&gt;10,IF(AND(ISNUMBER('Test Sample Data'!R68),'Test Sample Data'!R68&lt;35,'Test Sample Data'!R68&gt;0),'Test Sample Data'!R68-'Choose Housekeeping Genes'!S$20,35-'Choose Housekeeping Genes'!S$20),"")</f>
        <v/>
      </c>
      <c r="S68" s="22" t="str">
        <f>IF(SUM('Test Sample Data'!S$3:S$194)&gt;10,IF(AND(ISNUMBER('Test Sample Data'!S68),'Test Sample Data'!S68&lt;35,'Test Sample Data'!S68&gt;0),'Test Sample Data'!S68-'Choose Housekeeping Genes'!T$20,35-'Choose Housekeeping Genes'!T$20),"")</f>
        <v/>
      </c>
      <c r="T68" s="22" t="str">
        <f>IF(SUM('Test Sample Data'!T$3:T$194)&gt;10,IF(AND(ISNUMBER('Test Sample Data'!T68),'Test Sample Data'!T68&lt;35,'Test Sample Data'!T68&gt;0),'Test Sample Data'!T68-'Choose Housekeeping Genes'!U$20,35-'Choose Housekeeping Genes'!U$20),"")</f>
        <v/>
      </c>
      <c r="U68" s="22" t="str">
        <f>IF(SUM('Test Sample Data'!U$3:U$194)&gt;10,IF(AND(ISNUMBER('Test Sample Data'!U68),'Test Sample Data'!U68&lt;35,'Test Sample Data'!U68&gt;0),'Test Sample Data'!U68-'Choose Housekeeping Genes'!V$20,35-'Choose Housekeeping Genes'!V$20),"")</f>
        <v/>
      </c>
      <c r="V68" s="22" t="str">
        <f>IF(SUM('Test Sample Data'!V$3:V$194)&gt;10,IF(AND(ISNUMBER('Test Sample Data'!V68),'Test Sample Data'!V68&lt;35,'Test Sample Data'!V68&gt;0),'Test Sample Data'!V68-'Choose Housekeeping Genes'!W$20,35-'Choose Housekeeping Genes'!W$20),"")</f>
        <v/>
      </c>
      <c r="W68" s="139" t="str">
        <f>'Control Sample Data'!A68</f>
        <v>Gly-GCC-3</v>
      </c>
      <c r="X68" s="140" t="s">
        <v>308</v>
      </c>
      <c r="Y68" s="22" t="str">
        <f>IF(SUM('Control Sample Data'!C$3:C$194)&gt;10,IF(AND(ISNUMBER('Control Sample Data'!C68),'Control Sample Data'!C68&lt;35,'Control Sample Data'!C68&gt;0),'Control Sample Data'!C68-'Choose Housekeeping Genes'!AA$20,35-'Choose Housekeeping Genes'!AA$20),"")</f>
        <v/>
      </c>
      <c r="Z68" s="22" t="str">
        <f>IF(SUM('Control Sample Data'!D$3:D$194)&gt;10,IF(AND(ISNUMBER('Control Sample Data'!D68),'Control Sample Data'!D68&lt;35,'Control Sample Data'!D68&gt;0),'Control Sample Data'!D68-'Choose Housekeeping Genes'!AB$20,35-'Choose Housekeeping Genes'!AB$20),"")</f>
        <v/>
      </c>
      <c r="AA68" s="22" t="str">
        <f>IF(SUM('Control Sample Data'!E$3:E$194)&gt;10,IF(AND(ISNUMBER('Control Sample Data'!E68),'Control Sample Data'!E68&lt;35,'Control Sample Data'!E68&gt;0),'Control Sample Data'!E68-'Choose Housekeeping Genes'!AC$20,35-'Choose Housekeeping Genes'!AC$20),"")</f>
        <v/>
      </c>
      <c r="AB68" s="22" t="str">
        <f>IF(SUM('Control Sample Data'!F$3:F$194)&gt;10,IF(AND(ISNUMBER('Control Sample Data'!F68),'Control Sample Data'!F68&lt;35,'Control Sample Data'!F68&gt;0),'Control Sample Data'!F68-'Choose Housekeeping Genes'!AD$20,35-'Choose Housekeeping Genes'!AD$20),"")</f>
        <v/>
      </c>
      <c r="AC68" s="22" t="str">
        <f>IF(SUM('Control Sample Data'!G$3:G$194)&gt;10,IF(AND(ISNUMBER('Control Sample Data'!G68),'Control Sample Data'!G68&lt;35,'Control Sample Data'!G68&gt;0),'Control Sample Data'!G68-'Choose Housekeeping Genes'!AE$20,35-'Choose Housekeeping Genes'!AE$20),"")</f>
        <v/>
      </c>
      <c r="AD68" s="22" t="str">
        <f>IF(SUM('Control Sample Data'!H$3:H$194)&gt;10,IF(AND(ISNUMBER('Control Sample Data'!H68),'Control Sample Data'!H68&lt;35,'Control Sample Data'!H68&gt;0),'Control Sample Data'!H68-'Choose Housekeeping Genes'!AF$20,35-'Choose Housekeeping Genes'!AF$20),"")</f>
        <v/>
      </c>
      <c r="AE68" s="22" t="str">
        <f>IF(SUM('Control Sample Data'!I$3:I$194)&gt;10,IF(AND(ISNUMBER('Control Sample Data'!I68),'Control Sample Data'!I68&lt;35,'Control Sample Data'!I68&gt;0),'Control Sample Data'!I68-'Choose Housekeeping Genes'!AG$20,35-'Choose Housekeeping Genes'!AG$20),"")</f>
        <v/>
      </c>
      <c r="AF68" s="22" t="str">
        <f>IF(SUM('Control Sample Data'!J$3:J$194)&gt;10,IF(AND(ISNUMBER('Control Sample Data'!J68),'Control Sample Data'!J68&lt;35,'Control Sample Data'!J68&gt;0),'Control Sample Data'!J68-'Choose Housekeeping Genes'!AH$20,35-'Choose Housekeeping Genes'!AH$20),"")</f>
        <v/>
      </c>
      <c r="AG68" s="22" t="str">
        <f>IF(SUM('Control Sample Data'!K$3:K$194)&gt;10,IF(AND(ISNUMBER('Control Sample Data'!K68),'Control Sample Data'!K68&lt;35,'Control Sample Data'!K68&gt;0),'Control Sample Data'!K68-'Choose Housekeeping Genes'!AI$20,35-'Choose Housekeeping Genes'!AI$20),"")</f>
        <v/>
      </c>
      <c r="AH68" s="22" t="str">
        <f>IF(SUM('Control Sample Data'!L$3:L$194)&gt;10,IF(AND(ISNUMBER('Control Sample Data'!L68),'Control Sample Data'!L68&lt;35,'Control Sample Data'!L68&gt;0),'Control Sample Data'!L68-'Choose Housekeeping Genes'!AJ$20,35-'Choose Housekeeping Genes'!AJ$20),"")</f>
        <v/>
      </c>
      <c r="AI68" s="22" t="str">
        <f>IF(SUM('Control Sample Data'!M$3:M$194)&gt;10,IF(AND(ISNUMBER('Control Sample Data'!M68),'Control Sample Data'!M68&lt;35,'Control Sample Data'!M68&gt;0),'Control Sample Data'!M68-'Choose Housekeeping Genes'!AK$20,35-'Choose Housekeeping Genes'!AK$20),"")</f>
        <v/>
      </c>
      <c r="AJ68" s="22" t="str">
        <f>IF(SUM('Control Sample Data'!N$3:N$194)&gt;10,IF(AND(ISNUMBER('Control Sample Data'!N68),'Control Sample Data'!N68&lt;35,'Control Sample Data'!N68&gt;0),'Control Sample Data'!N68-'Choose Housekeeping Genes'!AL$20,35-'Choose Housekeeping Genes'!AL$20),"")</f>
        <v/>
      </c>
      <c r="AK68" s="22" t="str">
        <f>IF(SUM('Control Sample Data'!O$3:O$194)&gt;10,IF(AND(ISNUMBER('Control Sample Data'!O68),'Control Sample Data'!O68&lt;35,'Control Sample Data'!O68&gt;0),'Control Sample Data'!O68-'Choose Housekeeping Genes'!AM$20,35-'Choose Housekeeping Genes'!AM$20),"")</f>
        <v/>
      </c>
      <c r="AL68" s="22" t="str">
        <f>IF(SUM('Control Sample Data'!P$3:P$194)&gt;10,IF(AND(ISNUMBER('Control Sample Data'!P68),'Control Sample Data'!P68&lt;35,'Control Sample Data'!P68&gt;0),'Control Sample Data'!P68-'Choose Housekeeping Genes'!AN$20,35-'Choose Housekeeping Genes'!AN$20),"")</f>
        <v/>
      </c>
      <c r="AM68" s="22" t="str">
        <f>IF(SUM('Control Sample Data'!Q$3:Q$194)&gt;10,IF(AND(ISNUMBER('Control Sample Data'!Q68),'Control Sample Data'!Q68&lt;35,'Control Sample Data'!Q68&gt;0),'Control Sample Data'!Q68-'Choose Housekeeping Genes'!AO$20,35-'Choose Housekeeping Genes'!AO$20),"")</f>
        <v/>
      </c>
      <c r="AN68" s="22" t="str">
        <f>IF(SUM('Control Sample Data'!R$3:R$194)&gt;10,IF(AND(ISNUMBER('Control Sample Data'!R68),'Control Sample Data'!R68&lt;35,'Control Sample Data'!R68&gt;0),'Control Sample Data'!R68-'Choose Housekeeping Genes'!AP$20,35-'Choose Housekeeping Genes'!AP$20),"")</f>
        <v/>
      </c>
      <c r="AO68" s="22" t="str">
        <f>IF(SUM('Control Sample Data'!S$3:S$194)&gt;10,IF(AND(ISNUMBER('Control Sample Data'!S68),'Control Sample Data'!S68&lt;35,'Control Sample Data'!S68&gt;0),'Control Sample Data'!S68-'Choose Housekeeping Genes'!AQ$20,35-'Choose Housekeeping Genes'!AQ$20),"")</f>
        <v/>
      </c>
      <c r="AP68" s="22" t="str">
        <f>IF(SUM('Control Sample Data'!T$3:T$194)&gt;10,IF(AND(ISNUMBER('Control Sample Data'!T68),'Control Sample Data'!T68&lt;35,'Control Sample Data'!T68&gt;0),'Control Sample Data'!T68-'Choose Housekeeping Genes'!AR$20,35-'Choose Housekeeping Genes'!AR$20),"")</f>
        <v/>
      </c>
      <c r="AQ68" s="22" t="str">
        <f>IF(SUM('Control Sample Data'!U$3:U$194)&gt;10,IF(AND(ISNUMBER('Control Sample Data'!U68),'Control Sample Data'!U68&lt;35,'Control Sample Data'!U68&gt;0),'Control Sample Data'!U68-'Choose Housekeeping Genes'!AS$20,35-'Choose Housekeeping Genes'!AS$20),"")</f>
        <v/>
      </c>
      <c r="AR68" s="22" t="str">
        <f>IF(SUM('Control Sample Data'!V$3:V$194)&gt;10,IF(AND(ISNUMBER('Control Sample Data'!V68),'Control Sample Data'!V68&lt;35,'Control Sample Data'!V68&gt;0),'Control Sample Data'!V68-'Choose Housekeeping Genes'!AT$20,35-'Choose Housekeeping Genes'!AT$20),"")</f>
        <v/>
      </c>
      <c r="AS68" s="69" t="str">
        <f>'Control Sample Data'!A68</f>
        <v>Gly-GCC-3</v>
      </c>
      <c r="AT68" s="21" t="s">
        <v>308</v>
      </c>
      <c r="AU68" s="22" t="str">
        <f ca="1">IF(ISNUMBER(C68-'Choose Housekeeping Genes'!D$12),C68-'Choose Housekeeping Genes'!D$12,"")</f>
        <v/>
      </c>
      <c r="AV68" s="22" t="str">
        <f ca="1">IF(ISNUMBER(D68-'Choose Housekeeping Genes'!E$12),D68-'Choose Housekeeping Genes'!E$12,"")</f>
        <v/>
      </c>
      <c r="AW68" s="22" t="str">
        <f ca="1">IF(ISNUMBER(E68-'Choose Housekeeping Genes'!F$12),E68-'Choose Housekeeping Genes'!F$12,"")</f>
        <v/>
      </c>
      <c r="AX68" s="22" t="str">
        <f ca="1">IF(ISNUMBER(F68-'Choose Housekeeping Genes'!G$12),F68-'Choose Housekeeping Genes'!G$12,"")</f>
        <v/>
      </c>
      <c r="AY68" s="22" t="str">
        <f ca="1">IF(ISNUMBER(G68-'Choose Housekeeping Genes'!H$12),G68-'Choose Housekeeping Genes'!H$12,"")</f>
        <v/>
      </c>
      <c r="AZ68" s="22" t="str">
        <f ca="1">IF(ISNUMBER(H68-'Choose Housekeeping Genes'!I$12),H68-'Choose Housekeeping Genes'!I$12,"")</f>
        <v/>
      </c>
      <c r="BA68" s="22" t="str">
        <f ca="1">IF(ISNUMBER(I68-'Choose Housekeeping Genes'!J$12),I68-'Choose Housekeeping Genes'!J$12,"")</f>
        <v/>
      </c>
      <c r="BB68" s="22" t="str">
        <f ca="1">IF(ISNUMBER(J68-'Choose Housekeeping Genes'!K$12),J68-'Choose Housekeeping Genes'!K$12,"")</f>
        <v/>
      </c>
      <c r="BC68" s="22" t="str">
        <f ca="1">IF(ISNUMBER(K68-'Choose Housekeeping Genes'!L$12),K68-'Choose Housekeeping Genes'!L$12,"")</f>
        <v/>
      </c>
      <c r="BD68" s="22" t="str">
        <f ca="1">IF(ISNUMBER(L68-'Choose Housekeeping Genes'!M$12),L68-'Choose Housekeeping Genes'!M$12,"")</f>
        <v/>
      </c>
      <c r="BE68" s="22" t="str">
        <f ca="1">IF(ISNUMBER(M68-'Choose Housekeeping Genes'!N$12),M68-'Choose Housekeeping Genes'!N$12,"")</f>
        <v/>
      </c>
      <c r="BF68" s="22" t="str">
        <f ca="1">IF(ISNUMBER(N68-'Choose Housekeeping Genes'!O$12),N68-'Choose Housekeeping Genes'!O$12,"")</f>
        <v/>
      </c>
      <c r="BG68" s="22" t="str">
        <f ca="1">IF(ISNUMBER(O68-'Choose Housekeeping Genes'!P$12),O68-'Choose Housekeeping Genes'!P$12,"")</f>
        <v/>
      </c>
      <c r="BH68" s="22" t="str">
        <f ca="1">IF(ISNUMBER(P68-'Choose Housekeeping Genes'!Q$12),P68-'Choose Housekeeping Genes'!Q$12,"")</f>
        <v/>
      </c>
      <c r="BI68" s="22" t="str">
        <f ca="1">IF(ISNUMBER(Q68-'Choose Housekeeping Genes'!R$12),Q68-'Choose Housekeeping Genes'!R$12,"")</f>
        <v/>
      </c>
      <c r="BJ68" s="22" t="str">
        <f ca="1">IF(ISNUMBER(R68-'Choose Housekeeping Genes'!S$12),R68-'Choose Housekeeping Genes'!S$12,"")</f>
        <v/>
      </c>
      <c r="BK68" s="22" t="str">
        <f ca="1">IF(ISNUMBER(S68-'Choose Housekeeping Genes'!T$12),S68-'Choose Housekeeping Genes'!T$12,"")</f>
        <v/>
      </c>
      <c r="BL68" s="22" t="str">
        <f ca="1">IF(ISNUMBER(T68-'Choose Housekeeping Genes'!U$12),T68-'Choose Housekeeping Genes'!U$12,"")</f>
        <v/>
      </c>
      <c r="BM68" s="22" t="str">
        <f ca="1">IF(ISNUMBER(U68-'Choose Housekeeping Genes'!V$12),U68-'Choose Housekeeping Genes'!V$12,"")</f>
        <v/>
      </c>
      <c r="BN68" s="22" t="str">
        <f ca="1">IF(ISNUMBER(V68-'Choose Housekeeping Genes'!W$12),V68-'Choose Housekeeping Genes'!W$12,"")</f>
        <v/>
      </c>
      <c r="BO68" s="142" t="str">
        <f t="shared" si="49"/>
        <v>Gly-GCC-3</v>
      </c>
      <c r="BP68" s="140" t="s">
        <v>308</v>
      </c>
      <c r="BQ68" s="22" t="str">
        <f ca="1">IF(ISNUMBER(Y68-'Choose Housekeeping Genes'!AA$12),Y68-'Choose Housekeeping Genes'!AA$12,"")</f>
        <v/>
      </c>
      <c r="BR68" s="22" t="str">
        <f ca="1">IF(ISNUMBER(Z68-'Choose Housekeeping Genes'!AB$12),Z68-'Choose Housekeeping Genes'!AB$12,"")</f>
        <v/>
      </c>
      <c r="BS68" s="22" t="str">
        <f ca="1">IF(ISNUMBER(AA68-'Choose Housekeeping Genes'!AC$12),AA68-'Choose Housekeeping Genes'!AC$12,"")</f>
        <v/>
      </c>
      <c r="BT68" s="22" t="str">
        <f ca="1">IF(ISNUMBER(AB68-'Choose Housekeeping Genes'!AD$12),AB68-'Choose Housekeeping Genes'!AD$12,"")</f>
        <v/>
      </c>
      <c r="BU68" s="22" t="str">
        <f ca="1">IF(ISNUMBER(AC68-'Choose Housekeeping Genes'!AE$12),AC68-'Choose Housekeeping Genes'!AE$12,"")</f>
        <v/>
      </c>
      <c r="BV68" s="22" t="str">
        <f ca="1">IF(ISNUMBER(AD68-'Choose Housekeeping Genes'!AF$12),AD68-'Choose Housekeeping Genes'!AF$12,"")</f>
        <v/>
      </c>
      <c r="BW68" s="22" t="str">
        <f ca="1">IF(ISNUMBER(AE68-'Choose Housekeeping Genes'!AG$12),AE68-'Choose Housekeeping Genes'!AG$12,"")</f>
        <v/>
      </c>
      <c r="BX68" s="22" t="str">
        <f ca="1">IF(ISNUMBER(AF68-'Choose Housekeeping Genes'!AH$12),AF68-'Choose Housekeeping Genes'!AH$12,"")</f>
        <v/>
      </c>
      <c r="BY68" s="22" t="str">
        <f ca="1">IF(ISNUMBER(AG68-'Choose Housekeeping Genes'!AI$12),AG68-'Choose Housekeeping Genes'!AI$12,"")</f>
        <v/>
      </c>
      <c r="BZ68" s="22" t="str">
        <f ca="1">IF(ISNUMBER(AH68-'Choose Housekeeping Genes'!AJ$12),AH68-'Choose Housekeeping Genes'!AJ$12,"")</f>
        <v/>
      </c>
      <c r="CA68" s="22" t="str">
        <f ca="1">IF(ISNUMBER(AI68-'Choose Housekeeping Genes'!AK$12),AI68-'Choose Housekeeping Genes'!AK$12,"")</f>
        <v/>
      </c>
      <c r="CB68" s="22" t="str">
        <f ca="1">IF(ISNUMBER(AJ68-'Choose Housekeeping Genes'!AL$12),AJ68-'Choose Housekeeping Genes'!AL$12,"")</f>
        <v/>
      </c>
      <c r="CC68" s="22" t="str">
        <f ca="1">IF(ISNUMBER(AK68-'Choose Housekeeping Genes'!AM$12),AK68-'Choose Housekeeping Genes'!AM$12,"")</f>
        <v/>
      </c>
      <c r="CD68" s="22" t="str">
        <f ca="1">IF(ISNUMBER(AL68-'Choose Housekeeping Genes'!AN$12),AL68-'Choose Housekeeping Genes'!AN$12,"")</f>
        <v/>
      </c>
      <c r="CE68" s="22" t="str">
        <f ca="1">IF(ISNUMBER(AM68-'Choose Housekeeping Genes'!AO$12),AM68-'Choose Housekeeping Genes'!AO$12,"")</f>
        <v/>
      </c>
      <c r="CF68" s="22" t="str">
        <f ca="1">IF(ISNUMBER(AN68-'Choose Housekeeping Genes'!AP$12),AN68-'Choose Housekeeping Genes'!AP$12,"")</f>
        <v/>
      </c>
      <c r="CG68" s="22" t="str">
        <f ca="1">IF(ISNUMBER(AO68-'Choose Housekeeping Genes'!AQ$12),AO68-'Choose Housekeeping Genes'!AQ$12,"")</f>
        <v/>
      </c>
      <c r="CH68" s="22" t="str">
        <f ca="1">IF(ISNUMBER(AP68-'Choose Housekeeping Genes'!AR$12),AP68-'Choose Housekeeping Genes'!AR$12,"")</f>
        <v/>
      </c>
      <c r="CI68" s="22" t="str">
        <f ca="1">IF(ISNUMBER(AQ68-'Choose Housekeeping Genes'!AS$12),AQ68-'Choose Housekeeping Genes'!AS$12,"")</f>
        <v/>
      </c>
      <c r="CJ68" s="22" t="str">
        <f ca="1">IF(ISNUMBER(AR68-'Choose Housekeeping Genes'!AT$12),AR68-'Choose Housekeeping Genes'!AT$12,"")</f>
        <v/>
      </c>
      <c r="CK68" s="66" t="e">
        <f t="shared" ref="CK68:CK131" ca="1" si="50">AVERAGE(AU68:BN68)</f>
        <v>#DIV/0!</v>
      </c>
      <c r="CL68" s="143" t="e">
        <f t="shared" ref="CL68:CL131" ca="1" si="51">AVERAGE(BQ68:CJ68)</f>
        <v>#DIV/0!</v>
      </c>
      <c r="DA68" s="69" t="str">
        <f>'Transcript table'!D76</f>
        <v>Gly-GCC-3</v>
      </c>
      <c r="DB68" s="21" t="s">
        <v>308</v>
      </c>
      <c r="DC68" s="65" t="str">
        <f t="shared" ref="DC68:DC131" ca="1" si="52">IF(ISNUMBER(2^-AU68),2^-AU68,"")</f>
        <v/>
      </c>
      <c r="DD68" s="65" t="str">
        <f t="shared" ref="DD68:DD131" ca="1" si="53">IF(ISNUMBER(2^-AV68),2^-AV68,"")</f>
        <v/>
      </c>
      <c r="DE68" s="65" t="str">
        <f t="shared" ref="DE68:DE131" ca="1" si="54">IF(ISNUMBER(2^-AW68),2^-AW68,"")</f>
        <v/>
      </c>
      <c r="DF68" s="65" t="str">
        <f t="shared" ref="DF68:DF131" ca="1" si="55">IF(ISNUMBER(2^-AX68),2^-AX68,"")</f>
        <v/>
      </c>
      <c r="DG68" s="65" t="str">
        <f t="shared" ref="DG68:DG131" ca="1" si="56">IF(ISNUMBER(2^-AY68),2^-AY68,"")</f>
        <v/>
      </c>
      <c r="DH68" s="65" t="str">
        <f t="shared" ref="DH68:DH131" ca="1" si="57">IF(ISNUMBER(2^-AZ68),2^-AZ68,"")</f>
        <v/>
      </c>
      <c r="DI68" s="65" t="str">
        <f t="shared" ref="DI68:DI131" ca="1" si="58">IF(ISNUMBER(2^-BA68),2^-BA68,"")</f>
        <v/>
      </c>
      <c r="DJ68" s="65" t="str">
        <f t="shared" ref="DJ68:DJ131" ca="1" si="59">IF(ISNUMBER(2^-BB68),2^-BB68,"")</f>
        <v/>
      </c>
      <c r="DK68" s="65" t="str">
        <f t="shared" ref="DK68:DK131" ca="1" si="60">IF(ISNUMBER(2^-BC68),2^-BC68,"")</f>
        <v/>
      </c>
      <c r="DL68" s="65" t="str">
        <f t="shared" ref="DL68:DL131" ca="1" si="61">IF(ISNUMBER(2^-BD68),2^-BD68,"")</f>
        <v/>
      </c>
      <c r="DM68" s="65" t="str">
        <f t="shared" ref="DM68:DM131" ca="1" si="62">IF(ISNUMBER(2^-BE68),2^-BE68,"")</f>
        <v/>
      </c>
      <c r="DN68" s="65" t="str">
        <f t="shared" ref="DN68:DN131" ca="1" si="63">IF(ISNUMBER(2^-BF68),2^-BF68,"")</f>
        <v/>
      </c>
      <c r="DO68" s="65" t="str">
        <f t="shared" ref="DO68:DO131" ca="1" si="64">IF(ISNUMBER(2^-BG68),2^-BG68,"")</f>
        <v/>
      </c>
      <c r="DP68" s="65" t="str">
        <f t="shared" ref="DP68:DP131" ca="1" si="65">IF(ISNUMBER(2^-BH68),2^-BH68,"")</f>
        <v/>
      </c>
      <c r="DQ68" s="65" t="str">
        <f t="shared" ref="DQ68:DQ131" ca="1" si="66">IF(ISNUMBER(2^-BI68),2^-BI68,"")</f>
        <v/>
      </c>
      <c r="DR68" s="65" t="str">
        <f t="shared" ref="DR68:DR131" ca="1" si="67">IF(ISNUMBER(2^-BJ68),2^-BJ68,"")</f>
        <v/>
      </c>
      <c r="DS68" s="65" t="str">
        <f t="shared" ref="DS68:DS131" ca="1" si="68">IF(ISNUMBER(2^-BK68),2^-BK68,"")</f>
        <v/>
      </c>
      <c r="DT68" s="65" t="str">
        <f t="shared" ref="DT68:DT131" ca="1" si="69">IF(ISNUMBER(2^-BL68),2^-BL68,"")</f>
        <v/>
      </c>
      <c r="DU68" s="65" t="str">
        <f t="shared" ref="DU68:DU131" ca="1" si="70">IF(ISNUMBER(2^-BM68),2^-BM68,"")</f>
        <v/>
      </c>
      <c r="DV68" s="65" t="str">
        <f t="shared" ref="DV68:DV131" ca="1" si="71">IF(ISNUMBER(2^-BN68),2^-BN68,"")</f>
        <v/>
      </c>
      <c r="DW68" s="141" t="str">
        <f t="shared" ref="DW68:DW131" si="72">DA68</f>
        <v>Gly-GCC-3</v>
      </c>
      <c r="DX68" s="140" t="s">
        <v>308</v>
      </c>
      <c r="DY68" s="65" t="str">
        <f t="shared" ref="DY68:DY131" ca="1" si="73">IF(ISNUMBER(2^-BQ68),2^-BQ68,"")</f>
        <v/>
      </c>
      <c r="DZ68" s="65" t="str">
        <f t="shared" ref="DZ68:DZ131" ca="1" si="74">IF(ISNUMBER(2^-BR68),2^-BR68,"")</f>
        <v/>
      </c>
      <c r="EA68" s="65" t="str">
        <f t="shared" ref="EA68:EA131" ca="1" si="75">IF(ISNUMBER(2^-BS68),2^-BS68,"")</f>
        <v/>
      </c>
      <c r="EB68" s="65" t="str">
        <f t="shared" ref="EB68:EB131" ca="1" si="76">IF(ISNUMBER(2^-BT68),2^-BT68,"")</f>
        <v/>
      </c>
      <c r="EC68" s="65" t="str">
        <f t="shared" ref="EC68:EC131" ca="1" si="77">IF(ISNUMBER(2^-BU68),2^-BU68,"")</f>
        <v/>
      </c>
      <c r="ED68" s="65" t="str">
        <f t="shared" ref="ED68:ED131" ca="1" si="78">IF(ISNUMBER(2^-BV68),2^-BV68,"")</f>
        <v/>
      </c>
      <c r="EE68" s="65" t="str">
        <f t="shared" ref="EE68:EE131" ca="1" si="79">IF(ISNUMBER(2^-BW68),2^-BW68,"")</f>
        <v/>
      </c>
      <c r="EF68" s="65" t="str">
        <f t="shared" ref="EF68:EF131" ca="1" si="80">IF(ISNUMBER(2^-BX68),2^-BX68,"")</f>
        <v/>
      </c>
      <c r="EG68" s="65" t="str">
        <f t="shared" ref="EG68:EG131" ca="1" si="81">IF(ISNUMBER(2^-BY68),2^-BY68,"")</f>
        <v/>
      </c>
      <c r="EH68" s="65" t="str">
        <f t="shared" ref="EH68:EH131" ca="1" si="82">IF(ISNUMBER(2^-BZ68),2^-BZ68,"")</f>
        <v/>
      </c>
      <c r="EI68" s="65" t="str">
        <f t="shared" ref="EI68:EI131" ca="1" si="83">IF(ISNUMBER(2^-CA68),2^-CA68,"")</f>
        <v/>
      </c>
      <c r="EJ68" s="65" t="str">
        <f t="shared" ref="EJ68:EJ131" ca="1" si="84">IF(ISNUMBER(2^-CB68),2^-CB68,"")</f>
        <v/>
      </c>
      <c r="EK68" s="65" t="str">
        <f t="shared" ref="EK68:EK131" ca="1" si="85">IF(ISNUMBER(2^-CC68),2^-CC68,"")</f>
        <v/>
      </c>
      <c r="EL68" s="65" t="str">
        <f t="shared" ref="EL68:EL131" ca="1" si="86">IF(ISNUMBER(2^-CD68),2^-CD68,"")</f>
        <v/>
      </c>
      <c r="EM68" s="65" t="str">
        <f t="shared" ref="EM68:EM131" ca="1" si="87">IF(ISNUMBER(2^-CE68),2^-CE68,"")</f>
        <v/>
      </c>
      <c r="EN68" s="65" t="str">
        <f t="shared" ref="EN68:EN131" ca="1" si="88">IF(ISNUMBER(2^-CF68),2^-CF68,"")</f>
        <v/>
      </c>
      <c r="EO68" s="65" t="str">
        <f t="shared" ref="EO68:EO131" ca="1" si="89">IF(ISNUMBER(2^-CG68),2^-CG68,"")</f>
        <v/>
      </c>
      <c r="EP68" s="65" t="str">
        <f t="shared" ref="EP68:EP131" ca="1" si="90">IF(ISNUMBER(2^-CH68),2^-CH68,"")</f>
        <v/>
      </c>
      <c r="EQ68" s="65" t="str">
        <f t="shared" ref="EQ68:EQ131" ca="1" si="91">IF(ISNUMBER(2^-CI68),2^-CI68,"")</f>
        <v/>
      </c>
      <c r="ER68" s="65" t="str">
        <f t="shared" ref="ER68:ER131" ca="1" si="92">IF(ISNUMBER(2^-CJ68),2^-CJ68,"")</f>
        <v/>
      </c>
    </row>
    <row r="69" spans="1:148" ht="12.75" customHeight="1">
      <c r="A69" s="134" t="str">
        <f>'Test Sample Data'!A69</f>
        <v>Gly-GCC-4</v>
      </c>
      <c r="B69" s="136" t="s">
        <v>306</v>
      </c>
      <c r="C69" s="22" t="str">
        <f>IF(SUM('Test Sample Data'!C$3:C$194)&gt;10,IF(AND(ISNUMBER('Test Sample Data'!C69),'Test Sample Data'!C69&lt;35,'Test Sample Data'!C69&gt;0),'Test Sample Data'!C69-'Choose Housekeeping Genes'!D$20,35-'Choose Housekeeping Genes'!D$20),"")</f>
        <v/>
      </c>
      <c r="D69" s="22" t="str">
        <f>IF(SUM('Test Sample Data'!D$3:D$194)&gt;10,IF(AND(ISNUMBER('Test Sample Data'!D69),'Test Sample Data'!D69&lt;35,'Test Sample Data'!D69&gt;0),'Test Sample Data'!D69-'Choose Housekeeping Genes'!E$20,35-'Choose Housekeeping Genes'!E$20),"")</f>
        <v/>
      </c>
      <c r="E69" s="22" t="str">
        <f>IF(SUM('Test Sample Data'!E$3:E$194)&gt;10,IF(AND(ISNUMBER('Test Sample Data'!E69),'Test Sample Data'!E69&lt;35,'Test Sample Data'!E69&gt;0),'Test Sample Data'!E69-'Choose Housekeeping Genes'!F$20,35-'Choose Housekeeping Genes'!F$20),"")</f>
        <v/>
      </c>
      <c r="F69" s="22" t="str">
        <f>IF(SUM('Test Sample Data'!F$3:F$194)&gt;10,IF(AND(ISNUMBER('Test Sample Data'!F69),'Test Sample Data'!F69&lt;35,'Test Sample Data'!F69&gt;0),'Test Sample Data'!F69-'Choose Housekeeping Genes'!G$20,35-'Choose Housekeeping Genes'!G$20),"")</f>
        <v/>
      </c>
      <c r="G69" s="22" t="str">
        <f>IF(SUM('Test Sample Data'!G$3:G$194)&gt;10,IF(AND(ISNUMBER('Test Sample Data'!G69),'Test Sample Data'!G69&lt;35,'Test Sample Data'!G69&gt;0),'Test Sample Data'!G69-'Choose Housekeeping Genes'!H$20,35-'Choose Housekeeping Genes'!H$20),"")</f>
        <v/>
      </c>
      <c r="H69" s="22" t="str">
        <f>IF(SUM('Test Sample Data'!H$3:H$194)&gt;10,IF(AND(ISNUMBER('Test Sample Data'!H69),'Test Sample Data'!H69&lt;35,'Test Sample Data'!H69&gt;0),'Test Sample Data'!H69-'Choose Housekeeping Genes'!I$20,35-'Choose Housekeeping Genes'!I$20),"")</f>
        <v/>
      </c>
      <c r="I69" s="22" t="str">
        <f>IF(SUM('Test Sample Data'!I$3:I$194)&gt;10,IF(AND(ISNUMBER('Test Sample Data'!I69),'Test Sample Data'!I69&lt;35,'Test Sample Data'!I69&gt;0),'Test Sample Data'!I69-'Choose Housekeeping Genes'!J$20,35-'Choose Housekeeping Genes'!J$20),"")</f>
        <v/>
      </c>
      <c r="J69" s="22" t="str">
        <f>IF(SUM('Test Sample Data'!J$3:J$194)&gt;10,IF(AND(ISNUMBER('Test Sample Data'!J69),'Test Sample Data'!J69&lt;35,'Test Sample Data'!J69&gt;0),'Test Sample Data'!J69-'Choose Housekeeping Genes'!K$20,35-'Choose Housekeeping Genes'!K$20),"")</f>
        <v/>
      </c>
      <c r="K69" s="22" t="str">
        <f>IF(SUM('Test Sample Data'!K$3:K$194)&gt;10,IF(AND(ISNUMBER('Test Sample Data'!K69),'Test Sample Data'!K69&lt;35,'Test Sample Data'!K69&gt;0),'Test Sample Data'!K69-'Choose Housekeeping Genes'!L$20,35-'Choose Housekeeping Genes'!L$20),"")</f>
        <v/>
      </c>
      <c r="L69" s="22" t="str">
        <f>IF(SUM('Test Sample Data'!L$3:L$194)&gt;10,IF(AND(ISNUMBER('Test Sample Data'!L69),'Test Sample Data'!L69&lt;35,'Test Sample Data'!L69&gt;0),'Test Sample Data'!L69-'Choose Housekeeping Genes'!M$20,35-'Choose Housekeeping Genes'!M$20),"")</f>
        <v/>
      </c>
      <c r="M69" s="22" t="str">
        <f>IF(SUM('Test Sample Data'!M$3:M$194)&gt;10,IF(AND(ISNUMBER('Test Sample Data'!M69),'Test Sample Data'!M69&lt;35,'Test Sample Data'!M69&gt;0),'Test Sample Data'!M69-'Choose Housekeeping Genes'!N$20,35-'Choose Housekeeping Genes'!N$20),"")</f>
        <v/>
      </c>
      <c r="N69" s="22" t="str">
        <f>IF(SUM('Test Sample Data'!N$3:N$194)&gt;10,IF(AND(ISNUMBER('Test Sample Data'!N69),'Test Sample Data'!N69&lt;35,'Test Sample Data'!N69&gt;0),'Test Sample Data'!N69-'Choose Housekeeping Genes'!O$20,35-'Choose Housekeeping Genes'!O$20),"")</f>
        <v/>
      </c>
      <c r="O69" s="22" t="str">
        <f>IF(SUM('Test Sample Data'!O$3:O$194)&gt;10,IF(AND(ISNUMBER('Test Sample Data'!O69),'Test Sample Data'!O69&lt;35,'Test Sample Data'!O69&gt;0),'Test Sample Data'!O69-'Choose Housekeeping Genes'!P$20,35-'Choose Housekeeping Genes'!P$20),"")</f>
        <v/>
      </c>
      <c r="P69" s="22" t="str">
        <f>IF(SUM('Test Sample Data'!P$3:P$194)&gt;10,IF(AND(ISNUMBER('Test Sample Data'!P69),'Test Sample Data'!P69&lt;35,'Test Sample Data'!P69&gt;0),'Test Sample Data'!P69-'Choose Housekeeping Genes'!Q$20,35-'Choose Housekeeping Genes'!Q$20),"")</f>
        <v/>
      </c>
      <c r="Q69" s="22" t="str">
        <f>IF(SUM('Test Sample Data'!Q$3:Q$194)&gt;10,IF(AND(ISNUMBER('Test Sample Data'!Q69),'Test Sample Data'!Q69&lt;35,'Test Sample Data'!Q69&gt;0),'Test Sample Data'!Q69-'Choose Housekeeping Genes'!R$20,35-'Choose Housekeeping Genes'!R$20),"")</f>
        <v/>
      </c>
      <c r="R69" s="22" t="str">
        <f>IF(SUM('Test Sample Data'!R$3:R$194)&gt;10,IF(AND(ISNUMBER('Test Sample Data'!R69),'Test Sample Data'!R69&lt;35,'Test Sample Data'!R69&gt;0),'Test Sample Data'!R69-'Choose Housekeeping Genes'!S$20,35-'Choose Housekeeping Genes'!S$20),"")</f>
        <v/>
      </c>
      <c r="S69" s="22" t="str">
        <f>IF(SUM('Test Sample Data'!S$3:S$194)&gt;10,IF(AND(ISNUMBER('Test Sample Data'!S69),'Test Sample Data'!S69&lt;35,'Test Sample Data'!S69&gt;0),'Test Sample Data'!S69-'Choose Housekeeping Genes'!T$20,35-'Choose Housekeeping Genes'!T$20),"")</f>
        <v/>
      </c>
      <c r="T69" s="22" t="str">
        <f>IF(SUM('Test Sample Data'!T$3:T$194)&gt;10,IF(AND(ISNUMBER('Test Sample Data'!T69),'Test Sample Data'!T69&lt;35,'Test Sample Data'!T69&gt;0),'Test Sample Data'!T69-'Choose Housekeeping Genes'!U$20,35-'Choose Housekeeping Genes'!U$20),"")</f>
        <v/>
      </c>
      <c r="U69" s="22" t="str">
        <f>IF(SUM('Test Sample Data'!U$3:U$194)&gt;10,IF(AND(ISNUMBER('Test Sample Data'!U69),'Test Sample Data'!U69&lt;35,'Test Sample Data'!U69&gt;0),'Test Sample Data'!U69-'Choose Housekeeping Genes'!V$20,35-'Choose Housekeeping Genes'!V$20),"")</f>
        <v/>
      </c>
      <c r="V69" s="22" t="str">
        <f>IF(SUM('Test Sample Data'!V$3:V$194)&gt;10,IF(AND(ISNUMBER('Test Sample Data'!V69),'Test Sample Data'!V69&lt;35,'Test Sample Data'!V69&gt;0),'Test Sample Data'!V69-'Choose Housekeeping Genes'!W$20,35-'Choose Housekeeping Genes'!W$20),"")</f>
        <v/>
      </c>
      <c r="W69" s="139" t="str">
        <f>'Control Sample Data'!A69</f>
        <v>Gly-GCC-4</v>
      </c>
      <c r="X69" s="140" t="s">
        <v>306</v>
      </c>
      <c r="Y69" s="22" t="str">
        <f>IF(SUM('Control Sample Data'!C$3:C$194)&gt;10,IF(AND(ISNUMBER('Control Sample Data'!C69),'Control Sample Data'!C69&lt;35,'Control Sample Data'!C69&gt;0),'Control Sample Data'!C69-'Choose Housekeeping Genes'!AA$20,35-'Choose Housekeeping Genes'!AA$20),"")</f>
        <v/>
      </c>
      <c r="Z69" s="22" t="str">
        <f>IF(SUM('Control Sample Data'!D$3:D$194)&gt;10,IF(AND(ISNUMBER('Control Sample Data'!D69),'Control Sample Data'!D69&lt;35,'Control Sample Data'!D69&gt;0),'Control Sample Data'!D69-'Choose Housekeeping Genes'!AB$20,35-'Choose Housekeeping Genes'!AB$20),"")</f>
        <v/>
      </c>
      <c r="AA69" s="22" t="str">
        <f>IF(SUM('Control Sample Data'!E$3:E$194)&gt;10,IF(AND(ISNUMBER('Control Sample Data'!E69),'Control Sample Data'!E69&lt;35,'Control Sample Data'!E69&gt;0),'Control Sample Data'!E69-'Choose Housekeeping Genes'!AC$20,35-'Choose Housekeeping Genes'!AC$20),"")</f>
        <v/>
      </c>
      <c r="AB69" s="22" t="str">
        <f>IF(SUM('Control Sample Data'!F$3:F$194)&gt;10,IF(AND(ISNUMBER('Control Sample Data'!F69),'Control Sample Data'!F69&lt;35,'Control Sample Data'!F69&gt;0),'Control Sample Data'!F69-'Choose Housekeeping Genes'!AD$20,35-'Choose Housekeeping Genes'!AD$20),"")</f>
        <v/>
      </c>
      <c r="AC69" s="22" t="str">
        <f>IF(SUM('Control Sample Data'!G$3:G$194)&gt;10,IF(AND(ISNUMBER('Control Sample Data'!G69),'Control Sample Data'!G69&lt;35,'Control Sample Data'!G69&gt;0),'Control Sample Data'!G69-'Choose Housekeeping Genes'!AE$20,35-'Choose Housekeeping Genes'!AE$20),"")</f>
        <v/>
      </c>
      <c r="AD69" s="22" t="str">
        <f>IF(SUM('Control Sample Data'!H$3:H$194)&gt;10,IF(AND(ISNUMBER('Control Sample Data'!H69),'Control Sample Data'!H69&lt;35,'Control Sample Data'!H69&gt;0),'Control Sample Data'!H69-'Choose Housekeeping Genes'!AF$20,35-'Choose Housekeeping Genes'!AF$20),"")</f>
        <v/>
      </c>
      <c r="AE69" s="22" t="str">
        <f>IF(SUM('Control Sample Data'!I$3:I$194)&gt;10,IF(AND(ISNUMBER('Control Sample Data'!I69),'Control Sample Data'!I69&lt;35,'Control Sample Data'!I69&gt;0),'Control Sample Data'!I69-'Choose Housekeeping Genes'!AG$20,35-'Choose Housekeeping Genes'!AG$20),"")</f>
        <v/>
      </c>
      <c r="AF69" s="22" t="str">
        <f>IF(SUM('Control Sample Data'!J$3:J$194)&gt;10,IF(AND(ISNUMBER('Control Sample Data'!J69),'Control Sample Data'!J69&lt;35,'Control Sample Data'!J69&gt;0),'Control Sample Data'!J69-'Choose Housekeeping Genes'!AH$20,35-'Choose Housekeeping Genes'!AH$20),"")</f>
        <v/>
      </c>
      <c r="AG69" s="22" t="str">
        <f>IF(SUM('Control Sample Data'!K$3:K$194)&gt;10,IF(AND(ISNUMBER('Control Sample Data'!K69),'Control Sample Data'!K69&lt;35,'Control Sample Data'!K69&gt;0),'Control Sample Data'!K69-'Choose Housekeeping Genes'!AI$20,35-'Choose Housekeeping Genes'!AI$20),"")</f>
        <v/>
      </c>
      <c r="AH69" s="22" t="str">
        <f>IF(SUM('Control Sample Data'!L$3:L$194)&gt;10,IF(AND(ISNUMBER('Control Sample Data'!L69),'Control Sample Data'!L69&lt;35,'Control Sample Data'!L69&gt;0),'Control Sample Data'!L69-'Choose Housekeeping Genes'!AJ$20,35-'Choose Housekeeping Genes'!AJ$20),"")</f>
        <v/>
      </c>
      <c r="AI69" s="22" t="str">
        <f>IF(SUM('Control Sample Data'!M$3:M$194)&gt;10,IF(AND(ISNUMBER('Control Sample Data'!M69),'Control Sample Data'!M69&lt;35,'Control Sample Data'!M69&gt;0),'Control Sample Data'!M69-'Choose Housekeeping Genes'!AK$20,35-'Choose Housekeeping Genes'!AK$20),"")</f>
        <v/>
      </c>
      <c r="AJ69" s="22" t="str">
        <f>IF(SUM('Control Sample Data'!N$3:N$194)&gt;10,IF(AND(ISNUMBER('Control Sample Data'!N69),'Control Sample Data'!N69&lt;35,'Control Sample Data'!N69&gt;0),'Control Sample Data'!N69-'Choose Housekeeping Genes'!AL$20,35-'Choose Housekeeping Genes'!AL$20),"")</f>
        <v/>
      </c>
      <c r="AK69" s="22" t="str">
        <f>IF(SUM('Control Sample Data'!O$3:O$194)&gt;10,IF(AND(ISNUMBER('Control Sample Data'!O69),'Control Sample Data'!O69&lt;35,'Control Sample Data'!O69&gt;0),'Control Sample Data'!O69-'Choose Housekeeping Genes'!AM$20,35-'Choose Housekeeping Genes'!AM$20),"")</f>
        <v/>
      </c>
      <c r="AL69" s="22" t="str">
        <f>IF(SUM('Control Sample Data'!P$3:P$194)&gt;10,IF(AND(ISNUMBER('Control Sample Data'!P69),'Control Sample Data'!P69&lt;35,'Control Sample Data'!P69&gt;0),'Control Sample Data'!P69-'Choose Housekeeping Genes'!AN$20,35-'Choose Housekeeping Genes'!AN$20),"")</f>
        <v/>
      </c>
      <c r="AM69" s="22" t="str">
        <f>IF(SUM('Control Sample Data'!Q$3:Q$194)&gt;10,IF(AND(ISNUMBER('Control Sample Data'!Q69),'Control Sample Data'!Q69&lt;35,'Control Sample Data'!Q69&gt;0),'Control Sample Data'!Q69-'Choose Housekeeping Genes'!AO$20,35-'Choose Housekeeping Genes'!AO$20),"")</f>
        <v/>
      </c>
      <c r="AN69" s="22" t="str">
        <f>IF(SUM('Control Sample Data'!R$3:R$194)&gt;10,IF(AND(ISNUMBER('Control Sample Data'!R69),'Control Sample Data'!R69&lt;35,'Control Sample Data'!R69&gt;0),'Control Sample Data'!R69-'Choose Housekeeping Genes'!AP$20,35-'Choose Housekeeping Genes'!AP$20),"")</f>
        <v/>
      </c>
      <c r="AO69" s="22" t="str">
        <f>IF(SUM('Control Sample Data'!S$3:S$194)&gt;10,IF(AND(ISNUMBER('Control Sample Data'!S69),'Control Sample Data'!S69&lt;35,'Control Sample Data'!S69&gt;0),'Control Sample Data'!S69-'Choose Housekeeping Genes'!AQ$20,35-'Choose Housekeeping Genes'!AQ$20),"")</f>
        <v/>
      </c>
      <c r="AP69" s="22" t="str">
        <f>IF(SUM('Control Sample Data'!T$3:T$194)&gt;10,IF(AND(ISNUMBER('Control Sample Data'!T69),'Control Sample Data'!T69&lt;35,'Control Sample Data'!T69&gt;0),'Control Sample Data'!T69-'Choose Housekeeping Genes'!AR$20,35-'Choose Housekeeping Genes'!AR$20),"")</f>
        <v/>
      </c>
      <c r="AQ69" s="22" t="str">
        <f>IF(SUM('Control Sample Data'!U$3:U$194)&gt;10,IF(AND(ISNUMBER('Control Sample Data'!U69),'Control Sample Data'!U69&lt;35,'Control Sample Data'!U69&gt;0),'Control Sample Data'!U69-'Choose Housekeeping Genes'!AS$20,35-'Choose Housekeeping Genes'!AS$20),"")</f>
        <v/>
      </c>
      <c r="AR69" s="22" t="str">
        <f>IF(SUM('Control Sample Data'!V$3:V$194)&gt;10,IF(AND(ISNUMBER('Control Sample Data'!V69),'Control Sample Data'!V69&lt;35,'Control Sample Data'!V69&gt;0),'Control Sample Data'!V69-'Choose Housekeeping Genes'!AT$20,35-'Choose Housekeeping Genes'!AT$20),"")</f>
        <v/>
      </c>
      <c r="AS69" s="69" t="str">
        <f>'Control Sample Data'!A69</f>
        <v>Gly-GCC-4</v>
      </c>
      <c r="AT69" s="21" t="s">
        <v>306</v>
      </c>
      <c r="AU69" s="22" t="str">
        <f ca="1">IF(ISNUMBER(C69-'Choose Housekeeping Genes'!D$12),C69-'Choose Housekeeping Genes'!D$12,"")</f>
        <v/>
      </c>
      <c r="AV69" s="22" t="str">
        <f ca="1">IF(ISNUMBER(D69-'Choose Housekeeping Genes'!E$12),D69-'Choose Housekeeping Genes'!E$12,"")</f>
        <v/>
      </c>
      <c r="AW69" s="22" t="str">
        <f ca="1">IF(ISNUMBER(E69-'Choose Housekeeping Genes'!F$12),E69-'Choose Housekeeping Genes'!F$12,"")</f>
        <v/>
      </c>
      <c r="AX69" s="22" t="str">
        <f ca="1">IF(ISNUMBER(F69-'Choose Housekeeping Genes'!G$12),F69-'Choose Housekeeping Genes'!G$12,"")</f>
        <v/>
      </c>
      <c r="AY69" s="22" t="str">
        <f ca="1">IF(ISNUMBER(G69-'Choose Housekeeping Genes'!H$12),G69-'Choose Housekeeping Genes'!H$12,"")</f>
        <v/>
      </c>
      <c r="AZ69" s="22" t="str">
        <f ca="1">IF(ISNUMBER(H69-'Choose Housekeeping Genes'!I$12),H69-'Choose Housekeeping Genes'!I$12,"")</f>
        <v/>
      </c>
      <c r="BA69" s="22" t="str">
        <f ca="1">IF(ISNUMBER(I69-'Choose Housekeeping Genes'!J$12),I69-'Choose Housekeeping Genes'!J$12,"")</f>
        <v/>
      </c>
      <c r="BB69" s="22" t="str">
        <f ca="1">IF(ISNUMBER(J69-'Choose Housekeeping Genes'!K$12),J69-'Choose Housekeeping Genes'!K$12,"")</f>
        <v/>
      </c>
      <c r="BC69" s="22" t="str">
        <f ca="1">IF(ISNUMBER(K69-'Choose Housekeeping Genes'!L$12),K69-'Choose Housekeeping Genes'!L$12,"")</f>
        <v/>
      </c>
      <c r="BD69" s="22" t="str">
        <f ca="1">IF(ISNUMBER(L69-'Choose Housekeeping Genes'!M$12),L69-'Choose Housekeeping Genes'!M$12,"")</f>
        <v/>
      </c>
      <c r="BE69" s="22" t="str">
        <f ca="1">IF(ISNUMBER(M69-'Choose Housekeeping Genes'!N$12),M69-'Choose Housekeeping Genes'!N$12,"")</f>
        <v/>
      </c>
      <c r="BF69" s="22" t="str">
        <f ca="1">IF(ISNUMBER(N69-'Choose Housekeeping Genes'!O$12),N69-'Choose Housekeeping Genes'!O$12,"")</f>
        <v/>
      </c>
      <c r="BG69" s="22" t="str">
        <f ca="1">IF(ISNUMBER(O69-'Choose Housekeeping Genes'!P$12),O69-'Choose Housekeeping Genes'!P$12,"")</f>
        <v/>
      </c>
      <c r="BH69" s="22" t="str">
        <f ca="1">IF(ISNUMBER(P69-'Choose Housekeeping Genes'!Q$12),P69-'Choose Housekeeping Genes'!Q$12,"")</f>
        <v/>
      </c>
      <c r="BI69" s="22" t="str">
        <f ca="1">IF(ISNUMBER(Q69-'Choose Housekeeping Genes'!R$12),Q69-'Choose Housekeeping Genes'!R$12,"")</f>
        <v/>
      </c>
      <c r="BJ69" s="22" t="str">
        <f ca="1">IF(ISNUMBER(R69-'Choose Housekeeping Genes'!S$12),R69-'Choose Housekeeping Genes'!S$12,"")</f>
        <v/>
      </c>
      <c r="BK69" s="22" t="str">
        <f ca="1">IF(ISNUMBER(S69-'Choose Housekeeping Genes'!T$12),S69-'Choose Housekeeping Genes'!T$12,"")</f>
        <v/>
      </c>
      <c r="BL69" s="22" t="str">
        <f ca="1">IF(ISNUMBER(T69-'Choose Housekeeping Genes'!U$12),T69-'Choose Housekeeping Genes'!U$12,"")</f>
        <v/>
      </c>
      <c r="BM69" s="22" t="str">
        <f ca="1">IF(ISNUMBER(U69-'Choose Housekeeping Genes'!V$12),U69-'Choose Housekeeping Genes'!V$12,"")</f>
        <v/>
      </c>
      <c r="BN69" s="22" t="str">
        <f ca="1">IF(ISNUMBER(V69-'Choose Housekeeping Genes'!W$12),V69-'Choose Housekeeping Genes'!W$12,"")</f>
        <v/>
      </c>
      <c r="BO69" s="142" t="str">
        <f t="shared" si="49"/>
        <v>Gly-GCC-4</v>
      </c>
      <c r="BP69" s="140" t="s">
        <v>306</v>
      </c>
      <c r="BQ69" s="22" t="str">
        <f ca="1">IF(ISNUMBER(Y69-'Choose Housekeeping Genes'!AA$12),Y69-'Choose Housekeeping Genes'!AA$12,"")</f>
        <v/>
      </c>
      <c r="BR69" s="22" t="str">
        <f ca="1">IF(ISNUMBER(Z69-'Choose Housekeeping Genes'!AB$12),Z69-'Choose Housekeeping Genes'!AB$12,"")</f>
        <v/>
      </c>
      <c r="BS69" s="22" t="str">
        <f ca="1">IF(ISNUMBER(AA69-'Choose Housekeeping Genes'!AC$12),AA69-'Choose Housekeeping Genes'!AC$12,"")</f>
        <v/>
      </c>
      <c r="BT69" s="22" t="str">
        <f ca="1">IF(ISNUMBER(AB69-'Choose Housekeeping Genes'!AD$12),AB69-'Choose Housekeeping Genes'!AD$12,"")</f>
        <v/>
      </c>
      <c r="BU69" s="22" t="str">
        <f ca="1">IF(ISNUMBER(AC69-'Choose Housekeeping Genes'!AE$12),AC69-'Choose Housekeeping Genes'!AE$12,"")</f>
        <v/>
      </c>
      <c r="BV69" s="22" t="str">
        <f ca="1">IF(ISNUMBER(AD69-'Choose Housekeeping Genes'!AF$12),AD69-'Choose Housekeeping Genes'!AF$12,"")</f>
        <v/>
      </c>
      <c r="BW69" s="22" t="str">
        <f ca="1">IF(ISNUMBER(AE69-'Choose Housekeeping Genes'!AG$12),AE69-'Choose Housekeeping Genes'!AG$12,"")</f>
        <v/>
      </c>
      <c r="BX69" s="22" t="str">
        <f ca="1">IF(ISNUMBER(AF69-'Choose Housekeeping Genes'!AH$12),AF69-'Choose Housekeeping Genes'!AH$12,"")</f>
        <v/>
      </c>
      <c r="BY69" s="22" t="str">
        <f ca="1">IF(ISNUMBER(AG69-'Choose Housekeeping Genes'!AI$12),AG69-'Choose Housekeeping Genes'!AI$12,"")</f>
        <v/>
      </c>
      <c r="BZ69" s="22" t="str">
        <f ca="1">IF(ISNUMBER(AH69-'Choose Housekeeping Genes'!AJ$12),AH69-'Choose Housekeeping Genes'!AJ$12,"")</f>
        <v/>
      </c>
      <c r="CA69" s="22" t="str">
        <f ca="1">IF(ISNUMBER(AI69-'Choose Housekeeping Genes'!AK$12),AI69-'Choose Housekeeping Genes'!AK$12,"")</f>
        <v/>
      </c>
      <c r="CB69" s="22" t="str">
        <f ca="1">IF(ISNUMBER(AJ69-'Choose Housekeeping Genes'!AL$12),AJ69-'Choose Housekeeping Genes'!AL$12,"")</f>
        <v/>
      </c>
      <c r="CC69" s="22" t="str">
        <f ca="1">IF(ISNUMBER(AK69-'Choose Housekeeping Genes'!AM$12),AK69-'Choose Housekeeping Genes'!AM$12,"")</f>
        <v/>
      </c>
      <c r="CD69" s="22" t="str">
        <f ca="1">IF(ISNUMBER(AL69-'Choose Housekeeping Genes'!AN$12),AL69-'Choose Housekeeping Genes'!AN$12,"")</f>
        <v/>
      </c>
      <c r="CE69" s="22" t="str">
        <f ca="1">IF(ISNUMBER(AM69-'Choose Housekeeping Genes'!AO$12),AM69-'Choose Housekeeping Genes'!AO$12,"")</f>
        <v/>
      </c>
      <c r="CF69" s="22" t="str">
        <f ca="1">IF(ISNUMBER(AN69-'Choose Housekeeping Genes'!AP$12),AN69-'Choose Housekeeping Genes'!AP$12,"")</f>
        <v/>
      </c>
      <c r="CG69" s="22" t="str">
        <f ca="1">IF(ISNUMBER(AO69-'Choose Housekeeping Genes'!AQ$12),AO69-'Choose Housekeeping Genes'!AQ$12,"")</f>
        <v/>
      </c>
      <c r="CH69" s="22" t="str">
        <f ca="1">IF(ISNUMBER(AP69-'Choose Housekeeping Genes'!AR$12),AP69-'Choose Housekeeping Genes'!AR$12,"")</f>
        <v/>
      </c>
      <c r="CI69" s="22" t="str">
        <f ca="1">IF(ISNUMBER(AQ69-'Choose Housekeeping Genes'!AS$12),AQ69-'Choose Housekeeping Genes'!AS$12,"")</f>
        <v/>
      </c>
      <c r="CJ69" s="22" t="str">
        <f ca="1">IF(ISNUMBER(AR69-'Choose Housekeeping Genes'!AT$12),AR69-'Choose Housekeeping Genes'!AT$12,"")</f>
        <v/>
      </c>
      <c r="CK69" s="66" t="e">
        <f t="shared" ca="1" si="50"/>
        <v>#DIV/0!</v>
      </c>
      <c r="CL69" s="143" t="e">
        <f t="shared" ca="1" si="51"/>
        <v>#DIV/0!</v>
      </c>
      <c r="DA69" s="69" t="str">
        <f>'Transcript table'!D77</f>
        <v>Gly-GCC-4</v>
      </c>
      <c r="DB69" s="21" t="s">
        <v>306</v>
      </c>
      <c r="DC69" s="65" t="str">
        <f t="shared" ca="1" si="52"/>
        <v/>
      </c>
      <c r="DD69" s="65" t="str">
        <f t="shared" ca="1" si="53"/>
        <v/>
      </c>
      <c r="DE69" s="65" t="str">
        <f t="shared" ca="1" si="54"/>
        <v/>
      </c>
      <c r="DF69" s="65" t="str">
        <f t="shared" ca="1" si="55"/>
        <v/>
      </c>
      <c r="DG69" s="65" t="str">
        <f t="shared" ca="1" si="56"/>
        <v/>
      </c>
      <c r="DH69" s="65" t="str">
        <f t="shared" ca="1" si="57"/>
        <v/>
      </c>
      <c r="DI69" s="65" t="str">
        <f t="shared" ca="1" si="58"/>
        <v/>
      </c>
      <c r="DJ69" s="65" t="str">
        <f t="shared" ca="1" si="59"/>
        <v/>
      </c>
      <c r="DK69" s="65" t="str">
        <f t="shared" ca="1" si="60"/>
        <v/>
      </c>
      <c r="DL69" s="65" t="str">
        <f t="shared" ca="1" si="61"/>
        <v/>
      </c>
      <c r="DM69" s="65" t="str">
        <f t="shared" ca="1" si="62"/>
        <v/>
      </c>
      <c r="DN69" s="65" t="str">
        <f t="shared" ca="1" si="63"/>
        <v/>
      </c>
      <c r="DO69" s="65" t="str">
        <f t="shared" ca="1" si="64"/>
        <v/>
      </c>
      <c r="DP69" s="65" t="str">
        <f t="shared" ca="1" si="65"/>
        <v/>
      </c>
      <c r="DQ69" s="65" t="str">
        <f t="shared" ca="1" si="66"/>
        <v/>
      </c>
      <c r="DR69" s="65" t="str">
        <f t="shared" ca="1" si="67"/>
        <v/>
      </c>
      <c r="DS69" s="65" t="str">
        <f t="shared" ca="1" si="68"/>
        <v/>
      </c>
      <c r="DT69" s="65" t="str">
        <f t="shared" ca="1" si="69"/>
        <v/>
      </c>
      <c r="DU69" s="65" t="str">
        <f t="shared" ca="1" si="70"/>
        <v/>
      </c>
      <c r="DV69" s="65" t="str">
        <f t="shared" ca="1" si="71"/>
        <v/>
      </c>
      <c r="DW69" s="141" t="str">
        <f t="shared" si="72"/>
        <v>Gly-GCC-4</v>
      </c>
      <c r="DX69" s="140" t="s">
        <v>306</v>
      </c>
      <c r="DY69" s="65" t="str">
        <f t="shared" ca="1" si="73"/>
        <v/>
      </c>
      <c r="DZ69" s="65" t="str">
        <f t="shared" ca="1" si="74"/>
        <v/>
      </c>
      <c r="EA69" s="65" t="str">
        <f t="shared" ca="1" si="75"/>
        <v/>
      </c>
      <c r="EB69" s="65" t="str">
        <f t="shared" ca="1" si="76"/>
        <v/>
      </c>
      <c r="EC69" s="65" t="str">
        <f t="shared" ca="1" si="77"/>
        <v/>
      </c>
      <c r="ED69" s="65" t="str">
        <f t="shared" ca="1" si="78"/>
        <v/>
      </c>
      <c r="EE69" s="65" t="str">
        <f t="shared" ca="1" si="79"/>
        <v/>
      </c>
      <c r="EF69" s="65" t="str">
        <f t="shared" ca="1" si="80"/>
        <v/>
      </c>
      <c r="EG69" s="65" t="str">
        <f t="shared" ca="1" si="81"/>
        <v/>
      </c>
      <c r="EH69" s="65" t="str">
        <f t="shared" ca="1" si="82"/>
        <v/>
      </c>
      <c r="EI69" s="65" t="str">
        <f t="shared" ca="1" si="83"/>
        <v/>
      </c>
      <c r="EJ69" s="65" t="str">
        <f t="shared" ca="1" si="84"/>
        <v/>
      </c>
      <c r="EK69" s="65" t="str">
        <f t="shared" ca="1" si="85"/>
        <v/>
      </c>
      <c r="EL69" s="65" t="str">
        <f t="shared" ca="1" si="86"/>
        <v/>
      </c>
      <c r="EM69" s="65" t="str">
        <f t="shared" ca="1" si="87"/>
        <v/>
      </c>
      <c r="EN69" s="65" t="str">
        <f t="shared" ca="1" si="88"/>
        <v/>
      </c>
      <c r="EO69" s="65" t="str">
        <f t="shared" ca="1" si="89"/>
        <v/>
      </c>
      <c r="EP69" s="65" t="str">
        <f t="shared" ca="1" si="90"/>
        <v/>
      </c>
      <c r="EQ69" s="65" t="str">
        <f t="shared" ca="1" si="91"/>
        <v/>
      </c>
      <c r="ER69" s="65" t="str">
        <f t="shared" ca="1" si="92"/>
        <v/>
      </c>
    </row>
    <row r="70" spans="1:148" ht="12.75" customHeight="1">
      <c r="A70" s="134" t="str">
        <f>'Test Sample Data'!A70</f>
        <v>Gly-TCC-1</v>
      </c>
      <c r="B70" s="136" t="s">
        <v>304</v>
      </c>
      <c r="C70" s="22" t="str">
        <f>IF(SUM('Test Sample Data'!C$3:C$194)&gt;10,IF(AND(ISNUMBER('Test Sample Data'!C70),'Test Sample Data'!C70&lt;35,'Test Sample Data'!C70&gt;0),'Test Sample Data'!C70-'Choose Housekeeping Genes'!D$20,35-'Choose Housekeeping Genes'!D$20),"")</f>
        <v/>
      </c>
      <c r="D70" s="22" t="str">
        <f>IF(SUM('Test Sample Data'!D$3:D$194)&gt;10,IF(AND(ISNUMBER('Test Sample Data'!D70),'Test Sample Data'!D70&lt;35,'Test Sample Data'!D70&gt;0),'Test Sample Data'!D70-'Choose Housekeeping Genes'!E$20,35-'Choose Housekeeping Genes'!E$20),"")</f>
        <v/>
      </c>
      <c r="E70" s="22" t="str">
        <f>IF(SUM('Test Sample Data'!E$3:E$194)&gt;10,IF(AND(ISNUMBER('Test Sample Data'!E70),'Test Sample Data'!E70&lt;35,'Test Sample Data'!E70&gt;0),'Test Sample Data'!E70-'Choose Housekeeping Genes'!F$20,35-'Choose Housekeeping Genes'!F$20),"")</f>
        <v/>
      </c>
      <c r="F70" s="22" t="str">
        <f>IF(SUM('Test Sample Data'!F$3:F$194)&gt;10,IF(AND(ISNUMBER('Test Sample Data'!F70),'Test Sample Data'!F70&lt;35,'Test Sample Data'!F70&gt;0),'Test Sample Data'!F70-'Choose Housekeeping Genes'!G$20,35-'Choose Housekeeping Genes'!G$20),"")</f>
        <v/>
      </c>
      <c r="G70" s="22" t="str">
        <f>IF(SUM('Test Sample Data'!G$3:G$194)&gt;10,IF(AND(ISNUMBER('Test Sample Data'!G70),'Test Sample Data'!G70&lt;35,'Test Sample Data'!G70&gt;0),'Test Sample Data'!G70-'Choose Housekeeping Genes'!H$20,35-'Choose Housekeeping Genes'!H$20),"")</f>
        <v/>
      </c>
      <c r="H70" s="22" t="str">
        <f>IF(SUM('Test Sample Data'!H$3:H$194)&gt;10,IF(AND(ISNUMBER('Test Sample Data'!H70),'Test Sample Data'!H70&lt;35,'Test Sample Data'!H70&gt;0),'Test Sample Data'!H70-'Choose Housekeeping Genes'!I$20,35-'Choose Housekeeping Genes'!I$20),"")</f>
        <v/>
      </c>
      <c r="I70" s="22" t="str">
        <f>IF(SUM('Test Sample Data'!I$3:I$194)&gt;10,IF(AND(ISNUMBER('Test Sample Data'!I70),'Test Sample Data'!I70&lt;35,'Test Sample Data'!I70&gt;0),'Test Sample Data'!I70-'Choose Housekeeping Genes'!J$20,35-'Choose Housekeeping Genes'!J$20),"")</f>
        <v/>
      </c>
      <c r="J70" s="22" t="str">
        <f>IF(SUM('Test Sample Data'!J$3:J$194)&gt;10,IF(AND(ISNUMBER('Test Sample Data'!J70),'Test Sample Data'!J70&lt;35,'Test Sample Data'!J70&gt;0),'Test Sample Data'!J70-'Choose Housekeeping Genes'!K$20,35-'Choose Housekeeping Genes'!K$20),"")</f>
        <v/>
      </c>
      <c r="K70" s="22" t="str">
        <f>IF(SUM('Test Sample Data'!K$3:K$194)&gt;10,IF(AND(ISNUMBER('Test Sample Data'!K70),'Test Sample Data'!K70&lt;35,'Test Sample Data'!K70&gt;0),'Test Sample Data'!K70-'Choose Housekeeping Genes'!L$20,35-'Choose Housekeeping Genes'!L$20),"")</f>
        <v/>
      </c>
      <c r="L70" s="22" t="str">
        <f>IF(SUM('Test Sample Data'!L$3:L$194)&gt;10,IF(AND(ISNUMBER('Test Sample Data'!L70),'Test Sample Data'!L70&lt;35,'Test Sample Data'!L70&gt;0),'Test Sample Data'!L70-'Choose Housekeeping Genes'!M$20,35-'Choose Housekeeping Genes'!M$20),"")</f>
        <v/>
      </c>
      <c r="M70" s="22" t="str">
        <f>IF(SUM('Test Sample Data'!M$3:M$194)&gt;10,IF(AND(ISNUMBER('Test Sample Data'!M70),'Test Sample Data'!M70&lt;35,'Test Sample Data'!M70&gt;0),'Test Sample Data'!M70-'Choose Housekeeping Genes'!N$20,35-'Choose Housekeeping Genes'!N$20),"")</f>
        <v/>
      </c>
      <c r="N70" s="22" t="str">
        <f>IF(SUM('Test Sample Data'!N$3:N$194)&gt;10,IF(AND(ISNUMBER('Test Sample Data'!N70),'Test Sample Data'!N70&lt;35,'Test Sample Data'!N70&gt;0),'Test Sample Data'!N70-'Choose Housekeeping Genes'!O$20,35-'Choose Housekeeping Genes'!O$20),"")</f>
        <v/>
      </c>
      <c r="O70" s="22" t="str">
        <f>IF(SUM('Test Sample Data'!O$3:O$194)&gt;10,IF(AND(ISNUMBER('Test Sample Data'!O70),'Test Sample Data'!O70&lt;35,'Test Sample Data'!O70&gt;0),'Test Sample Data'!O70-'Choose Housekeeping Genes'!P$20,35-'Choose Housekeeping Genes'!P$20),"")</f>
        <v/>
      </c>
      <c r="P70" s="22" t="str">
        <f>IF(SUM('Test Sample Data'!P$3:P$194)&gt;10,IF(AND(ISNUMBER('Test Sample Data'!P70),'Test Sample Data'!P70&lt;35,'Test Sample Data'!P70&gt;0),'Test Sample Data'!P70-'Choose Housekeeping Genes'!Q$20,35-'Choose Housekeeping Genes'!Q$20),"")</f>
        <v/>
      </c>
      <c r="Q70" s="22" t="str">
        <f>IF(SUM('Test Sample Data'!Q$3:Q$194)&gt;10,IF(AND(ISNUMBER('Test Sample Data'!Q70),'Test Sample Data'!Q70&lt;35,'Test Sample Data'!Q70&gt;0),'Test Sample Data'!Q70-'Choose Housekeeping Genes'!R$20,35-'Choose Housekeeping Genes'!R$20),"")</f>
        <v/>
      </c>
      <c r="R70" s="22" t="str">
        <f>IF(SUM('Test Sample Data'!R$3:R$194)&gt;10,IF(AND(ISNUMBER('Test Sample Data'!R70),'Test Sample Data'!R70&lt;35,'Test Sample Data'!R70&gt;0),'Test Sample Data'!R70-'Choose Housekeeping Genes'!S$20,35-'Choose Housekeeping Genes'!S$20),"")</f>
        <v/>
      </c>
      <c r="S70" s="22" t="str">
        <f>IF(SUM('Test Sample Data'!S$3:S$194)&gt;10,IF(AND(ISNUMBER('Test Sample Data'!S70),'Test Sample Data'!S70&lt;35,'Test Sample Data'!S70&gt;0),'Test Sample Data'!S70-'Choose Housekeeping Genes'!T$20,35-'Choose Housekeeping Genes'!T$20),"")</f>
        <v/>
      </c>
      <c r="T70" s="22" t="str">
        <f>IF(SUM('Test Sample Data'!T$3:T$194)&gt;10,IF(AND(ISNUMBER('Test Sample Data'!T70),'Test Sample Data'!T70&lt;35,'Test Sample Data'!T70&gt;0),'Test Sample Data'!T70-'Choose Housekeeping Genes'!U$20,35-'Choose Housekeeping Genes'!U$20),"")</f>
        <v/>
      </c>
      <c r="U70" s="22" t="str">
        <f>IF(SUM('Test Sample Data'!U$3:U$194)&gt;10,IF(AND(ISNUMBER('Test Sample Data'!U70),'Test Sample Data'!U70&lt;35,'Test Sample Data'!U70&gt;0),'Test Sample Data'!U70-'Choose Housekeeping Genes'!V$20,35-'Choose Housekeeping Genes'!V$20),"")</f>
        <v/>
      </c>
      <c r="V70" s="22" t="str">
        <f>IF(SUM('Test Sample Data'!V$3:V$194)&gt;10,IF(AND(ISNUMBER('Test Sample Data'!V70),'Test Sample Data'!V70&lt;35,'Test Sample Data'!V70&gt;0),'Test Sample Data'!V70-'Choose Housekeeping Genes'!W$20,35-'Choose Housekeeping Genes'!W$20),"")</f>
        <v/>
      </c>
      <c r="W70" s="139" t="str">
        <f>'Control Sample Data'!A70</f>
        <v>Gly-TCC-1</v>
      </c>
      <c r="X70" s="140" t="s">
        <v>304</v>
      </c>
      <c r="Y70" s="22" t="str">
        <f>IF(SUM('Control Sample Data'!C$3:C$194)&gt;10,IF(AND(ISNUMBER('Control Sample Data'!C70),'Control Sample Data'!C70&lt;35,'Control Sample Data'!C70&gt;0),'Control Sample Data'!C70-'Choose Housekeeping Genes'!AA$20,35-'Choose Housekeeping Genes'!AA$20),"")</f>
        <v/>
      </c>
      <c r="Z70" s="22" t="str">
        <f>IF(SUM('Control Sample Data'!D$3:D$194)&gt;10,IF(AND(ISNUMBER('Control Sample Data'!D70),'Control Sample Data'!D70&lt;35,'Control Sample Data'!D70&gt;0),'Control Sample Data'!D70-'Choose Housekeeping Genes'!AB$20,35-'Choose Housekeeping Genes'!AB$20),"")</f>
        <v/>
      </c>
      <c r="AA70" s="22" t="str">
        <f>IF(SUM('Control Sample Data'!E$3:E$194)&gt;10,IF(AND(ISNUMBER('Control Sample Data'!E70),'Control Sample Data'!E70&lt;35,'Control Sample Data'!E70&gt;0),'Control Sample Data'!E70-'Choose Housekeeping Genes'!AC$20,35-'Choose Housekeeping Genes'!AC$20),"")</f>
        <v/>
      </c>
      <c r="AB70" s="22" t="str">
        <f>IF(SUM('Control Sample Data'!F$3:F$194)&gt;10,IF(AND(ISNUMBER('Control Sample Data'!F70),'Control Sample Data'!F70&lt;35,'Control Sample Data'!F70&gt;0),'Control Sample Data'!F70-'Choose Housekeeping Genes'!AD$20,35-'Choose Housekeeping Genes'!AD$20),"")</f>
        <v/>
      </c>
      <c r="AC70" s="22" t="str">
        <f>IF(SUM('Control Sample Data'!G$3:G$194)&gt;10,IF(AND(ISNUMBER('Control Sample Data'!G70),'Control Sample Data'!G70&lt;35,'Control Sample Data'!G70&gt;0),'Control Sample Data'!G70-'Choose Housekeeping Genes'!AE$20,35-'Choose Housekeeping Genes'!AE$20),"")</f>
        <v/>
      </c>
      <c r="AD70" s="22" t="str">
        <f>IF(SUM('Control Sample Data'!H$3:H$194)&gt;10,IF(AND(ISNUMBER('Control Sample Data'!H70),'Control Sample Data'!H70&lt;35,'Control Sample Data'!H70&gt;0),'Control Sample Data'!H70-'Choose Housekeeping Genes'!AF$20,35-'Choose Housekeeping Genes'!AF$20),"")</f>
        <v/>
      </c>
      <c r="AE70" s="22" t="str">
        <f>IF(SUM('Control Sample Data'!I$3:I$194)&gt;10,IF(AND(ISNUMBER('Control Sample Data'!I70),'Control Sample Data'!I70&lt;35,'Control Sample Data'!I70&gt;0),'Control Sample Data'!I70-'Choose Housekeeping Genes'!AG$20,35-'Choose Housekeeping Genes'!AG$20),"")</f>
        <v/>
      </c>
      <c r="AF70" s="22" t="str">
        <f>IF(SUM('Control Sample Data'!J$3:J$194)&gt;10,IF(AND(ISNUMBER('Control Sample Data'!J70),'Control Sample Data'!J70&lt;35,'Control Sample Data'!J70&gt;0),'Control Sample Data'!J70-'Choose Housekeeping Genes'!AH$20,35-'Choose Housekeeping Genes'!AH$20),"")</f>
        <v/>
      </c>
      <c r="AG70" s="22" t="str">
        <f>IF(SUM('Control Sample Data'!K$3:K$194)&gt;10,IF(AND(ISNUMBER('Control Sample Data'!K70),'Control Sample Data'!K70&lt;35,'Control Sample Data'!K70&gt;0),'Control Sample Data'!K70-'Choose Housekeeping Genes'!AI$20,35-'Choose Housekeeping Genes'!AI$20),"")</f>
        <v/>
      </c>
      <c r="AH70" s="22" t="str">
        <f>IF(SUM('Control Sample Data'!L$3:L$194)&gt;10,IF(AND(ISNUMBER('Control Sample Data'!L70),'Control Sample Data'!L70&lt;35,'Control Sample Data'!L70&gt;0),'Control Sample Data'!L70-'Choose Housekeeping Genes'!AJ$20,35-'Choose Housekeeping Genes'!AJ$20),"")</f>
        <v/>
      </c>
      <c r="AI70" s="22" t="str">
        <f>IF(SUM('Control Sample Data'!M$3:M$194)&gt;10,IF(AND(ISNUMBER('Control Sample Data'!M70),'Control Sample Data'!M70&lt;35,'Control Sample Data'!M70&gt;0),'Control Sample Data'!M70-'Choose Housekeeping Genes'!AK$20,35-'Choose Housekeeping Genes'!AK$20),"")</f>
        <v/>
      </c>
      <c r="AJ70" s="22" t="str">
        <f>IF(SUM('Control Sample Data'!N$3:N$194)&gt;10,IF(AND(ISNUMBER('Control Sample Data'!N70),'Control Sample Data'!N70&lt;35,'Control Sample Data'!N70&gt;0),'Control Sample Data'!N70-'Choose Housekeeping Genes'!AL$20,35-'Choose Housekeeping Genes'!AL$20),"")</f>
        <v/>
      </c>
      <c r="AK70" s="22" t="str">
        <f>IF(SUM('Control Sample Data'!O$3:O$194)&gt;10,IF(AND(ISNUMBER('Control Sample Data'!O70),'Control Sample Data'!O70&lt;35,'Control Sample Data'!O70&gt;0),'Control Sample Data'!O70-'Choose Housekeeping Genes'!AM$20,35-'Choose Housekeeping Genes'!AM$20),"")</f>
        <v/>
      </c>
      <c r="AL70" s="22" t="str">
        <f>IF(SUM('Control Sample Data'!P$3:P$194)&gt;10,IF(AND(ISNUMBER('Control Sample Data'!P70),'Control Sample Data'!P70&lt;35,'Control Sample Data'!P70&gt;0),'Control Sample Data'!P70-'Choose Housekeeping Genes'!AN$20,35-'Choose Housekeeping Genes'!AN$20),"")</f>
        <v/>
      </c>
      <c r="AM70" s="22" t="str">
        <f>IF(SUM('Control Sample Data'!Q$3:Q$194)&gt;10,IF(AND(ISNUMBER('Control Sample Data'!Q70),'Control Sample Data'!Q70&lt;35,'Control Sample Data'!Q70&gt;0),'Control Sample Data'!Q70-'Choose Housekeeping Genes'!AO$20,35-'Choose Housekeeping Genes'!AO$20),"")</f>
        <v/>
      </c>
      <c r="AN70" s="22" t="str">
        <f>IF(SUM('Control Sample Data'!R$3:R$194)&gt;10,IF(AND(ISNUMBER('Control Sample Data'!R70),'Control Sample Data'!R70&lt;35,'Control Sample Data'!R70&gt;0),'Control Sample Data'!R70-'Choose Housekeeping Genes'!AP$20,35-'Choose Housekeeping Genes'!AP$20),"")</f>
        <v/>
      </c>
      <c r="AO70" s="22" t="str">
        <f>IF(SUM('Control Sample Data'!S$3:S$194)&gt;10,IF(AND(ISNUMBER('Control Sample Data'!S70),'Control Sample Data'!S70&lt;35,'Control Sample Data'!S70&gt;0),'Control Sample Data'!S70-'Choose Housekeeping Genes'!AQ$20,35-'Choose Housekeeping Genes'!AQ$20),"")</f>
        <v/>
      </c>
      <c r="AP70" s="22" t="str">
        <f>IF(SUM('Control Sample Data'!T$3:T$194)&gt;10,IF(AND(ISNUMBER('Control Sample Data'!T70),'Control Sample Data'!T70&lt;35,'Control Sample Data'!T70&gt;0),'Control Sample Data'!T70-'Choose Housekeeping Genes'!AR$20,35-'Choose Housekeeping Genes'!AR$20),"")</f>
        <v/>
      </c>
      <c r="AQ70" s="22" t="str">
        <f>IF(SUM('Control Sample Data'!U$3:U$194)&gt;10,IF(AND(ISNUMBER('Control Sample Data'!U70),'Control Sample Data'!U70&lt;35,'Control Sample Data'!U70&gt;0),'Control Sample Data'!U70-'Choose Housekeeping Genes'!AS$20,35-'Choose Housekeeping Genes'!AS$20),"")</f>
        <v/>
      </c>
      <c r="AR70" s="22" t="str">
        <f>IF(SUM('Control Sample Data'!V$3:V$194)&gt;10,IF(AND(ISNUMBER('Control Sample Data'!V70),'Control Sample Data'!V70&lt;35,'Control Sample Data'!V70&gt;0),'Control Sample Data'!V70-'Choose Housekeeping Genes'!AT$20,35-'Choose Housekeeping Genes'!AT$20),"")</f>
        <v/>
      </c>
      <c r="AS70" s="69" t="str">
        <f>'Control Sample Data'!A70</f>
        <v>Gly-TCC-1</v>
      </c>
      <c r="AT70" s="21" t="s">
        <v>304</v>
      </c>
      <c r="AU70" s="22" t="str">
        <f ca="1">IF(ISNUMBER(C70-'Choose Housekeeping Genes'!D$12),C70-'Choose Housekeeping Genes'!D$12,"")</f>
        <v/>
      </c>
      <c r="AV70" s="22" t="str">
        <f ca="1">IF(ISNUMBER(D70-'Choose Housekeeping Genes'!E$12),D70-'Choose Housekeeping Genes'!E$12,"")</f>
        <v/>
      </c>
      <c r="AW70" s="22" t="str">
        <f ca="1">IF(ISNUMBER(E70-'Choose Housekeeping Genes'!F$12),E70-'Choose Housekeeping Genes'!F$12,"")</f>
        <v/>
      </c>
      <c r="AX70" s="22" t="str">
        <f ca="1">IF(ISNUMBER(F70-'Choose Housekeeping Genes'!G$12),F70-'Choose Housekeeping Genes'!G$12,"")</f>
        <v/>
      </c>
      <c r="AY70" s="22" t="str">
        <f ca="1">IF(ISNUMBER(G70-'Choose Housekeeping Genes'!H$12),G70-'Choose Housekeeping Genes'!H$12,"")</f>
        <v/>
      </c>
      <c r="AZ70" s="22" t="str">
        <f ca="1">IF(ISNUMBER(H70-'Choose Housekeeping Genes'!I$12),H70-'Choose Housekeeping Genes'!I$12,"")</f>
        <v/>
      </c>
      <c r="BA70" s="22" t="str">
        <f ca="1">IF(ISNUMBER(I70-'Choose Housekeeping Genes'!J$12),I70-'Choose Housekeeping Genes'!J$12,"")</f>
        <v/>
      </c>
      <c r="BB70" s="22" t="str">
        <f ca="1">IF(ISNUMBER(J70-'Choose Housekeeping Genes'!K$12),J70-'Choose Housekeeping Genes'!K$12,"")</f>
        <v/>
      </c>
      <c r="BC70" s="22" t="str">
        <f ca="1">IF(ISNUMBER(K70-'Choose Housekeeping Genes'!L$12),K70-'Choose Housekeeping Genes'!L$12,"")</f>
        <v/>
      </c>
      <c r="BD70" s="22" t="str">
        <f ca="1">IF(ISNUMBER(L70-'Choose Housekeeping Genes'!M$12),L70-'Choose Housekeeping Genes'!M$12,"")</f>
        <v/>
      </c>
      <c r="BE70" s="22" t="str">
        <f ca="1">IF(ISNUMBER(M70-'Choose Housekeeping Genes'!N$12),M70-'Choose Housekeeping Genes'!N$12,"")</f>
        <v/>
      </c>
      <c r="BF70" s="22" t="str">
        <f ca="1">IF(ISNUMBER(N70-'Choose Housekeeping Genes'!O$12),N70-'Choose Housekeeping Genes'!O$12,"")</f>
        <v/>
      </c>
      <c r="BG70" s="22" t="str">
        <f ca="1">IF(ISNUMBER(O70-'Choose Housekeeping Genes'!P$12),O70-'Choose Housekeeping Genes'!P$12,"")</f>
        <v/>
      </c>
      <c r="BH70" s="22" t="str">
        <f ca="1">IF(ISNUMBER(P70-'Choose Housekeeping Genes'!Q$12),P70-'Choose Housekeeping Genes'!Q$12,"")</f>
        <v/>
      </c>
      <c r="BI70" s="22" t="str">
        <f ca="1">IF(ISNUMBER(Q70-'Choose Housekeeping Genes'!R$12),Q70-'Choose Housekeeping Genes'!R$12,"")</f>
        <v/>
      </c>
      <c r="BJ70" s="22" t="str">
        <f ca="1">IF(ISNUMBER(R70-'Choose Housekeeping Genes'!S$12),R70-'Choose Housekeeping Genes'!S$12,"")</f>
        <v/>
      </c>
      <c r="BK70" s="22" t="str">
        <f ca="1">IF(ISNUMBER(S70-'Choose Housekeeping Genes'!T$12),S70-'Choose Housekeeping Genes'!T$12,"")</f>
        <v/>
      </c>
      <c r="BL70" s="22" t="str">
        <f ca="1">IF(ISNUMBER(T70-'Choose Housekeeping Genes'!U$12),T70-'Choose Housekeeping Genes'!U$12,"")</f>
        <v/>
      </c>
      <c r="BM70" s="22" t="str">
        <f ca="1">IF(ISNUMBER(U70-'Choose Housekeeping Genes'!V$12),U70-'Choose Housekeeping Genes'!V$12,"")</f>
        <v/>
      </c>
      <c r="BN70" s="22" t="str">
        <f ca="1">IF(ISNUMBER(V70-'Choose Housekeeping Genes'!W$12),V70-'Choose Housekeeping Genes'!W$12,"")</f>
        <v/>
      </c>
      <c r="BO70" s="142" t="str">
        <f t="shared" si="49"/>
        <v>Gly-TCC-1</v>
      </c>
      <c r="BP70" s="140" t="s">
        <v>304</v>
      </c>
      <c r="BQ70" s="22" t="str">
        <f ca="1">IF(ISNUMBER(Y70-'Choose Housekeeping Genes'!AA$12),Y70-'Choose Housekeeping Genes'!AA$12,"")</f>
        <v/>
      </c>
      <c r="BR70" s="22" t="str">
        <f ca="1">IF(ISNUMBER(Z70-'Choose Housekeeping Genes'!AB$12),Z70-'Choose Housekeeping Genes'!AB$12,"")</f>
        <v/>
      </c>
      <c r="BS70" s="22" t="str">
        <f ca="1">IF(ISNUMBER(AA70-'Choose Housekeeping Genes'!AC$12),AA70-'Choose Housekeeping Genes'!AC$12,"")</f>
        <v/>
      </c>
      <c r="BT70" s="22" t="str">
        <f ca="1">IF(ISNUMBER(AB70-'Choose Housekeeping Genes'!AD$12),AB70-'Choose Housekeeping Genes'!AD$12,"")</f>
        <v/>
      </c>
      <c r="BU70" s="22" t="str">
        <f ca="1">IF(ISNUMBER(AC70-'Choose Housekeeping Genes'!AE$12),AC70-'Choose Housekeeping Genes'!AE$12,"")</f>
        <v/>
      </c>
      <c r="BV70" s="22" t="str">
        <f ca="1">IF(ISNUMBER(AD70-'Choose Housekeeping Genes'!AF$12),AD70-'Choose Housekeeping Genes'!AF$12,"")</f>
        <v/>
      </c>
      <c r="BW70" s="22" t="str">
        <f ca="1">IF(ISNUMBER(AE70-'Choose Housekeeping Genes'!AG$12),AE70-'Choose Housekeeping Genes'!AG$12,"")</f>
        <v/>
      </c>
      <c r="BX70" s="22" t="str">
        <f ca="1">IF(ISNUMBER(AF70-'Choose Housekeeping Genes'!AH$12),AF70-'Choose Housekeeping Genes'!AH$12,"")</f>
        <v/>
      </c>
      <c r="BY70" s="22" t="str">
        <f ca="1">IF(ISNUMBER(AG70-'Choose Housekeeping Genes'!AI$12),AG70-'Choose Housekeeping Genes'!AI$12,"")</f>
        <v/>
      </c>
      <c r="BZ70" s="22" t="str">
        <f ca="1">IF(ISNUMBER(AH70-'Choose Housekeeping Genes'!AJ$12),AH70-'Choose Housekeeping Genes'!AJ$12,"")</f>
        <v/>
      </c>
      <c r="CA70" s="22" t="str">
        <f ca="1">IF(ISNUMBER(AI70-'Choose Housekeeping Genes'!AK$12),AI70-'Choose Housekeeping Genes'!AK$12,"")</f>
        <v/>
      </c>
      <c r="CB70" s="22" t="str">
        <f ca="1">IF(ISNUMBER(AJ70-'Choose Housekeeping Genes'!AL$12),AJ70-'Choose Housekeeping Genes'!AL$12,"")</f>
        <v/>
      </c>
      <c r="CC70" s="22" t="str">
        <f ca="1">IF(ISNUMBER(AK70-'Choose Housekeeping Genes'!AM$12),AK70-'Choose Housekeeping Genes'!AM$12,"")</f>
        <v/>
      </c>
      <c r="CD70" s="22" t="str">
        <f ca="1">IF(ISNUMBER(AL70-'Choose Housekeeping Genes'!AN$12),AL70-'Choose Housekeeping Genes'!AN$12,"")</f>
        <v/>
      </c>
      <c r="CE70" s="22" t="str">
        <f ca="1">IF(ISNUMBER(AM70-'Choose Housekeeping Genes'!AO$12),AM70-'Choose Housekeeping Genes'!AO$12,"")</f>
        <v/>
      </c>
      <c r="CF70" s="22" t="str">
        <f ca="1">IF(ISNUMBER(AN70-'Choose Housekeeping Genes'!AP$12),AN70-'Choose Housekeeping Genes'!AP$12,"")</f>
        <v/>
      </c>
      <c r="CG70" s="22" t="str">
        <f ca="1">IF(ISNUMBER(AO70-'Choose Housekeeping Genes'!AQ$12),AO70-'Choose Housekeeping Genes'!AQ$12,"")</f>
        <v/>
      </c>
      <c r="CH70" s="22" t="str">
        <f ca="1">IF(ISNUMBER(AP70-'Choose Housekeeping Genes'!AR$12),AP70-'Choose Housekeeping Genes'!AR$12,"")</f>
        <v/>
      </c>
      <c r="CI70" s="22" t="str">
        <f ca="1">IF(ISNUMBER(AQ70-'Choose Housekeeping Genes'!AS$12),AQ70-'Choose Housekeeping Genes'!AS$12,"")</f>
        <v/>
      </c>
      <c r="CJ70" s="22" t="str">
        <f ca="1">IF(ISNUMBER(AR70-'Choose Housekeeping Genes'!AT$12),AR70-'Choose Housekeeping Genes'!AT$12,"")</f>
        <v/>
      </c>
      <c r="CK70" s="66" t="e">
        <f t="shared" ca="1" si="50"/>
        <v>#DIV/0!</v>
      </c>
      <c r="CL70" s="143" t="e">
        <f t="shared" ca="1" si="51"/>
        <v>#DIV/0!</v>
      </c>
      <c r="DA70" s="69" t="str">
        <f>'Transcript table'!D78</f>
        <v>Gly-TCC-1</v>
      </c>
      <c r="DB70" s="21" t="s">
        <v>304</v>
      </c>
      <c r="DC70" s="65" t="str">
        <f t="shared" ca="1" si="52"/>
        <v/>
      </c>
      <c r="DD70" s="65" t="str">
        <f t="shared" ca="1" si="53"/>
        <v/>
      </c>
      <c r="DE70" s="65" t="str">
        <f t="shared" ca="1" si="54"/>
        <v/>
      </c>
      <c r="DF70" s="65" t="str">
        <f t="shared" ca="1" si="55"/>
        <v/>
      </c>
      <c r="DG70" s="65" t="str">
        <f t="shared" ca="1" si="56"/>
        <v/>
      </c>
      <c r="DH70" s="65" t="str">
        <f t="shared" ca="1" si="57"/>
        <v/>
      </c>
      <c r="DI70" s="65" t="str">
        <f t="shared" ca="1" si="58"/>
        <v/>
      </c>
      <c r="DJ70" s="65" t="str">
        <f t="shared" ca="1" si="59"/>
        <v/>
      </c>
      <c r="DK70" s="65" t="str">
        <f t="shared" ca="1" si="60"/>
        <v/>
      </c>
      <c r="DL70" s="65" t="str">
        <f t="shared" ca="1" si="61"/>
        <v/>
      </c>
      <c r="DM70" s="65" t="str">
        <f t="shared" ca="1" si="62"/>
        <v/>
      </c>
      <c r="DN70" s="65" t="str">
        <f t="shared" ca="1" si="63"/>
        <v/>
      </c>
      <c r="DO70" s="65" t="str">
        <f t="shared" ca="1" si="64"/>
        <v/>
      </c>
      <c r="DP70" s="65" t="str">
        <f t="shared" ca="1" si="65"/>
        <v/>
      </c>
      <c r="DQ70" s="65" t="str">
        <f t="shared" ca="1" si="66"/>
        <v/>
      </c>
      <c r="DR70" s="65" t="str">
        <f t="shared" ca="1" si="67"/>
        <v/>
      </c>
      <c r="DS70" s="65" t="str">
        <f t="shared" ca="1" si="68"/>
        <v/>
      </c>
      <c r="DT70" s="65" t="str">
        <f t="shared" ca="1" si="69"/>
        <v/>
      </c>
      <c r="DU70" s="65" t="str">
        <f t="shared" ca="1" si="70"/>
        <v/>
      </c>
      <c r="DV70" s="65" t="str">
        <f t="shared" ca="1" si="71"/>
        <v/>
      </c>
      <c r="DW70" s="141" t="str">
        <f t="shared" si="72"/>
        <v>Gly-TCC-1</v>
      </c>
      <c r="DX70" s="140" t="s">
        <v>304</v>
      </c>
      <c r="DY70" s="65" t="str">
        <f t="shared" ca="1" si="73"/>
        <v/>
      </c>
      <c r="DZ70" s="65" t="str">
        <f t="shared" ca="1" si="74"/>
        <v/>
      </c>
      <c r="EA70" s="65" t="str">
        <f t="shared" ca="1" si="75"/>
        <v/>
      </c>
      <c r="EB70" s="65" t="str">
        <f t="shared" ca="1" si="76"/>
        <v/>
      </c>
      <c r="EC70" s="65" t="str">
        <f t="shared" ca="1" si="77"/>
        <v/>
      </c>
      <c r="ED70" s="65" t="str">
        <f t="shared" ca="1" si="78"/>
        <v/>
      </c>
      <c r="EE70" s="65" t="str">
        <f t="shared" ca="1" si="79"/>
        <v/>
      </c>
      <c r="EF70" s="65" t="str">
        <f t="shared" ca="1" si="80"/>
        <v/>
      </c>
      <c r="EG70" s="65" t="str">
        <f t="shared" ca="1" si="81"/>
        <v/>
      </c>
      <c r="EH70" s="65" t="str">
        <f t="shared" ca="1" si="82"/>
        <v/>
      </c>
      <c r="EI70" s="65" t="str">
        <f t="shared" ca="1" si="83"/>
        <v/>
      </c>
      <c r="EJ70" s="65" t="str">
        <f t="shared" ca="1" si="84"/>
        <v/>
      </c>
      <c r="EK70" s="65" t="str">
        <f t="shared" ca="1" si="85"/>
        <v/>
      </c>
      <c r="EL70" s="65" t="str">
        <f t="shared" ca="1" si="86"/>
        <v/>
      </c>
      <c r="EM70" s="65" t="str">
        <f t="shared" ca="1" si="87"/>
        <v/>
      </c>
      <c r="EN70" s="65" t="str">
        <f t="shared" ca="1" si="88"/>
        <v/>
      </c>
      <c r="EO70" s="65" t="str">
        <f t="shared" ca="1" si="89"/>
        <v/>
      </c>
      <c r="EP70" s="65" t="str">
        <f t="shared" ca="1" si="90"/>
        <v/>
      </c>
      <c r="EQ70" s="65" t="str">
        <f t="shared" ca="1" si="91"/>
        <v/>
      </c>
      <c r="ER70" s="65" t="str">
        <f t="shared" ca="1" si="92"/>
        <v/>
      </c>
    </row>
    <row r="71" spans="1:148" ht="12.75" customHeight="1">
      <c r="A71" s="134" t="str">
        <f>'Test Sample Data'!A71</f>
        <v>Gly-TCC-2</v>
      </c>
      <c r="B71" s="136" t="s">
        <v>302</v>
      </c>
      <c r="C71" s="22" t="str">
        <f>IF(SUM('Test Sample Data'!C$3:C$194)&gt;10,IF(AND(ISNUMBER('Test Sample Data'!C71),'Test Sample Data'!C71&lt;35,'Test Sample Data'!C71&gt;0),'Test Sample Data'!C71-'Choose Housekeeping Genes'!D$20,35-'Choose Housekeeping Genes'!D$20),"")</f>
        <v/>
      </c>
      <c r="D71" s="22" t="str">
        <f>IF(SUM('Test Sample Data'!D$3:D$194)&gt;10,IF(AND(ISNUMBER('Test Sample Data'!D71),'Test Sample Data'!D71&lt;35,'Test Sample Data'!D71&gt;0),'Test Sample Data'!D71-'Choose Housekeeping Genes'!E$20,35-'Choose Housekeeping Genes'!E$20),"")</f>
        <v/>
      </c>
      <c r="E71" s="22" t="str">
        <f>IF(SUM('Test Sample Data'!E$3:E$194)&gt;10,IF(AND(ISNUMBER('Test Sample Data'!E71),'Test Sample Data'!E71&lt;35,'Test Sample Data'!E71&gt;0),'Test Sample Data'!E71-'Choose Housekeeping Genes'!F$20,35-'Choose Housekeeping Genes'!F$20),"")</f>
        <v/>
      </c>
      <c r="F71" s="22" t="str">
        <f>IF(SUM('Test Sample Data'!F$3:F$194)&gt;10,IF(AND(ISNUMBER('Test Sample Data'!F71),'Test Sample Data'!F71&lt;35,'Test Sample Data'!F71&gt;0),'Test Sample Data'!F71-'Choose Housekeeping Genes'!G$20,35-'Choose Housekeeping Genes'!G$20),"")</f>
        <v/>
      </c>
      <c r="G71" s="22" t="str">
        <f>IF(SUM('Test Sample Data'!G$3:G$194)&gt;10,IF(AND(ISNUMBER('Test Sample Data'!G71),'Test Sample Data'!G71&lt;35,'Test Sample Data'!G71&gt;0),'Test Sample Data'!G71-'Choose Housekeeping Genes'!H$20,35-'Choose Housekeeping Genes'!H$20),"")</f>
        <v/>
      </c>
      <c r="H71" s="22" t="str">
        <f>IF(SUM('Test Sample Data'!H$3:H$194)&gt;10,IF(AND(ISNUMBER('Test Sample Data'!H71),'Test Sample Data'!H71&lt;35,'Test Sample Data'!H71&gt;0),'Test Sample Data'!H71-'Choose Housekeeping Genes'!I$20,35-'Choose Housekeeping Genes'!I$20),"")</f>
        <v/>
      </c>
      <c r="I71" s="22" t="str">
        <f>IF(SUM('Test Sample Data'!I$3:I$194)&gt;10,IF(AND(ISNUMBER('Test Sample Data'!I71),'Test Sample Data'!I71&lt;35,'Test Sample Data'!I71&gt;0),'Test Sample Data'!I71-'Choose Housekeeping Genes'!J$20,35-'Choose Housekeeping Genes'!J$20),"")</f>
        <v/>
      </c>
      <c r="J71" s="22" t="str">
        <f>IF(SUM('Test Sample Data'!J$3:J$194)&gt;10,IF(AND(ISNUMBER('Test Sample Data'!J71),'Test Sample Data'!J71&lt;35,'Test Sample Data'!J71&gt;0),'Test Sample Data'!J71-'Choose Housekeeping Genes'!K$20,35-'Choose Housekeeping Genes'!K$20),"")</f>
        <v/>
      </c>
      <c r="K71" s="22" t="str">
        <f>IF(SUM('Test Sample Data'!K$3:K$194)&gt;10,IF(AND(ISNUMBER('Test Sample Data'!K71),'Test Sample Data'!K71&lt;35,'Test Sample Data'!K71&gt;0),'Test Sample Data'!K71-'Choose Housekeeping Genes'!L$20,35-'Choose Housekeeping Genes'!L$20),"")</f>
        <v/>
      </c>
      <c r="L71" s="22" t="str">
        <f>IF(SUM('Test Sample Data'!L$3:L$194)&gt;10,IF(AND(ISNUMBER('Test Sample Data'!L71),'Test Sample Data'!L71&lt;35,'Test Sample Data'!L71&gt;0),'Test Sample Data'!L71-'Choose Housekeeping Genes'!M$20,35-'Choose Housekeeping Genes'!M$20),"")</f>
        <v/>
      </c>
      <c r="M71" s="22" t="str">
        <f>IF(SUM('Test Sample Data'!M$3:M$194)&gt;10,IF(AND(ISNUMBER('Test Sample Data'!M71),'Test Sample Data'!M71&lt;35,'Test Sample Data'!M71&gt;0),'Test Sample Data'!M71-'Choose Housekeeping Genes'!N$20,35-'Choose Housekeeping Genes'!N$20),"")</f>
        <v/>
      </c>
      <c r="N71" s="22" t="str">
        <f>IF(SUM('Test Sample Data'!N$3:N$194)&gt;10,IF(AND(ISNUMBER('Test Sample Data'!N71),'Test Sample Data'!N71&lt;35,'Test Sample Data'!N71&gt;0),'Test Sample Data'!N71-'Choose Housekeeping Genes'!O$20,35-'Choose Housekeeping Genes'!O$20),"")</f>
        <v/>
      </c>
      <c r="O71" s="22" t="str">
        <f>IF(SUM('Test Sample Data'!O$3:O$194)&gt;10,IF(AND(ISNUMBER('Test Sample Data'!O71),'Test Sample Data'!O71&lt;35,'Test Sample Data'!O71&gt;0),'Test Sample Data'!O71-'Choose Housekeeping Genes'!P$20,35-'Choose Housekeeping Genes'!P$20),"")</f>
        <v/>
      </c>
      <c r="P71" s="22" t="str">
        <f>IF(SUM('Test Sample Data'!P$3:P$194)&gt;10,IF(AND(ISNUMBER('Test Sample Data'!P71),'Test Sample Data'!P71&lt;35,'Test Sample Data'!P71&gt;0),'Test Sample Data'!P71-'Choose Housekeeping Genes'!Q$20,35-'Choose Housekeeping Genes'!Q$20),"")</f>
        <v/>
      </c>
      <c r="Q71" s="22" t="str">
        <f>IF(SUM('Test Sample Data'!Q$3:Q$194)&gt;10,IF(AND(ISNUMBER('Test Sample Data'!Q71),'Test Sample Data'!Q71&lt;35,'Test Sample Data'!Q71&gt;0),'Test Sample Data'!Q71-'Choose Housekeeping Genes'!R$20,35-'Choose Housekeeping Genes'!R$20),"")</f>
        <v/>
      </c>
      <c r="R71" s="22" t="str">
        <f>IF(SUM('Test Sample Data'!R$3:R$194)&gt;10,IF(AND(ISNUMBER('Test Sample Data'!R71),'Test Sample Data'!R71&lt;35,'Test Sample Data'!R71&gt;0),'Test Sample Data'!R71-'Choose Housekeeping Genes'!S$20,35-'Choose Housekeeping Genes'!S$20),"")</f>
        <v/>
      </c>
      <c r="S71" s="22" t="str">
        <f>IF(SUM('Test Sample Data'!S$3:S$194)&gt;10,IF(AND(ISNUMBER('Test Sample Data'!S71),'Test Sample Data'!S71&lt;35,'Test Sample Data'!S71&gt;0),'Test Sample Data'!S71-'Choose Housekeeping Genes'!T$20,35-'Choose Housekeeping Genes'!T$20),"")</f>
        <v/>
      </c>
      <c r="T71" s="22" t="str">
        <f>IF(SUM('Test Sample Data'!T$3:T$194)&gt;10,IF(AND(ISNUMBER('Test Sample Data'!T71),'Test Sample Data'!T71&lt;35,'Test Sample Data'!T71&gt;0),'Test Sample Data'!T71-'Choose Housekeeping Genes'!U$20,35-'Choose Housekeeping Genes'!U$20),"")</f>
        <v/>
      </c>
      <c r="U71" s="22" t="str">
        <f>IF(SUM('Test Sample Data'!U$3:U$194)&gt;10,IF(AND(ISNUMBER('Test Sample Data'!U71),'Test Sample Data'!U71&lt;35,'Test Sample Data'!U71&gt;0),'Test Sample Data'!U71-'Choose Housekeeping Genes'!V$20,35-'Choose Housekeeping Genes'!V$20),"")</f>
        <v/>
      </c>
      <c r="V71" s="22" t="str">
        <f>IF(SUM('Test Sample Data'!V$3:V$194)&gt;10,IF(AND(ISNUMBER('Test Sample Data'!V71),'Test Sample Data'!V71&lt;35,'Test Sample Data'!V71&gt;0),'Test Sample Data'!V71-'Choose Housekeeping Genes'!W$20,35-'Choose Housekeeping Genes'!W$20),"")</f>
        <v/>
      </c>
      <c r="W71" s="139" t="str">
        <f>'Control Sample Data'!A71</f>
        <v>Gly-TCC-2</v>
      </c>
      <c r="X71" s="140" t="s">
        <v>302</v>
      </c>
      <c r="Y71" s="22" t="str">
        <f>IF(SUM('Control Sample Data'!C$3:C$194)&gt;10,IF(AND(ISNUMBER('Control Sample Data'!C71),'Control Sample Data'!C71&lt;35,'Control Sample Data'!C71&gt;0),'Control Sample Data'!C71-'Choose Housekeeping Genes'!AA$20,35-'Choose Housekeeping Genes'!AA$20),"")</f>
        <v/>
      </c>
      <c r="Z71" s="22" t="str">
        <f>IF(SUM('Control Sample Data'!D$3:D$194)&gt;10,IF(AND(ISNUMBER('Control Sample Data'!D71),'Control Sample Data'!D71&lt;35,'Control Sample Data'!D71&gt;0),'Control Sample Data'!D71-'Choose Housekeeping Genes'!AB$20,35-'Choose Housekeeping Genes'!AB$20),"")</f>
        <v/>
      </c>
      <c r="AA71" s="22" t="str">
        <f>IF(SUM('Control Sample Data'!E$3:E$194)&gt;10,IF(AND(ISNUMBER('Control Sample Data'!E71),'Control Sample Data'!E71&lt;35,'Control Sample Data'!E71&gt;0),'Control Sample Data'!E71-'Choose Housekeeping Genes'!AC$20,35-'Choose Housekeeping Genes'!AC$20),"")</f>
        <v/>
      </c>
      <c r="AB71" s="22" t="str">
        <f>IF(SUM('Control Sample Data'!F$3:F$194)&gt;10,IF(AND(ISNUMBER('Control Sample Data'!F71),'Control Sample Data'!F71&lt;35,'Control Sample Data'!F71&gt;0),'Control Sample Data'!F71-'Choose Housekeeping Genes'!AD$20,35-'Choose Housekeeping Genes'!AD$20),"")</f>
        <v/>
      </c>
      <c r="AC71" s="22" t="str">
        <f>IF(SUM('Control Sample Data'!G$3:G$194)&gt;10,IF(AND(ISNUMBER('Control Sample Data'!G71),'Control Sample Data'!G71&lt;35,'Control Sample Data'!G71&gt;0),'Control Sample Data'!G71-'Choose Housekeeping Genes'!AE$20,35-'Choose Housekeeping Genes'!AE$20),"")</f>
        <v/>
      </c>
      <c r="AD71" s="22" t="str">
        <f>IF(SUM('Control Sample Data'!H$3:H$194)&gt;10,IF(AND(ISNUMBER('Control Sample Data'!H71),'Control Sample Data'!H71&lt;35,'Control Sample Data'!H71&gt;0),'Control Sample Data'!H71-'Choose Housekeeping Genes'!AF$20,35-'Choose Housekeeping Genes'!AF$20),"")</f>
        <v/>
      </c>
      <c r="AE71" s="22" t="str">
        <f>IF(SUM('Control Sample Data'!I$3:I$194)&gt;10,IF(AND(ISNUMBER('Control Sample Data'!I71),'Control Sample Data'!I71&lt;35,'Control Sample Data'!I71&gt;0),'Control Sample Data'!I71-'Choose Housekeeping Genes'!AG$20,35-'Choose Housekeeping Genes'!AG$20),"")</f>
        <v/>
      </c>
      <c r="AF71" s="22" t="str">
        <f>IF(SUM('Control Sample Data'!J$3:J$194)&gt;10,IF(AND(ISNUMBER('Control Sample Data'!J71),'Control Sample Data'!J71&lt;35,'Control Sample Data'!J71&gt;0),'Control Sample Data'!J71-'Choose Housekeeping Genes'!AH$20,35-'Choose Housekeeping Genes'!AH$20),"")</f>
        <v/>
      </c>
      <c r="AG71" s="22" t="str">
        <f>IF(SUM('Control Sample Data'!K$3:K$194)&gt;10,IF(AND(ISNUMBER('Control Sample Data'!K71),'Control Sample Data'!K71&lt;35,'Control Sample Data'!K71&gt;0),'Control Sample Data'!K71-'Choose Housekeeping Genes'!AI$20,35-'Choose Housekeeping Genes'!AI$20),"")</f>
        <v/>
      </c>
      <c r="AH71" s="22" t="str">
        <f>IF(SUM('Control Sample Data'!L$3:L$194)&gt;10,IF(AND(ISNUMBER('Control Sample Data'!L71),'Control Sample Data'!L71&lt;35,'Control Sample Data'!L71&gt;0),'Control Sample Data'!L71-'Choose Housekeeping Genes'!AJ$20,35-'Choose Housekeeping Genes'!AJ$20),"")</f>
        <v/>
      </c>
      <c r="AI71" s="22" t="str">
        <f>IF(SUM('Control Sample Data'!M$3:M$194)&gt;10,IF(AND(ISNUMBER('Control Sample Data'!M71),'Control Sample Data'!M71&lt;35,'Control Sample Data'!M71&gt;0),'Control Sample Data'!M71-'Choose Housekeeping Genes'!AK$20,35-'Choose Housekeeping Genes'!AK$20),"")</f>
        <v/>
      </c>
      <c r="AJ71" s="22" t="str">
        <f>IF(SUM('Control Sample Data'!N$3:N$194)&gt;10,IF(AND(ISNUMBER('Control Sample Data'!N71),'Control Sample Data'!N71&lt;35,'Control Sample Data'!N71&gt;0),'Control Sample Data'!N71-'Choose Housekeeping Genes'!AL$20,35-'Choose Housekeeping Genes'!AL$20),"")</f>
        <v/>
      </c>
      <c r="AK71" s="22" t="str">
        <f>IF(SUM('Control Sample Data'!O$3:O$194)&gt;10,IF(AND(ISNUMBER('Control Sample Data'!O71),'Control Sample Data'!O71&lt;35,'Control Sample Data'!O71&gt;0),'Control Sample Data'!O71-'Choose Housekeeping Genes'!AM$20,35-'Choose Housekeeping Genes'!AM$20),"")</f>
        <v/>
      </c>
      <c r="AL71" s="22" t="str">
        <f>IF(SUM('Control Sample Data'!P$3:P$194)&gt;10,IF(AND(ISNUMBER('Control Sample Data'!P71),'Control Sample Data'!P71&lt;35,'Control Sample Data'!P71&gt;0),'Control Sample Data'!P71-'Choose Housekeeping Genes'!AN$20,35-'Choose Housekeeping Genes'!AN$20),"")</f>
        <v/>
      </c>
      <c r="AM71" s="22" t="str">
        <f>IF(SUM('Control Sample Data'!Q$3:Q$194)&gt;10,IF(AND(ISNUMBER('Control Sample Data'!Q71),'Control Sample Data'!Q71&lt;35,'Control Sample Data'!Q71&gt;0),'Control Sample Data'!Q71-'Choose Housekeeping Genes'!AO$20,35-'Choose Housekeeping Genes'!AO$20),"")</f>
        <v/>
      </c>
      <c r="AN71" s="22" t="str">
        <f>IF(SUM('Control Sample Data'!R$3:R$194)&gt;10,IF(AND(ISNUMBER('Control Sample Data'!R71),'Control Sample Data'!R71&lt;35,'Control Sample Data'!R71&gt;0),'Control Sample Data'!R71-'Choose Housekeeping Genes'!AP$20,35-'Choose Housekeeping Genes'!AP$20),"")</f>
        <v/>
      </c>
      <c r="AO71" s="22" t="str">
        <f>IF(SUM('Control Sample Data'!S$3:S$194)&gt;10,IF(AND(ISNUMBER('Control Sample Data'!S71),'Control Sample Data'!S71&lt;35,'Control Sample Data'!S71&gt;0),'Control Sample Data'!S71-'Choose Housekeeping Genes'!AQ$20,35-'Choose Housekeeping Genes'!AQ$20),"")</f>
        <v/>
      </c>
      <c r="AP71" s="22" t="str">
        <f>IF(SUM('Control Sample Data'!T$3:T$194)&gt;10,IF(AND(ISNUMBER('Control Sample Data'!T71),'Control Sample Data'!T71&lt;35,'Control Sample Data'!T71&gt;0),'Control Sample Data'!T71-'Choose Housekeeping Genes'!AR$20,35-'Choose Housekeeping Genes'!AR$20),"")</f>
        <v/>
      </c>
      <c r="AQ71" s="22" t="str">
        <f>IF(SUM('Control Sample Data'!U$3:U$194)&gt;10,IF(AND(ISNUMBER('Control Sample Data'!U71),'Control Sample Data'!U71&lt;35,'Control Sample Data'!U71&gt;0),'Control Sample Data'!U71-'Choose Housekeeping Genes'!AS$20,35-'Choose Housekeeping Genes'!AS$20),"")</f>
        <v/>
      </c>
      <c r="AR71" s="22" t="str">
        <f>IF(SUM('Control Sample Data'!V$3:V$194)&gt;10,IF(AND(ISNUMBER('Control Sample Data'!V71),'Control Sample Data'!V71&lt;35,'Control Sample Data'!V71&gt;0),'Control Sample Data'!V71-'Choose Housekeeping Genes'!AT$20,35-'Choose Housekeeping Genes'!AT$20),"")</f>
        <v/>
      </c>
      <c r="AS71" s="69" t="str">
        <f>'Control Sample Data'!A71</f>
        <v>Gly-TCC-2</v>
      </c>
      <c r="AT71" s="21" t="s">
        <v>302</v>
      </c>
      <c r="AU71" s="22" t="str">
        <f ca="1">IF(ISNUMBER(C71-'Choose Housekeeping Genes'!D$12),C71-'Choose Housekeeping Genes'!D$12,"")</f>
        <v/>
      </c>
      <c r="AV71" s="22" t="str">
        <f ca="1">IF(ISNUMBER(D71-'Choose Housekeeping Genes'!E$12),D71-'Choose Housekeeping Genes'!E$12,"")</f>
        <v/>
      </c>
      <c r="AW71" s="22" t="str">
        <f ca="1">IF(ISNUMBER(E71-'Choose Housekeeping Genes'!F$12),E71-'Choose Housekeeping Genes'!F$12,"")</f>
        <v/>
      </c>
      <c r="AX71" s="22" t="str">
        <f ca="1">IF(ISNUMBER(F71-'Choose Housekeeping Genes'!G$12),F71-'Choose Housekeeping Genes'!G$12,"")</f>
        <v/>
      </c>
      <c r="AY71" s="22" t="str">
        <f ca="1">IF(ISNUMBER(G71-'Choose Housekeeping Genes'!H$12),G71-'Choose Housekeeping Genes'!H$12,"")</f>
        <v/>
      </c>
      <c r="AZ71" s="22" t="str">
        <f ca="1">IF(ISNUMBER(H71-'Choose Housekeeping Genes'!I$12),H71-'Choose Housekeeping Genes'!I$12,"")</f>
        <v/>
      </c>
      <c r="BA71" s="22" t="str">
        <f ca="1">IF(ISNUMBER(I71-'Choose Housekeeping Genes'!J$12),I71-'Choose Housekeeping Genes'!J$12,"")</f>
        <v/>
      </c>
      <c r="BB71" s="22" t="str">
        <f ca="1">IF(ISNUMBER(J71-'Choose Housekeeping Genes'!K$12),J71-'Choose Housekeeping Genes'!K$12,"")</f>
        <v/>
      </c>
      <c r="BC71" s="22" t="str">
        <f ca="1">IF(ISNUMBER(K71-'Choose Housekeeping Genes'!L$12),K71-'Choose Housekeeping Genes'!L$12,"")</f>
        <v/>
      </c>
      <c r="BD71" s="22" t="str">
        <f ca="1">IF(ISNUMBER(L71-'Choose Housekeeping Genes'!M$12),L71-'Choose Housekeeping Genes'!M$12,"")</f>
        <v/>
      </c>
      <c r="BE71" s="22" t="str">
        <f ca="1">IF(ISNUMBER(M71-'Choose Housekeeping Genes'!N$12),M71-'Choose Housekeeping Genes'!N$12,"")</f>
        <v/>
      </c>
      <c r="BF71" s="22" t="str">
        <f ca="1">IF(ISNUMBER(N71-'Choose Housekeeping Genes'!O$12),N71-'Choose Housekeeping Genes'!O$12,"")</f>
        <v/>
      </c>
      <c r="BG71" s="22" t="str">
        <f ca="1">IF(ISNUMBER(O71-'Choose Housekeeping Genes'!P$12),O71-'Choose Housekeeping Genes'!P$12,"")</f>
        <v/>
      </c>
      <c r="BH71" s="22" t="str">
        <f ca="1">IF(ISNUMBER(P71-'Choose Housekeeping Genes'!Q$12),P71-'Choose Housekeeping Genes'!Q$12,"")</f>
        <v/>
      </c>
      <c r="BI71" s="22" t="str">
        <f ca="1">IF(ISNUMBER(Q71-'Choose Housekeeping Genes'!R$12),Q71-'Choose Housekeeping Genes'!R$12,"")</f>
        <v/>
      </c>
      <c r="BJ71" s="22" t="str">
        <f ca="1">IF(ISNUMBER(R71-'Choose Housekeeping Genes'!S$12),R71-'Choose Housekeeping Genes'!S$12,"")</f>
        <v/>
      </c>
      <c r="BK71" s="22" t="str">
        <f ca="1">IF(ISNUMBER(S71-'Choose Housekeeping Genes'!T$12),S71-'Choose Housekeeping Genes'!T$12,"")</f>
        <v/>
      </c>
      <c r="BL71" s="22" t="str">
        <f ca="1">IF(ISNUMBER(T71-'Choose Housekeeping Genes'!U$12),T71-'Choose Housekeeping Genes'!U$12,"")</f>
        <v/>
      </c>
      <c r="BM71" s="22" t="str">
        <f ca="1">IF(ISNUMBER(U71-'Choose Housekeeping Genes'!V$12),U71-'Choose Housekeeping Genes'!V$12,"")</f>
        <v/>
      </c>
      <c r="BN71" s="22" t="str">
        <f ca="1">IF(ISNUMBER(V71-'Choose Housekeeping Genes'!W$12),V71-'Choose Housekeeping Genes'!W$12,"")</f>
        <v/>
      </c>
      <c r="BO71" s="142" t="str">
        <f t="shared" si="49"/>
        <v>Gly-TCC-2</v>
      </c>
      <c r="BP71" s="140" t="s">
        <v>302</v>
      </c>
      <c r="BQ71" s="22" t="str">
        <f ca="1">IF(ISNUMBER(Y71-'Choose Housekeeping Genes'!AA$12),Y71-'Choose Housekeeping Genes'!AA$12,"")</f>
        <v/>
      </c>
      <c r="BR71" s="22" t="str">
        <f ca="1">IF(ISNUMBER(Z71-'Choose Housekeeping Genes'!AB$12),Z71-'Choose Housekeeping Genes'!AB$12,"")</f>
        <v/>
      </c>
      <c r="BS71" s="22" t="str">
        <f ca="1">IF(ISNUMBER(AA71-'Choose Housekeeping Genes'!AC$12),AA71-'Choose Housekeeping Genes'!AC$12,"")</f>
        <v/>
      </c>
      <c r="BT71" s="22" t="str">
        <f ca="1">IF(ISNUMBER(AB71-'Choose Housekeeping Genes'!AD$12),AB71-'Choose Housekeeping Genes'!AD$12,"")</f>
        <v/>
      </c>
      <c r="BU71" s="22" t="str">
        <f ca="1">IF(ISNUMBER(AC71-'Choose Housekeeping Genes'!AE$12),AC71-'Choose Housekeeping Genes'!AE$12,"")</f>
        <v/>
      </c>
      <c r="BV71" s="22" t="str">
        <f ca="1">IF(ISNUMBER(AD71-'Choose Housekeeping Genes'!AF$12),AD71-'Choose Housekeeping Genes'!AF$12,"")</f>
        <v/>
      </c>
      <c r="BW71" s="22" t="str">
        <f ca="1">IF(ISNUMBER(AE71-'Choose Housekeeping Genes'!AG$12),AE71-'Choose Housekeeping Genes'!AG$12,"")</f>
        <v/>
      </c>
      <c r="BX71" s="22" t="str">
        <f ca="1">IF(ISNUMBER(AF71-'Choose Housekeeping Genes'!AH$12),AF71-'Choose Housekeeping Genes'!AH$12,"")</f>
        <v/>
      </c>
      <c r="BY71" s="22" t="str">
        <f ca="1">IF(ISNUMBER(AG71-'Choose Housekeeping Genes'!AI$12),AG71-'Choose Housekeeping Genes'!AI$12,"")</f>
        <v/>
      </c>
      <c r="BZ71" s="22" t="str">
        <f ca="1">IF(ISNUMBER(AH71-'Choose Housekeeping Genes'!AJ$12),AH71-'Choose Housekeeping Genes'!AJ$12,"")</f>
        <v/>
      </c>
      <c r="CA71" s="22" t="str">
        <f ca="1">IF(ISNUMBER(AI71-'Choose Housekeeping Genes'!AK$12),AI71-'Choose Housekeeping Genes'!AK$12,"")</f>
        <v/>
      </c>
      <c r="CB71" s="22" t="str">
        <f ca="1">IF(ISNUMBER(AJ71-'Choose Housekeeping Genes'!AL$12),AJ71-'Choose Housekeeping Genes'!AL$12,"")</f>
        <v/>
      </c>
      <c r="CC71" s="22" t="str">
        <f ca="1">IF(ISNUMBER(AK71-'Choose Housekeeping Genes'!AM$12),AK71-'Choose Housekeeping Genes'!AM$12,"")</f>
        <v/>
      </c>
      <c r="CD71" s="22" t="str">
        <f ca="1">IF(ISNUMBER(AL71-'Choose Housekeeping Genes'!AN$12),AL71-'Choose Housekeeping Genes'!AN$12,"")</f>
        <v/>
      </c>
      <c r="CE71" s="22" t="str">
        <f ca="1">IF(ISNUMBER(AM71-'Choose Housekeeping Genes'!AO$12),AM71-'Choose Housekeeping Genes'!AO$12,"")</f>
        <v/>
      </c>
      <c r="CF71" s="22" t="str">
        <f ca="1">IF(ISNUMBER(AN71-'Choose Housekeeping Genes'!AP$12),AN71-'Choose Housekeeping Genes'!AP$12,"")</f>
        <v/>
      </c>
      <c r="CG71" s="22" t="str">
        <f ca="1">IF(ISNUMBER(AO71-'Choose Housekeeping Genes'!AQ$12),AO71-'Choose Housekeeping Genes'!AQ$12,"")</f>
        <v/>
      </c>
      <c r="CH71" s="22" t="str">
        <f ca="1">IF(ISNUMBER(AP71-'Choose Housekeeping Genes'!AR$12),AP71-'Choose Housekeeping Genes'!AR$12,"")</f>
        <v/>
      </c>
      <c r="CI71" s="22" t="str">
        <f ca="1">IF(ISNUMBER(AQ71-'Choose Housekeeping Genes'!AS$12),AQ71-'Choose Housekeeping Genes'!AS$12,"")</f>
        <v/>
      </c>
      <c r="CJ71" s="22" t="str">
        <f ca="1">IF(ISNUMBER(AR71-'Choose Housekeeping Genes'!AT$12),AR71-'Choose Housekeeping Genes'!AT$12,"")</f>
        <v/>
      </c>
      <c r="CK71" s="66" t="e">
        <f t="shared" ca="1" si="50"/>
        <v>#DIV/0!</v>
      </c>
      <c r="CL71" s="143" t="e">
        <f t="shared" ca="1" si="51"/>
        <v>#DIV/0!</v>
      </c>
      <c r="DA71" s="69" t="str">
        <f>'Transcript table'!D79</f>
        <v>Gly-TCC-2</v>
      </c>
      <c r="DB71" s="21" t="s">
        <v>302</v>
      </c>
      <c r="DC71" s="65" t="str">
        <f t="shared" ca="1" si="52"/>
        <v/>
      </c>
      <c r="DD71" s="65" t="str">
        <f t="shared" ca="1" si="53"/>
        <v/>
      </c>
      <c r="DE71" s="65" t="str">
        <f t="shared" ca="1" si="54"/>
        <v/>
      </c>
      <c r="DF71" s="65" t="str">
        <f t="shared" ca="1" si="55"/>
        <v/>
      </c>
      <c r="DG71" s="65" t="str">
        <f t="shared" ca="1" si="56"/>
        <v/>
      </c>
      <c r="DH71" s="65" t="str">
        <f t="shared" ca="1" si="57"/>
        <v/>
      </c>
      <c r="DI71" s="65" t="str">
        <f t="shared" ca="1" si="58"/>
        <v/>
      </c>
      <c r="DJ71" s="65" t="str">
        <f t="shared" ca="1" si="59"/>
        <v/>
      </c>
      <c r="DK71" s="65" t="str">
        <f t="shared" ca="1" si="60"/>
        <v/>
      </c>
      <c r="DL71" s="65" t="str">
        <f t="shared" ca="1" si="61"/>
        <v/>
      </c>
      <c r="DM71" s="65" t="str">
        <f t="shared" ca="1" si="62"/>
        <v/>
      </c>
      <c r="DN71" s="65" t="str">
        <f t="shared" ca="1" si="63"/>
        <v/>
      </c>
      <c r="DO71" s="65" t="str">
        <f t="shared" ca="1" si="64"/>
        <v/>
      </c>
      <c r="DP71" s="65" t="str">
        <f t="shared" ca="1" si="65"/>
        <v/>
      </c>
      <c r="DQ71" s="65" t="str">
        <f t="shared" ca="1" si="66"/>
        <v/>
      </c>
      <c r="DR71" s="65" t="str">
        <f t="shared" ca="1" si="67"/>
        <v/>
      </c>
      <c r="DS71" s="65" t="str">
        <f t="shared" ca="1" si="68"/>
        <v/>
      </c>
      <c r="DT71" s="65" t="str">
        <f t="shared" ca="1" si="69"/>
        <v/>
      </c>
      <c r="DU71" s="65" t="str">
        <f t="shared" ca="1" si="70"/>
        <v/>
      </c>
      <c r="DV71" s="65" t="str">
        <f t="shared" ca="1" si="71"/>
        <v/>
      </c>
      <c r="DW71" s="141" t="str">
        <f t="shared" si="72"/>
        <v>Gly-TCC-2</v>
      </c>
      <c r="DX71" s="140" t="s">
        <v>302</v>
      </c>
      <c r="DY71" s="65" t="str">
        <f t="shared" ca="1" si="73"/>
        <v/>
      </c>
      <c r="DZ71" s="65" t="str">
        <f t="shared" ca="1" si="74"/>
        <v/>
      </c>
      <c r="EA71" s="65" t="str">
        <f t="shared" ca="1" si="75"/>
        <v/>
      </c>
      <c r="EB71" s="65" t="str">
        <f t="shared" ca="1" si="76"/>
        <v/>
      </c>
      <c r="EC71" s="65" t="str">
        <f t="shared" ca="1" si="77"/>
        <v/>
      </c>
      <c r="ED71" s="65" t="str">
        <f t="shared" ca="1" si="78"/>
        <v/>
      </c>
      <c r="EE71" s="65" t="str">
        <f t="shared" ca="1" si="79"/>
        <v/>
      </c>
      <c r="EF71" s="65" t="str">
        <f t="shared" ca="1" si="80"/>
        <v/>
      </c>
      <c r="EG71" s="65" t="str">
        <f t="shared" ca="1" si="81"/>
        <v/>
      </c>
      <c r="EH71" s="65" t="str">
        <f t="shared" ca="1" si="82"/>
        <v/>
      </c>
      <c r="EI71" s="65" t="str">
        <f t="shared" ca="1" si="83"/>
        <v/>
      </c>
      <c r="EJ71" s="65" t="str">
        <f t="shared" ca="1" si="84"/>
        <v/>
      </c>
      <c r="EK71" s="65" t="str">
        <f t="shared" ca="1" si="85"/>
        <v/>
      </c>
      <c r="EL71" s="65" t="str">
        <f t="shared" ca="1" si="86"/>
        <v/>
      </c>
      <c r="EM71" s="65" t="str">
        <f t="shared" ca="1" si="87"/>
        <v/>
      </c>
      <c r="EN71" s="65" t="str">
        <f t="shared" ca="1" si="88"/>
        <v/>
      </c>
      <c r="EO71" s="65" t="str">
        <f t="shared" ca="1" si="89"/>
        <v/>
      </c>
      <c r="EP71" s="65" t="str">
        <f t="shared" ca="1" si="90"/>
        <v/>
      </c>
      <c r="EQ71" s="65" t="str">
        <f t="shared" ca="1" si="91"/>
        <v/>
      </c>
      <c r="ER71" s="65" t="str">
        <f t="shared" ca="1" si="92"/>
        <v/>
      </c>
    </row>
    <row r="72" spans="1:148" ht="12.75" customHeight="1">
      <c r="A72" s="134" t="str">
        <f>'Test Sample Data'!A72</f>
        <v>Gly-TCC-3</v>
      </c>
      <c r="B72" s="136" t="s">
        <v>300</v>
      </c>
      <c r="C72" s="22" t="str">
        <f>IF(SUM('Test Sample Data'!C$3:C$194)&gt;10,IF(AND(ISNUMBER('Test Sample Data'!C72),'Test Sample Data'!C72&lt;35,'Test Sample Data'!C72&gt;0),'Test Sample Data'!C72-'Choose Housekeeping Genes'!D$20,35-'Choose Housekeeping Genes'!D$20),"")</f>
        <v/>
      </c>
      <c r="D72" s="22" t="str">
        <f>IF(SUM('Test Sample Data'!D$3:D$194)&gt;10,IF(AND(ISNUMBER('Test Sample Data'!D72),'Test Sample Data'!D72&lt;35,'Test Sample Data'!D72&gt;0),'Test Sample Data'!D72-'Choose Housekeeping Genes'!E$20,35-'Choose Housekeeping Genes'!E$20),"")</f>
        <v/>
      </c>
      <c r="E72" s="22" t="str">
        <f>IF(SUM('Test Sample Data'!E$3:E$194)&gt;10,IF(AND(ISNUMBER('Test Sample Data'!E72),'Test Sample Data'!E72&lt;35,'Test Sample Data'!E72&gt;0),'Test Sample Data'!E72-'Choose Housekeeping Genes'!F$20,35-'Choose Housekeeping Genes'!F$20),"")</f>
        <v/>
      </c>
      <c r="F72" s="22" t="str">
        <f>IF(SUM('Test Sample Data'!F$3:F$194)&gt;10,IF(AND(ISNUMBER('Test Sample Data'!F72),'Test Sample Data'!F72&lt;35,'Test Sample Data'!F72&gt;0),'Test Sample Data'!F72-'Choose Housekeeping Genes'!G$20,35-'Choose Housekeeping Genes'!G$20),"")</f>
        <v/>
      </c>
      <c r="G72" s="22" t="str">
        <f>IF(SUM('Test Sample Data'!G$3:G$194)&gt;10,IF(AND(ISNUMBER('Test Sample Data'!G72),'Test Sample Data'!G72&lt;35,'Test Sample Data'!G72&gt;0),'Test Sample Data'!G72-'Choose Housekeeping Genes'!H$20,35-'Choose Housekeeping Genes'!H$20),"")</f>
        <v/>
      </c>
      <c r="H72" s="22" t="str">
        <f>IF(SUM('Test Sample Data'!H$3:H$194)&gt;10,IF(AND(ISNUMBER('Test Sample Data'!H72),'Test Sample Data'!H72&lt;35,'Test Sample Data'!H72&gt;0),'Test Sample Data'!H72-'Choose Housekeeping Genes'!I$20,35-'Choose Housekeeping Genes'!I$20),"")</f>
        <v/>
      </c>
      <c r="I72" s="22" t="str">
        <f>IF(SUM('Test Sample Data'!I$3:I$194)&gt;10,IF(AND(ISNUMBER('Test Sample Data'!I72),'Test Sample Data'!I72&lt;35,'Test Sample Data'!I72&gt;0),'Test Sample Data'!I72-'Choose Housekeeping Genes'!J$20,35-'Choose Housekeeping Genes'!J$20),"")</f>
        <v/>
      </c>
      <c r="J72" s="22" t="str">
        <f>IF(SUM('Test Sample Data'!J$3:J$194)&gt;10,IF(AND(ISNUMBER('Test Sample Data'!J72),'Test Sample Data'!J72&lt;35,'Test Sample Data'!J72&gt;0),'Test Sample Data'!J72-'Choose Housekeeping Genes'!K$20,35-'Choose Housekeeping Genes'!K$20),"")</f>
        <v/>
      </c>
      <c r="K72" s="22" t="str">
        <f>IF(SUM('Test Sample Data'!K$3:K$194)&gt;10,IF(AND(ISNUMBER('Test Sample Data'!K72),'Test Sample Data'!K72&lt;35,'Test Sample Data'!K72&gt;0),'Test Sample Data'!K72-'Choose Housekeeping Genes'!L$20,35-'Choose Housekeeping Genes'!L$20),"")</f>
        <v/>
      </c>
      <c r="L72" s="22" t="str">
        <f>IF(SUM('Test Sample Data'!L$3:L$194)&gt;10,IF(AND(ISNUMBER('Test Sample Data'!L72),'Test Sample Data'!L72&lt;35,'Test Sample Data'!L72&gt;0),'Test Sample Data'!L72-'Choose Housekeeping Genes'!M$20,35-'Choose Housekeeping Genes'!M$20),"")</f>
        <v/>
      </c>
      <c r="M72" s="22" t="str">
        <f>IF(SUM('Test Sample Data'!M$3:M$194)&gt;10,IF(AND(ISNUMBER('Test Sample Data'!M72),'Test Sample Data'!M72&lt;35,'Test Sample Data'!M72&gt;0),'Test Sample Data'!M72-'Choose Housekeeping Genes'!N$20,35-'Choose Housekeeping Genes'!N$20),"")</f>
        <v/>
      </c>
      <c r="N72" s="22" t="str">
        <f>IF(SUM('Test Sample Data'!N$3:N$194)&gt;10,IF(AND(ISNUMBER('Test Sample Data'!N72),'Test Sample Data'!N72&lt;35,'Test Sample Data'!N72&gt;0),'Test Sample Data'!N72-'Choose Housekeeping Genes'!O$20,35-'Choose Housekeeping Genes'!O$20),"")</f>
        <v/>
      </c>
      <c r="O72" s="22" t="str">
        <f>IF(SUM('Test Sample Data'!O$3:O$194)&gt;10,IF(AND(ISNUMBER('Test Sample Data'!O72),'Test Sample Data'!O72&lt;35,'Test Sample Data'!O72&gt;0),'Test Sample Data'!O72-'Choose Housekeeping Genes'!P$20,35-'Choose Housekeeping Genes'!P$20),"")</f>
        <v/>
      </c>
      <c r="P72" s="22" t="str">
        <f>IF(SUM('Test Sample Data'!P$3:P$194)&gt;10,IF(AND(ISNUMBER('Test Sample Data'!P72),'Test Sample Data'!P72&lt;35,'Test Sample Data'!P72&gt;0),'Test Sample Data'!P72-'Choose Housekeeping Genes'!Q$20,35-'Choose Housekeeping Genes'!Q$20),"")</f>
        <v/>
      </c>
      <c r="Q72" s="22" t="str">
        <f>IF(SUM('Test Sample Data'!Q$3:Q$194)&gt;10,IF(AND(ISNUMBER('Test Sample Data'!Q72),'Test Sample Data'!Q72&lt;35,'Test Sample Data'!Q72&gt;0),'Test Sample Data'!Q72-'Choose Housekeeping Genes'!R$20,35-'Choose Housekeeping Genes'!R$20),"")</f>
        <v/>
      </c>
      <c r="R72" s="22" t="str">
        <f>IF(SUM('Test Sample Data'!R$3:R$194)&gt;10,IF(AND(ISNUMBER('Test Sample Data'!R72),'Test Sample Data'!R72&lt;35,'Test Sample Data'!R72&gt;0),'Test Sample Data'!R72-'Choose Housekeeping Genes'!S$20,35-'Choose Housekeeping Genes'!S$20),"")</f>
        <v/>
      </c>
      <c r="S72" s="22" t="str">
        <f>IF(SUM('Test Sample Data'!S$3:S$194)&gt;10,IF(AND(ISNUMBER('Test Sample Data'!S72),'Test Sample Data'!S72&lt;35,'Test Sample Data'!S72&gt;0),'Test Sample Data'!S72-'Choose Housekeeping Genes'!T$20,35-'Choose Housekeeping Genes'!T$20),"")</f>
        <v/>
      </c>
      <c r="T72" s="22" t="str">
        <f>IF(SUM('Test Sample Data'!T$3:T$194)&gt;10,IF(AND(ISNUMBER('Test Sample Data'!T72),'Test Sample Data'!T72&lt;35,'Test Sample Data'!T72&gt;0),'Test Sample Data'!T72-'Choose Housekeeping Genes'!U$20,35-'Choose Housekeeping Genes'!U$20),"")</f>
        <v/>
      </c>
      <c r="U72" s="22" t="str">
        <f>IF(SUM('Test Sample Data'!U$3:U$194)&gt;10,IF(AND(ISNUMBER('Test Sample Data'!U72),'Test Sample Data'!U72&lt;35,'Test Sample Data'!U72&gt;0),'Test Sample Data'!U72-'Choose Housekeeping Genes'!V$20,35-'Choose Housekeeping Genes'!V$20),"")</f>
        <v/>
      </c>
      <c r="V72" s="22" t="str">
        <f>IF(SUM('Test Sample Data'!V$3:V$194)&gt;10,IF(AND(ISNUMBER('Test Sample Data'!V72),'Test Sample Data'!V72&lt;35,'Test Sample Data'!V72&gt;0),'Test Sample Data'!V72-'Choose Housekeeping Genes'!W$20,35-'Choose Housekeeping Genes'!W$20),"")</f>
        <v/>
      </c>
      <c r="W72" s="139" t="str">
        <f>'Control Sample Data'!A72</f>
        <v>Gly-TCC-3</v>
      </c>
      <c r="X72" s="140" t="s">
        <v>300</v>
      </c>
      <c r="Y72" s="22" t="str">
        <f>IF(SUM('Control Sample Data'!C$3:C$194)&gt;10,IF(AND(ISNUMBER('Control Sample Data'!C72),'Control Sample Data'!C72&lt;35,'Control Sample Data'!C72&gt;0),'Control Sample Data'!C72-'Choose Housekeeping Genes'!AA$20,35-'Choose Housekeeping Genes'!AA$20),"")</f>
        <v/>
      </c>
      <c r="Z72" s="22" t="str">
        <f>IF(SUM('Control Sample Data'!D$3:D$194)&gt;10,IF(AND(ISNUMBER('Control Sample Data'!D72),'Control Sample Data'!D72&lt;35,'Control Sample Data'!D72&gt;0),'Control Sample Data'!D72-'Choose Housekeeping Genes'!AB$20,35-'Choose Housekeeping Genes'!AB$20),"")</f>
        <v/>
      </c>
      <c r="AA72" s="22" t="str">
        <f>IF(SUM('Control Sample Data'!E$3:E$194)&gt;10,IF(AND(ISNUMBER('Control Sample Data'!E72),'Control Sample Data'!E72&lt;35,'Control Sample Data'!E72&gt;0),'Control Sample Data'!E72-'Choose Housekeeping Genes'!AC$20,35-'Choose Housekeeping Genes'!AC$20),"")</f>
        <v/>
      </c>
      <c r="AB72" s="22" t="str">
        <f>IF(SUM('Control Sample Data'!F$3:F$194)&gt;10,IF(AND(ISNUMBER('Control Sample Data'!F72),'Control Sample Data'!F72&lt;35,'Control Sample Data'!F72&gt;0),'Control Sample Data'!F72-'Choose Housekeeping Genes'!AD$20,35-'Choose Housekeeping Genes'!AD$20),"")</f>
        <v/>
      </c>
      <c r="AC72" s="22" t="str">
        <f>IF(SUM('Control Sample Data'!G$3:G$194)&gt;10,IF(AND(ISNUMBER('Control Sample Data'!G72),'Control Sample Data'!G72&lt;35,'Control Sample Data'!G72&gt;0),'Control Sample Data'!G72-'Choose Housekeeping Genes'!AE$20,35-'Choose Housekeeping Genes'!AE$20),"")</f>
        <v/>
      </c>
      <c r="AD72" s="22" t="str">
        <f>IF(SUM('Control Sample Data'!H$3:H$194)&gt;10,IF(AND(ISNUMBER('Control Sample Data'!H72),'Control Sample Data'!H72&lt;35,'Control Sample Data'!H72&gt;0),'Control Sample Data'!H72-'Choose Housekeeping Genes'!AF$20,35-'Choose Housekeeping Genes'!AF$20),"")</f>
        <v/>
      </c>
      <c r="AE72" s="22" t="str">
        <f>IF(SUM('Control Sample Data'!I$3:I$194)&gt;10,IF(AND(ISNUMBER('Control Sample Data'!I72),'Control Sample Data'!I72&lt;35,'Control Sample Data'!I72&gt;0),'Control Sample Data'!I72-'Choose Housekeeping Genes'!AG$20,35-'Choose Housekeeping Genes'!AG$20),"")</f>
        <v/>
      </c>
      <c r="AF72" s="22" t="str">
        <f>IF(SUM('Control Sample Data'!J$3:J$194)&gt;10,IF(AND(ISNUMBER('Control Sample Data'!J72),'Control Sample Data'!J72&lt;35,'Control Sample Data'!J72&gt;0),'Control Sample Data'!J72-'Choose Housekeeping Genes'!AH$20,35-'Choose Housekeeping Genes'!AH$20),"")</f>
        <v/>
      </c>
      <c r="AG72" s="22" t="str">
        <f>IF(SUM('Control Sample Data'!K$3:K$194)&gt;10,IF(AND(ISNUMBER('Control Sample Data'!K72),'Control Sample Data'!K72&lt;35,'Control Sample Data'!K72&gt;0),'Control Sample Data'!K72-'Choose Housekeeping Genes'!AI$20,35-'Choose Housekeeping Genes'!AI$20),"")</f>
        <v/>
      </c>
      <c r="AH72" s="22" t="str">
        <f>IF(SUM('Control Sample Data'!L$3:L$194)&gt;10,IF(AND(ISNUMBER('Control Sample Data'!L72),'Control Sample Data'!L72&lt;35,'Control Sample Data'!L72&gt;0),'Control Sample Data'!L72-'Choose Housekeeping Genes'!AJ$20,35-'Choose Housekeeping Genes'!AJ$20),"")</f>
        <v/>
      </c>
      <c r="AI72" s="22" t="str">
        <f>IF(SUM('Control Sample Data'!M$3:M$194)&gt;10,IF(AND(ISNUMBER('Control Sample Data'!M72),'Control Sample Data'!M72&lt;35,'Control Sample Data'!M72&gt;0),'Control Sample Data'!M72-'Choose Housekeeping Genes'!AK$20,35-'Choose Housekeeping Genes'!AK$20),"")</f>
        <v/>
      </c>
      <c r="AJ72" s="22" t="str">
        <f>IF(SUM('Control Sample Data'!N$3:N$194)&gt;10,IF(AND(ISNUMBER('Control Sample Data'!N72),'Control Sample Data'!N72&lt;35,'Control Sample Data'!N72&gt;0),'Control Sample Data'!N72-'Choose Housekeeping Genes'!AL$20,35-'Choose Housekeeping Genes'!AL$20),"")</f>
        <v/>
      </c>
      <c r="AK72" s="22" t="str">
        <f>IF(SUM('Control Sample Data'!O$3:O$194)&gt;10,IF(AND(ISNUMBER('Control Sample Data'!O72),'Control Sample Data'!O72&lt;35,'Control Sample Data'!O72&gt;0),'Control Sample Data'!O72-'Choose Housekeeping Genes'!AM$20,35-'Choose Housekeeping Genes'!AM$20),"")</f>
        <v/>
      </c>
      <c r="AL72" s="22" t="str">
        <f>IF(SUM('Control Sample Data'!P$3:P$194)&gt;10,IF(AND(ISNUMBER('Control Sample Data'!P72),'Control Sample Data'!P72&lt;35,'Control Sample Data'!P72&gt;0),'Control Sample Data'!P72-'Choose Housekeeping Genes'!AN$20,35-'Choose Housekeeping Genes'!AN$20),"")</f>
        <v/>
      </c>
      <c r="AM72" s="22" t="str">
        <f>IF(SUM('Control Sample Data'!Q$3:Q$194)&gt;10,IF(AND(ISNUMBER('Control Sample Data'!Q72),'Control Sample Data'!Q72&lt;35,'Control Sample Data'!Q72&gt;0),'Control Sample Data'!Q72-'Choose Housekeeping Genes'!AO$20,35-'Choose Housekeeping Genes'!AO$20),"")</f>
        <v/>
      </c>
      <c r="AN72" s="22" t="str">
        <f>IF(SUM('Control Sample Data'!R$3:R$194)&gt;10,IF(AND(ISNUMBER('Control Sample Data'!R72),'Control Sample Data'!R72&lt;35,'Control Sample Data'!R72&gt;0),'Control Sample Data'!R72-'Choose Housekeeping Genes'!AP$20,35-'Choose Housekeeping Genes'!AP$20),"")</f>
        <v/>
      </c>
      <c r="AO72" s="22" t="str">
        <f>IF(SUM('Control Sample Data'!S$3:S$194)&gt;10,IF(AND(ISNUMBER('Control Sample Data'!S72),'Control Sample Data'!S72&lt;35,'Control Sample Data'!S72&gt;0),'Control Sample Data'!S72-'Choose Housekeeping Genes'!AQ$20,35-'Choose Housekeeping Genes'!AQ$20),"")</f>
        <v/>
      </c>
      <c r="AP72" s="22" t="str">
        <f>IF(SUM('Control Sample Data'!T$3:T$194)&gt;10,IF(AND(ISNUMBER('Control Sample Data'!T72),'Control Sample Data'!T72&lt;35,'Control Sample Data'!T72&gt;0),'Control Sample Data'!T72-'Choose Housekeeping Genes'!AR$20,35-'Choose Housekeeping Genes'!AR$20),"")</f>
        <v/>
      </c>
      <c r="AQ72" s="22" t="str">
        <f>IF(SUM('Control Sample Data'!U$3:U$194)&gt;10,IF(AND(ISNUMBER('Control Sample Data'!U72),'Control Sample Data'!U72&lt;35,'Control Sample Data'!U72&gt;0),'Control Sample Data'!U72-'Choose Housekeeping Genes'!AS$20,35-'Choose Housekeeping Genes'!AS$20),"")</f>
        <v/>
      </c>
      <c r="AR72" s="22" t="str">
        <f>IF(SUM('Control Sample Data'!V$3:V$194)&gt;10,IF(AND(ISNUMBER('Control Sample Data'!V72),'Control Sample Data'!V72&lt;35,'Control Sample Data'!V72&gt;0),'Control Sample Data'!V72-'Choose Housekeeping Genes'!AT$20,35-'Choose Housekeeping Genes'!AT$20),"")</f>
        <v/>
      </c>
      <c r="AS72" s="69" t="str">
        <f>'Control Sample Data'!A72</f>
        <v>Gly-TCC-3</v>
      </c>
      <c r="AT72" s="21" t="s">
        <v>300</v>
      </c>
      <c r="AU72" s="22" t="str">
        <f ca="1">IF(ISNUMBER(C72-'Choose Housekeeping Genes'!D$12),C72-'Choose Housekeeping Genes'!D$12,"")</f>
        <v/>
      </c>
      <c r="AV72" s="22" t="str">
        <f ca="1">IF(ISNUMBER(D72-'Choose Housekeeping Genes'!E$12),D72-'Choose Housekeeping Genes'!E$12,"")</f>
        <v/>
      </c>
      <c r="AW72" s="22" t="str">
        <f ca="1">IF(ISNUMBER(E72-'Choose Housekeeping Genes'!F$12),E72-'Choose Housekeeping Genes'!F$12,"")</f>
        <v/>
      </c>
      <c r="AX72" s="22" t="str">
        <f ca="1">IF(ISNUMBER(F72-'Choose Housekeeping Genes'!G$12),F72-'Choose Housekeeping Genes'!G$12,"")</f>
        <v/>
      </c>
      <c r="AY72" s="22" t="str">
        <f ca="1">IF(ISNUMBER(G72-'Choose Housekeeping Genes'!H$12),G72-'Choose Housekeeping Genes'!H$12,"")</f>
        <v/>
      </c>
      <c r="AZ72" s="22" t="str">
        <f ca="1">IF(ISNUMBER(H72-'Choose Housekeeping Genes'!I$12),H72-'Choose Housekeeping Genes'!I$12,"")</f>
        <v/>
      </c>
      <c r="BA72" s="22" t="str">
        <f ca="1">IF(ISNUMBER(I72-'Choose Housekeeping Genes'!J$12),I72-'Choose Housekeeping Genes'!J$12,"")</f>
        <v/>
      </c>
      <c r="BB72" s="22" t="str">
        <f ca="1">IF(ISNUMBER(J72-'Choose Housekeeping Genes'!K$12),J72-'Choose Housekeeping Genes'!K$12,"")</f>
        <v/>
      </c>
      <c r="BC72" s="22" t="str">
        <f ca="1">IF(ISNUMBER(K72-'Choose Housekeeping Genes'!L$12),K72-'Choose Housekeeping Genes'!L$12,"")</f>
        <v/>
      </c>
      <c r="BD72" s="22" t="str">
        <f ca="1">IF(ISNUMBER(L72-'Choose Housekeeping Genes'!M$12),L72-'Choose Housekeeping Genes'!M$12,"")</f>
        <v/>
      </c>
      <c r="BE72" s="22" t="str">
        <f ca="1">IF(ISNUMBER(M72-'Choose Housekeeping Genes'!N$12),M72-'Choose Housekeeping Genes'!N$12,"")</f>
        <v/>
      </c>
      <c r="BF72" s="22" t="str">
        <f ca="1">IF(ISNUMBER(N72-'Choose Housekeeping Genes'!O$12),N72-'Choose Housekeeping Genes'!O$12,"")</f>
        <v/>
      </c>
      <c r="BG72" s="22" t="str">
        <f ca="1">IF(ISNUMBER(O72-'Choose Housekeeping Genes'!P$12),O72-'Choose Housekeeping Genes'!P$12,"")</f>
        <v/>
      </c>
      <c r="BH72" s="22" t="str">
        <f ca="1">IF(ISNUMBER(P72-'Choose Housekeeping Genes'!Q$12),P72-'Choose Housekeeping Genes'!Q$12,"")</f>
        <v/>
      </c>
      <c r="BI72" s="22" t="str">
        <f ca="1">IF(ISNUMBER(Q72-'Choose Housekeeping Genes'!R$12),Q72-'Choose Housekeeping Genes'!R$12,"")</f>
        <v/>
      </c>
      <c r="BJ72" s="22" t="str">
        <f ca="1">IF(ISNUMBER(R72-'Choose Housekeeping Genes'!S$12),R72-'Choose Housekeeping Genes'!S$12,"")</f>
        <v/>
      </c>
      <c r="BK72" s="22" t="str">
        <f ca="1">IF(ISNUMBER(S72-'Choose Housekeeping Genes'!T$12),S72-'Choose Housekeeping Genes'!T$12,"")</f>
        <v/>
      </c>
      <c r="BL72" s="22" t="str">
        <f ca="1">IF(ISNUMBER(T72-'Choose Housekeeping Genes'!U$12),T72-'Choose Housekeeping Genes'!U$12,"")</f>
        <v/>
      </c>
      <c r="BM72" s="22" t="str">
        <f ca="1">IF(ISNUMBER(U72-'Choose Housekeeping Genes'!V$12),U72-'Choose Housekeeping Genes'!V$12,"")</f>
        <v/>
      </c>
      <c r="BN72" s="22" t="str">
        <f ca="1">IF(ISNUMBER(V72-'Choose Housekeeping Genes'!W$12),V72-'Choose Housekeeping Genes'!W$12,"")</f>
        <v/>
      </c>
      <c r="BO72" s="142" t="str">
        <f t="shared" si="49"/>
        <v>Gly-TCC-3</v>
      </c>
      <c r="BP72" s="140" t="s">
        <v>300</v>
      </c>
      <c r="BQ72" s="22" t="str">
        <f ca="1">IF(ISNUMBER(Y72-'Choose Housekeeping Genes'!AA$12),Y72-'Choose Housekeeping Genes'!AA$12,"")</f>
        <v/>
      </c>
      <c r="BR72" s="22" t="str">
        <f ca="1">IF(ISNUMBER(Z72-'Choose Housekeeping Genes'!AB$12),Z72-'Choose Housekeeping Genes'!AB$12,"")</f>
        <v/>
      </c>
      <c r="BS72" s="22" t="str">
        <f ca="1">IF(ISNUMBER(AA72-'Choose Housekeeping Genes'!AC$12),AA72-'Choose Housekeeping Genes'!AC$12,"")</f>
        <v/>
      </c>
      <c r="BT72" s="22" t="str">
        <f ca="1">IF(ISNUMBER(AB72-'Choose Housekeeping Genes'!AD$12),AB72-'Choose Housekeeping Genes'!AD$12,"")</f>
        <v/>
      </c>
      <c r="BU72" s="22" t="str">
        <f ca="1">IF(ISNUMBER(AC72-'Choose Housekeeping Genes'!AE$12),AC72-'Choose Housekeeping Genes'!AE$12,"")</f>
        <v/>
      </c>
      <c r="BV72" s="22" t="str">
        <f ca="1">IF(ISNUMBER(AD72-'Choose Housekeeping Genes'!AF$12),AD72-'Choose Housekeeping Genes'!AF$12,"")</f>
        <v/>
      </c>
      <c r="BW72" s="22" t="str">
        <f ca="1">IF(ISNUMBER(AE72-'Choose Housekeeping Genes'!AG$12),AE72-'Choose Housekeeping Genes'!AG$12,"")</f>
        <v/>
      </c>
      <c r="BX72" s="22" t="str">
        <f ca="1">IF(ISNUMBER(AF72-'Choose Housekeeping Genes'!AH$12),AF72-'Choose Housekeeping Genes'!AH$12,"")</f>
        <v/>
      </c>
      <c r="BY72" s="22" t="str">
        <f ca="1">IF(ISNUMBER(AG72-'Choose Housekeeping Genes'!AI$12),AG72-'Choose Housekeeping Genes'!AI$12,"")</f>
        <v/>
      </c>
      <c r="BZ72" s="22" t="str">
        <f ca="1">IF(ISNUMBER(AH72-'Choose Housekeeping Genes'!AJ$12),AH72-'Choose Housekeeping Genes'!AJ$12,"")</f>
        <v/>
      </c>
      <c r="CA72" s="22" t="str">
        <f ca="1">IF(ISNUMBER(AI72-'Choose Housekeeping Genes'!AK$12),AI72-'Choose Housekeeping Genes'!AK$12,"")</f>
        <v/>
      </c>
      <c r="CB72" s="22" t="str">
        <f ca="1">IF(ISNUMBER(AJ72-'Choose Housekeeping Genes'!AL$12),AJ72-'Choose Housekeeping Genes'!AL$12,"")</f>
        <v/>
      </c>
      <c r="CC72" s="22" t="str">
        <f ca="1">IF(ISNUMBER(AK72-'Choose Housekeeping Genes'!AM$12),AK72-'Choose Housekeeping Genes'!AM$12,"")</f>
        <v/>
      </c>
      <c r="CD72" s="22" t="str">
        <f ca="1">IF(ISNUMBER(AL72-'Choose Housekeeping Genes'!AN$12),AL72-'Choose Housekeeping Genes'!AN$12,"")</f>
        <v/>
      </c>
      <c r="CE72" s="22" t="str">
        <f ca="1">IF(ISNUMBER(AM72-'Choose Housekeeping Genes'!AO$12),AM72-'Choose Housekeeping Genes'!AO$12,"")</f>
        <v/>
      </c>
      <c r="CF72" s="22" t="str">
        <f ca="1">IF(ISNUMBER(AN72-'Choose Housekeeping Genes'!AP$12),AN72-'Choose Housekeeping Genes'!AP$12,"")</f>
        <v/>
      </c>
      <c r="CG72" s="22" t="str">
        <f ca="1">IF(ISNUMBER(AO72-'Choose Housekeeping Genes'!AQ$12),AO72-'Choose Housekeeping Genes'!AQ$12,"")</f>
        <v/>
      </c>
      <c r="CH72" s="22" t="str">
        <f ca="1">IF(ISNUMBER(AP72-'Choose Housekeeping Genes'!AR$12),AP72-'Choose Housekeeping Genes'!AR$12,"")</f>
        <v/>
      </c>
      <c r="CI72" s="22" t="str">
        <f ca="1">IF(ISNUMBER(AQ72-'Choose Housekeeping Genes'!AS$12),AQ72-'Choose Housekeeping Genes'!AS$12,"")</f>
        <v/>
      </c>
      <c r="CJ72" s="22" t="str">
        <f ca="1">IF(ISNUMBER(AR72-'Choose Housekeeping Genes'!AT$12),AR72-'Choose Housekeeping Genes'!AT$12,"")</f>
        <v/>
      </c>
      <c r="CK72" s="66" t="e">
        <f t="shared" ca="1" si="50"/>
        <v>#DIV/0!</v>
      </c>
      <c r="CL72" s="143" t="e">
        <f t="shared" ca="1" si="51"/>
        <v>#DIV/0!</v>
      </c>
      <c r="DA72" s="69" t="str">
        <f>'Transcript table'!D80</f>
        <v>Gly-TCC-3</v>
      </c>
      <c r="DB72" s="21" t="s">
        <v>300</v>
      </c>
      <c r="DC72" s="65" t="str">
        <f t="shared" ca="1" si="52"/>
        <v/>
      </c>
      <c r="DD72" s="65" t="str">
        <f t="shared" ca="1" si="53"/>
        <v/>
      </c>
      <c r="DE72" s="65" t="str">
        <f t="shared" ca="1" si="54"/>
        <v/>
      </c>
      <c r="DF72" s="65" t="str">
        <f t="shared" ca="1" si="55"/>
        <v/>
      </c>
      <c r="DG72" s="65" t="str">
        <f t="shared" ca="1" si="56"/>
        <v/>
      </c>
      <c r="DH72" s="65" t="str">
        <f t="shared" ca="1" si="57"/>
        <v/>
      </c>
      <c r="DI72" s="65" t="str">
        <f t="shared" ca="1" si="58"/>
        <v/>
      </c>
      <c r="DJ72" s="65" t="str">
        <f t="shared" ca="1" si="59"/>
        <v/>
      </c>
      <c r="DK72" s="65" t="str">
        <f t="shared" ca="1" si="60"/>
        <v/>
      </c>
      <c r="DL72" s="65" t="str">
        <f t="shared" ca="1" si="61"/>
        <v/>
      </c>
      <c r="DM72" s="65" t="str">
        <f t="shared" ca="1" si="62"/>
        <v/>
      </c>
      <c r="DN72" s="65" t="str">
        <f t="shared" ca="1" si="63"/>
        <v/>
      </c>
      <c r="DO72" s="65" t="str">
        <f t="shared" ca="1" si="64"/>
        <v/>
      </c>
      <c r="DP72" s="65" t="str">
        <f t="shared" ca="1" si="65"/>
        <v/>
      </c>
      <c r="DQ72" s="65" t="str">
        <f t="shared" ca="1" si="66"/>
        <v/>
      </c>
      <c r="DR72" s="65" t="str">
        <f t="shared" ca="1" si="67"/>
        <v/>
      </c>
      <c r="DS72" s="65" t="str">
        <f t="shared" ca="1" si="68"/>
        <v/>
      </c>
      <c r="DT72" s="65" t="str">
        <f t="shared" ca="1" si="69"/>
        <v/>
      </c>
      <c r="DU72" s="65" t="str">
        <f t="shared" ca="1" si="70"/>
        <v/>
      </c>
      <c r="DV72" s="65" t="str">
        <f t="shared" ca="1" si="71"/>
        <v/>
      </c>
      <c r="DW72" s="141" t="str">
        <f t="shared" si="72"/>
        <v>Gly-TCC-3</v>
      </c>
      <c r="DX72" s="140" t="s">
        <v>300</v>
      </c>
      <c r="DY72" s="65" t="str">
        <f t="shared" ca="1" si="73"/>
        <v/>
      </c>
      <c r="DZ72" s="65" t="str">
        <f t="shared" ca="1" si="74"/>
        <v/>
      </c>
      <c r="EA72" s="65" t="str">
        <f t="shared" ca="1" si="75"/>
        <v/>
      </c>
      <c r="EB72" s="65" t="str">
        <f t="shared" ca="1" si="76"/>
        <v/>
      </c>
      <c r="EC72" s="65" t="str">
        <f t="shared" ca="1" si="77"/>
        <v/>
      </c>
      <c r="ED72" s="65" t="str">
        <f t="shared" ca="1" si="78"/>
        <v/>
      </c>
      <c r="EE72" s="65" t="str">
        <f t="shared" ca="1" si="79"/>
        <v/>
      </c>
      <c r="EF72" s="65" t="str">
        <f t="shared" ca="1" si="80"/>
        <v/>
      </c>
      <c r="EG72" s="65" t="str">
        <f t="shared" ca="1" si="81"/>
        <v/>
      </c>
      <c r="EH72" s="65" t="str">
        <f t="shared" ca="1" si="82"/>
        <v/>
      </c>
      <c r="EI72" s="65" t="str">
        <f t="shared" ca="1" si="83"/>
        <v/>
      </c>
      <c r="EJ72" s="65" t="str">
        <f t="shared" ca="1" si="84"/>
        <v/>
      </c>
      <c r="EK72" s="65" t="str">
        <f t="shared" ca="1" si="85"/>
        <v/>
      </c>
      <c r="EL72" s="65" t="str">
        <f t="shared" ca="1" si="86"/>
        <v/>
      </c>
      <c r="EM72" s="65" t="str">
        <f t="shared" ca="1" si="87"/>
        <v/>
      </c>
      <c r="EN72" s="65" t="str">
        <f t="shared" ca="1" si="88"/>
        <v/>
      </c>
      <c r="EO72" s="65" t="str">
        <f t="shared" ca="1" si="89"/>
        <v/>
      </c>
      <c r="EP72" s="65" t="str">
        <f t="shared" ca="1" si="90"/>
        <v/>
      </c>
      <c r="EQ72" s="65" t="str">
        <f t="shared" ca="1" si="91"/>
        <v/>
      </c>
      <c r="ER72" s="65" t="str">
        <f t="shared" ca="1" si="92"/>
        <v/>
      </c>
    </row>
    <row r="73" spans="1:148" ht="12.75" customHeight="1">
      <c r="A73" s="134" t="str">
        <f>'Test Sample Data'!A73</f>
        <v>Gly-TCC-4</v>
      </c>
      <c r="B73" s="136" t="s">
        <v>298</v>
      </c>
      <c r="C73" s="22" t="str">
        <f>IF(SUM('Test Sample Data'!C$3:C$194)&gt;10,IF(AND(ISNUMBER('Test Sample Data'!C73),'Test Sample Data'!C73&lt;35,'Test Sample Data'!C73&gt;0),'Test Sample Data'!C73-'Choose Housekeeping Genes'!D$20,35-'Choose Housekeeping Genes'!D$20),"")</f>
        <v/>
      </c>
      <c r="D73" s="22" t="str">
        <f>IF(SUM('Test Sample Data'!D$3:D$194)&gt;10,IF(AND(ISNUMBER('Test Sample Data'!D73),'Test Sample Data'!D73&lt;35,'Test Sample Data'!D73&gt;0),'Test Sample Data'!D73-'Choose Housekeeping Genes'!E$20,35-'Choose Housekeeping Genes'!E$20),"")</f>
        <v/>
      </c>
      <c r="E73" s="22" t="str">
        <f>IF(SUM('Test Sample Data'!E$3:E$194)&gt;10,IF(AND(ISNUMBER('Test Sample Data'!E73),'Test Sample Data'!E73&lt;35,'Test Sample Data'!E73&gt;0),'Test Sample Data'!E73-'Choose Housekeeping Genes'!F$20,35-'Choose Housekeeping Genes'!F$20),"")</f>
        <v/>
      </c>
      <c r="F73" s="22" t="str">
        <f>IF(SUM('Test Sample Data'!F$3:F$194)&gt;10,IF(AND(ISNUMBER('Test Sample Data'!F73),'Test Sample Data'!F73&lt;35,'Test Sample Data'!F73&gt;0),'Test Sample Data'!F73-'Choose Housekeeping Genes'!G$20,35-'Choose Housekeeping Genes'!G$20),"")</f>
        <v/>
      </c>
      <c r="G73" s="22" t="str">
        <f>IF(SUM('Test Sample Data'!G$3:G$194)&gt;10,IF(AND(ISNUMBER('Test Sample Data'!G73),'Test Sample Data'!G73&lt;35,'Test Sample Data'!G73&gt;0),'Test Sample Data'!G73-'Choose Housekeeping Genes'!H$20,35-'Choose Housekeeping Genes'!H$20),"")</f>
        <v/>
      </c>
      <c r="H73" s="22" t="str">
        <f>IF(SUM('Test Sample Data'!H$3:H$194)&gt;10,IF(AND(ISNUMBER('Test Sample Data'!H73),'Test Sample Data'!H73&lt;35,'Test Sample Data'!H73&gt;0),'Test Sample Data'!H73-'Choose Housekeeping Genes'!I$20,35-'Choose Housekeeping Genes'!I$20),"")</f>
        <v/>
      </c>
      <c r="I73" s="22" t="str">
        <f>IF(SUM('Test Sample Data'!I$3:I$194)&gt;10,IF(AND(ISNUMBER('Test Sample Data'!I73),'Test Sample Data'!I73&lt;35,'Test Sample Data'!I73&gt;0),'Test Sample Data'!I73-'Choose Housekeeping Genes'!J$20,35-'Choose Housekeeping Genes'!J$20),"")</f>
        <v/>
      </c>
      <c r="J73" s="22" t="str">
        <f>IF(SUM('Test Sample Data'!J$3:J$194)&gt;10,IF(AND(ISNUMBER('Test Sample Data'!J73),'Test Sample Data'!J73&lt;35,'Test Sample Data'!J73&gt;0),'Test Sample Data'!J73-'Choose Housekeeping Genes'!K$20,35-'Choose Housekeeping Genes'!K$20),"")</f>
        <v/>
      </c>
      <c r="K73" s="22" t="str">
        <f>IF(SUM('Test Sample Data'!K$3:K$194)&gt;10,IF(AND(ISNUMBER('Test Sample Data'!K73),'Test Sample Data'!K73&lt;35,'Test Sample Data'!K73&gt;0),'Test Sample Data'!K73-'Choose Housekeeping Genes'!L$20,35-'Choose Housekeeping Genes'!L$20),"")</f>
        <v/>
      </c>
      <c r="L73" s="22" t="str">
        <f>IF(SUM('Test Sample Data'!L$3:L$194)&gt;10,IF(AND(ISNUMBER('Test Sample Data'!L73),'Test Sample Data'!L73&lt;35,'Test Sample Data'!L73&gt;0),'Test Sample Data'!L73-'Choose Housekeeping Genes'!M$20,35-'Choose Housekeeping Genes'!M$20),"")</f>
        <v/>
      </c>
      <c r="M73" s="22" t="str">
        <f>IF(SUM('Test Sample Data'!M$3:M$194)&gt;10,IF(AND(ISNUMBER('Test Sample Data'!M73),'Test Sample Data'!M73&lt;35,'Test Sample Data'!M73&gt;0),'Test Sample Data'!M73-'Choose Housekeeping Genes'!N$20,35-'Choose Housekeeping Genes'!N$20),"")</f>
        <v/>
      </c>
      <c r="N73" s="22" t="str">
        <f>IF(SUM('Test Sample Data'!N$3:N$194)&gt;10,IF(AND(ISNUMBER('Test Sample Data'!N73),'Test Sample Data'!N73&lt;35,'Test Sample Data'!N73&gt;0),'Test Sample Data'!N73-'Choose Housekeeping Genes'!O$20,35-'Choose Housekeeping Genes'!O$20),"")</f>
        <v/>
      </c>
      <c r="O73" s="22" t="str">
        <f>IF(SUM('Test Sample Data'!O$3:O$194)&gt;10,IF(AND(ISNUMBER('Test Sample Data'!O73),'Test Sample Data'!O73&lt;35,'Test Sample Data'!O73&gt;0),'Test Sample Data'!O73-'Choose Housekeeping Genes'!P$20,35-'Choose Housekeeping Genes'!P$20),"")</f>
        <v/>
      </c>
      <c r="P73" s="22" t="str">
        <f>IF(SUM('Test Sample Data'!P$3:P$194)&gt;10,IF(AND(ISNUMBER('Test Sample Data'!P73),'Test Sample Data'!P73&lt;35,'Test Sample Data'!P73&gt;0),'Test Sample Data'!P73-'Choose Housekeeping Genes'!Q$20,35-'Choose Housekeeping Genes'!Q$20),"")</f>
        <v/>
      </c>
      <c r="Q73" s="22" t="str">
        <f>IF(SUM('Test Sample Data'!Q$3:Q$194)&gt;10,IF(AND(ISNUMBER('Test Sample Data'!Q73),'Test Sample Data'!Q73&lt;35,'Test Sample Data'!Q73&gt;0),'Test Sample Data'!Q73-'Choose Housekeeping Genes'!R$20,35-'Choose Housekeeping Genes'!R$20),"")</f>
        <v/>
      </c>
      <c r="R73" s="22" t="str">
        <f>IF(SUM('Test Sample Data'!R$3:R$194)&gt;10,IF(AND(ISNUMBER('Test Sample Data'!R73),'Test Sample Data'!R73&lt;35,'Test Sample Data'!R73&gt;0),'Test Sample Data'!R73-'Choose Housekeeping Genes'!S$20,35-'Choose Housekeeping Genes'!S$20),"")</f>
        <v/>
      </c>
      <c r="S73" s="22" t="str">
        <f>IF(SUM('Test Sample Data'!S$3:S$194)&gt;10,IF(AND(ISNUMBER('Test Sample Data'!S73),'Test Sample Data'!S73&lt;35,'Test Sample Data'!S73&gt;0),'Test Sample Data'!S73-'Choose Housekeeping Genes'!T$20,35-'Choose Housekeeping Genes'!T$20),"")</f>
        <v/>
      </c>
      <c r="T73" s="22" t="str">
        <f>IF(SUM('Test Sample Data'!T$3:T$194)&gt;10,IF(AND(ISNUMBER('Test Sample Data'!T73),'Test Sample Data'!T73&lt;35,'Test Sample Data'!T73&gt;0),'Test Sample Data'!T73-'Choose Housekeeping Genes'!U$20,35-'Choose Housekeeping Genes'!U$20),"")</f>
        <v/>
      </c>
      <c r="U73" s="22" t="str">
        <f>IF(SUM('Test Sample Data'!U$3:U$194)&gt;10,IF(AND(ISNUMBER('Test Sample Data'!U73),'Test Sample Data'!U73&lt;35,'Test Sample Data'!U73&gt;0),'Test Sample Data'!U73-'Choose Housekeeping Genes'!V$20,35-'Choose Housekeeping Genes'!V$20),"")</f>
        <v/>
      </c>
      <c r="V73" s="22" t="str">
        <f>IF(SUM('Test Sample Data'!V$3:V$194)&gt;10,IF(AND(ISNUMBER('Test Sample Data'!V73),'Test Sample Data'!V73&lt;35,'Test Sample Data'!V73&gt;0),'Test Sample Data'!V73-'Choose Housekeeping Genes'!W$20,35-'Choose Housekeeping Genes'!W$20),"")</f>
        <v/>
      </c>
      <c r="W73" s="139" t="str">
        <f>'Control Sample Data'!A73</f>
        <v>Gly-TCC-4</v>
      </c>
      <c r="X73" s="140" t="s">
        <v>298</v>
      </c>
      <c r="Y73" s="22" t="str">
        <f>IF(SUM('Control Sample Data'!C$3:C$194)&gt;10,IF(AND(ISNUMBER('Control Sample Data'!C73),'Control Sample Data'!C73&lt;35,'Control Sample Data'!C73&gt;0),'Control Sample Data'!C73-'Choose Housekeeping Genes'!AA$20,35-'Choose Housekeeping Genes'!AA$20),"")</f>
        <v/>
      </c>
      <c r="Z73" s="22" t="str">
        <f>IF(SUM('Control Sample Data'!D$3:D$194)&gt;10,IF(AND(ISNUMBER('Control Sample Data'!D73),'Control Sample Data'!D73&lt;35,'Control Sample Data'!D73&gt;0),'Control Sample Data'!D73-'Choose Housekeeping Genes'!AB$20,35-'Choose Housekeeping Genes'!AB$20),"")</f>
        <v/>
      </c>
      <c r="AA73" s="22" t="str">
        <f>IF(SUM('Control Sample Data'!E$3:E$194)&gt;10,IF(AND(ISNUMBER('Control Sample Data'!E73),'Control Sample Data'!E73&lt;35,'Control Sample Data'!E73&gt;0),'Control Sample Data'!E73-'Choose Housekeeping Genes'!AC$20,35-'Choose Housekeeping Genes'!AC$20),"")</f>
        <v/>
      </c>
      <c r="AB73" s="22" t="str">
        <f>IF(SUM('Control Sample Data'!F$3:F$194)&gt;10,IF(AND(ISNUMBER('Control Sample Data'!F73),'Control Sample Data'!F73&lt;35,'Control Sample Data'!F73&gt;0),'Control Sample Data'!F73-'Choose Housekeeping Genes'!AD$20,35-'Choose Housekeeping Genes'!AD$20),"")</f>
        <v/>
      </c>
      <c r="AC73" s="22" t="str">
        <f>IF(SUM('Control Sample Data'!G$3:G$194)&gt;10,IF(AND(ISNUMBER('Control Sample Data'!G73),'Control Sample Data'!G73&lt;35,'Control Sample Data'!G73&gt;0),'Control Sample Data'!G73-'Choose Housekeeping Genes'!AE$20,35-'Choose Housekeeping Genes'!AE$20),"")</f>
        <v/>
      </c>
      <c r="AD73" s="22" t="str">
        <f>IF(SUM('Control Sample Data'!H$3:H$194)&gt;10,IF(AND(ISNUMBER('Control Sample Data'!H73),'Control Sample Data'!H73&lt;35,'Control Sample Data'!H73&gt;0),'Control Sample Data'!H73-'Choose Housekeeping Genes'!AF$20,35-'Choose Housekeeping Genes'!AF$20),"")</f>
        <v/>
      </c>
      <c r="AE73" s="22" t="str">
        <f>IF(SUM('Control Sample Data'!I$3:I$194)&gt;10,IF(AND(ISNUMBER('Control Sample Data'!I73),'Control Sample Data'!I73&lt;35,'Control Sample Data'!I73&gt;0),'Control Sample Data'!I73-'Choose Housekeeping Genes'!AG$20,35-'Choose Housekeeping Genes'!AG$20),"")</f>
        <v/>
      </c>
      <c r="AF73" s="22" t="str">
        <f>IF(SUM('Control Sample Data'!J$3:J$194)&gt;10,IF(AND(ISNUMBER('Control Sample Data'!J73),'Control Sample Data'!J73&lt;35,'Control Sample Data'!J73&gt;0),'Control Sample Data'!J73-'Choose Housekeeping Genes'!AH$20,35-'Choose Housekeeping Genes'!AH$20),"")</f>
        <v/>
      </c>
      <c r="AG73" s="22" t="str">
        <f>IF(SUM('Control Sample Data'!K$3:K$194)&gt;10,IF(AND(ISNUMBER('Control Sample Data'!K73),'Control Sample Data'!K73&lt;35,'Control Sample Data'!K73&gt;0),'Control Sample Data'!K73-'Choose Housekeeping Genes'!AI$20,35-'Choose Housekeeping Genes'!AI$20),"")</f>
        <v/>
      </c>
      <c r="AH73" s="22" t="str">
        <f>IF(SUM('Control Sample Data'!L$3:L$194)&gt;10,IF(AND(ISNUMBER('Control Sample Data'!L73),'Control Sample Data'!L73&lt;35,'Control Sample Data'!L73&gt;0),'Control Sample Data'!L73-'Choose Housekeeping Genes'!AJ$20,35-'Choose Housekeeping Genes'!AJ$20),"")</f>
        <v/>
      </c>
      <c r="AI73" s="22" t="str">
        <f>IF(SUM('Control Sample Data'!M$3:M$194)&gt;10,IF(AND(ISNUMBER('Control Sample Data'!M73),'Control Sample Data'!M73&lt;35,'Control Sample Data'!M73&gt;0),'Control Sample Data'!M73-'Choose Housekeeping Genes'!AK$20,35-'Choose Housekeeping Genes'!AK$20),"")</f>
        <v/>
      </c>
      <c r="AJ73" s="22" t="str">
        <f>IF(SUM('Control Sample Data'!N$3:N$194)&gt;10,IF(AND(ISNUMBER('Control Sample Data'!N73),'Control Sample Data'!N73&lt;35,'Control Sample Data'!N73&gt;0),'Control Sample Data'!N73-'Choose Housekeeping Genes'!AL$20,35-'Choose Housekeeping Genes'!AL$20),"")</f>
        <v/>
      </c>
      <c r="AK73" s="22" t="str">
        <f>IF(SUM('Control Sample Data'!O$3:O$194)&gt;10,IF(AND(ISNUMBER('Control Sample Data'!O73),'Control Sample Data'!O73&lt;35,'Control Sample Data'!O73&gt;0),'Control Sample Data'!O73-'Choose Housekeeping Genes'!AM$20,35-'Choose Housekeeping Genes'!AM$20),"")</f>
        <v/>
      </c>
      <c r="AL73" s="22" t="str">
        <f>IF(SUM('Control Sample Data'!P$3:P$194)&gt;10,IF(AND(ISNUMBER('Control Sample Data'!P73),'Control Sample Data'!P73&lt;35,'Control Sample Data'!P73&gt;0),'Control Sample Data'!P73-'Choose Housekeeping Genes'!AN$20,35-'Choose Housekeeping Genes'!AN$20),"")</f>
        <v/>
      </c>
      <c r="AM73" s="22" t="str">
        <f>IF(SUM('Control Sample Data'!Q$3:Q$194)&gt;10,IF(AND(ISNUMBER('Control Sample Data'!Q73),'Control Sample Data'!Q73&lt;35,'Control Sample Data'!Q73&gt;0),'Control Sample Data'!Q73-'Choose Housekeeping Genes'!AO$20,35-'Choose Housekeeping Genes'!AO$20),"")</f>
        <v/>
      </c>
      <c r="AN73" s="22" t="str">
        <f>IF(SUM('Control Sample Data'!R$3:R$194)&gt;10,IF(AND(ISNUMBER('Control Sample Data'!R73),'Control Sample Data'!R73&lt;35,'Control Sample Data'!R73&gt;0),'Control Sample Data'!R73-'Choose Housekeeping Genes'!AP$20,35-'Choose Housekeeping Genes'!AP$20),"")</f>
        <v/>
      </c>
      <c r="AO73" s="22" t="str">
        <f>IF(SUM('Control Sample Data'!S$3:S$194)&gt;10,IF(AND(ISNUMBER('Control Sample Data'!S73),'Control Sample Data'!S73&lt;35,'Control Sample Data'!S73&gt;0),'Control Sample Data'!S73-'Choose Housekeeping Genes'!AQ$20,35-'Choose Housekeeping Genes'!AQ$20),"")</f>
        <v/>
      </c>
      <c r="AP73" s="22" t="str">
        <f>IF(SUM('Control Sample Data'!T$3:T$194)&gt;10,IF(AND(ISNUMBER('Control Sample Data'!T73),'Control Sample Data'!T73&lt;35,'Control Sample Data'!T73&gt;0),'Control Sample Data'!T73-'Choose Housekeeping Genes'!AR$20,35-'Choose Housekeeping Genes'!AR$20),"")</f>
        <v/>
      </c>
      <c r="AQ73" s="22" t="str">
        <f>IF(SUM('Control Sample Data'!U$3:U$194)&gt;10,IF(AND(ISNUMBER('Control Sample Data'!U73),'Control Sample Data'!U73&lt;35,'Control Sample Data'!U73&gt;0),'Control Sample Data'!U73-'Choose Housekeeping Genes'!AS$20,35-'Choose Housekeeping Genes'!AS$20),"")</f>
        <v/>
      </c>
      <c r="AR73" s="22" t="str">
        <f>IF(SUM('Control Sample Data'!V$3:V$194)&gt;10,IF(AND(ISNUMBER('Control Sample Data'!V73),'Control Sample Data'!V73&lt;35,'Control Sample Data'!V73&gt;0),'Control Sample Data'!V73-'Choose Housekeeping Genes'!AT$20,35-'Choose Housekeeping Genes'!AT$20),"")</f>
        <v/>
      </c>
      <c r="AS73" s="69" t="str">
        <f>'Control Sample Data'!A73</f>
        <v>Gly-TCC-4</v>
      </c>
      <c r="AT73" s="21" t="s">
        <v>298</v>
      </c>
      <c r="AU73" s="22" t="str">
        <f ca="1">IF(ISNUMBER(C73-'Choose Housekeeping Genes'!D$12),C73-'Choose Housekeeping Genes'!D$12,"")</f>
        <v/>
      </c>
      <c r="AV73" s="22" t="str">
        <f ca="1">IF(ISNUMBER(D73-'Choose Housekeeping Genes'!E$12),D73-'Choose Housekeeping Genes'!E$12,"")</f>
        <v/>
      </c>
      <c r="AW73" s="22" t="str">
        <f ca="1">IF(ISNUMBER(E73-'Choose Housekeeping Genes'!F$12),E73-'Choose Housekeeping Genes'!F$12,"")</f>
        <v/>
      </c>
      <c r="AX73" s="22" t="str">
        <f ca="1">IF(ISNUMBER(F73-'Choose Housekeeping Genes'!G$12),F73-'Choose Housekeeping Genes'!G$12,"")</f>
        <v/>
      </c>
      <c r="AY73" s="22" t="str">
        <f ca="1">IF(ISNUMBER(G73-'Choose Housekeeping Genes'!H$12),G73-'Choose Housekeeping Genes'!H$12,"")</f>
        <v/>
      </c>
      <c r="AZ73" s="22" t="str">
        <f ca="1">IF(ISNUMBER(H73-'Choose Housekeeping Genes'!I$12),H73-'Choose Housekeeping Genes'!I$12,"")</f>
        <v/>
      </c>
      <c r="BA73" s="22" t="str">
        <f ca="1">IF(ISNUMBER(I73-'Choose Housekeeping Genes'!J$12),I73-'Choose Housekeeping Genes'!J$12,"")</f>
        <v/>
      </c>
      <c r="BB73" s="22" t="str">
        <f ca="1">IF(ISNUMBER(J73-'Choose Housekeeping Genes'!K$12),J73-'Choose Housekeeping Genes'!K$12,"")</f>
        <v/>
      </c>
      <c r="BC73" s="22" t="str">
        <f ca="1">IF(ISNUMBER(K73-'Choose Housekeeping Genes'!L$12),K73-'Choose Housekeeping Genes'!L$12,"")</f>
        <v/>
      </c>
      <c r="BD73" s="22" t="str">
        <f ca="1">IF(ISNUMBER(L73-'Choose Housekeeping Genes'!M$12),L73-'Choose Housekeeping Genes'!M$12,"")</f>
        <v/>
      </c>
      <c r="BE73" s="22" t="str">
        <f ca="1">IF(ISNUMBER(M73-'Choose Housekeeping Genes'!N$12),M73-'Choose Housekeeping Genes'!N$12,"")</f>
        <v/>
      </c>
      <c r="BF73" s="22" t="str">
        <f ca="1">IF(ISNUMBER(N73-'Choose Housekeeping Genes'!O$12),N73-'Choose Housekeeping Genes'!O$12,"")</f>
        <v/>
      </c>
      <c r="BG73" s="22" t="str">
        <f ca="1">IF(ISNUMBER(O73-'Choose Housekeeping Genes'!P$12),O73-'Choose Housekeeping Genes'!P$12,"")</f>
        <v/>
      </c>
      <c r="BH73" s="22" t="str">
        <f ca="1">IF(ISNUMBER(P73-'Choose Housekeeping Genes'!Q$12),P73-'Choose Housekeeping Genes'!Q$12,"")</f>
        <v/>
      </c>
      <c r="BI73" s="22" t="str">
        <f ca="1">IF(ISNUMBER(Q73-'Choose Housekeeping Genes'!R$12),Q73-'Choose Housekeeping Genes'!R$12,"")</f>
        <v/>
      </c>
      <c r="BJ73" s="22" t="str">
        <f ca="1">IF(ISNUMBER(R73-'Choose Housekeeping Genes'!S$12),R73-'Choose Housekeeping Genes'!S$12,"")</f>
        <v/>
      </c>
      <c r="BK73" s="22" t="str">
        <f ca="1">IF(ISNUMBER(S73-'Choose Housekeeping Genes'!T$12),S73-'Choose Housekeeping Genes'!T$12,"")</f>
        <v/>
      </c>
      <c r="BL73" s="22" t="str">
        <f ca="1">IF(ISNUMBER(T73-'Choose Housekeeping Genes'!U$12),T73-'Choose Housekeeping Genes'!U$12,"")</f>
        <v/>
      </c>
      <c r="BM73" s="22" t="str">
        <f ca="1">IF(ISNUMBER(U73-'Choose Housekeeping Genes'!V$12),U73-'Choose Housekeeping Genes'!V$12,"")</f>
        <v/>
      </c>
      <c r="BN73" s="22" t="str">
        <f ca="1">IF(ISNUMBER(V73-'Choose Housekeeping Genes'!W$12),V73-'Choose Housekeeping Genes'!W$12,"")</f>
        <v/>
      </c>
      <c r="BO73" s="142" t="str">
        <f t="shared" si="49"/>
        <v>Gly-TCC-4</v>
      </c>
      <c r="BP73" s="140" t="s">
        <v>298</v>
      </c>
      <c r="BQ73" s="22" t="str">
        <f ca="1">IF(ISNUMBER(Y73-'Choose Housekeeping Genes'!AA$12),Y73-'Choose Housekeeping Genes'!AA$12,"")</f>
        <v/>
      </c>
      <c r="BR73" s="22" t="str">
        <f ca="1">IF(ISNUMBER(Z73-'Choose Housekeeping Genes'!AB$12),Z73-'Choose Housekeeping Genes'!AB$12,"")</f>
        <v/>
      </c>
      <c r="BS73" s="22" t="str">
        <f ca="1">IF(ISNUMBER(AA73-'Choose Housekeeping Genes'!AC$12),AA73-'Choose Housekeeping Genes'!AC$12,"")</f>
        <v/>
      </c>
      <c r="BT73" s="22" t="str">
        <f ca="1">IF(ISNUMBER(AB73-'Choose Housekeeping Genes'!AD$12),AB73-'Choose Housekeeping Genes'!AD$12,"")</f>
        <v/>
      </c>
      <c r="BU73" s="22" t="str">
        <f ca="1">IF(ISNUMBER(AC73-'Choose Housekeeping Genes'!AE$12),AC73-'Choose Housekeeping Genes'!AE$12,"")</f>
        <v/>
      </c>
      <c r="BV73" s="22" t="str">
        <f ca="1">IF(ISNUMBER(AD73-'Choose Housekeeping Genes'!AF$12),AD73-'Choose Housekeeping Genes'!AF$12,"")</f>
        <v/>
      </c>
      <c r="BW73" s="22" t="str">
        <f ca="1">IF(ISNUMBER(AE73-'Choose Housekeeping Genes'!AG$12),AE73-'Choose Housekeeping Genes'!AG$12,"")</f>
        <v/>
      </c>
      <c r="BX73" s="22" t="str">
        <f ca="1">IF(ISNUMBER(AF73-'Choose Housekeeping Genes'!AH$12),AF73-'Choose Housekeeping Genes'!AH$12,"")</f>
        <v/>
      </c>
      <c r="BY73" s="22" t="str">
        <f ca="1">IF(ISNUMBER(AG73-'Choose Housekeeping Genes'!AI$12),AG73-'Choose Housekeeping Genes'!AI$12,"")</f>
        <v/>
      </c>
      <c r="BZ73" s="22" t="str">
        <f ca="1">IF(ISNUMBER(AH73-'Choose Housekeeping Genes'!AJ$12),AH73-'Choose Housekeeping Genes'!AJ$12,"")</f>
        <v/>
      </c>
      <c r="CA73" s="22" t="str">
        <f ca="1">IF(ISNUMBER(AI73-'Choose Housekeeping Genes'!AK$12),AI73-'Choose Housekeeping Genes'!AK$12,"")</f>
        <v/>
      </c>
      <c r="CB73" s="22" t="str">
        <f ca="1">IF(ISNUMBER(AJ73-'Choose Housekeeping Genes'!AL$12),AJ73-'Choose Housekeeping Genes'!AL$12,"")</f>
        <v/>
      </c>
      <c r="CC73" s="22" t="str">
        <f ca="1">IF(ISNUMBER(AK73-'Choose Housekeeping Genes'!AM$12),AK73-'Choose Housekeeping Genes'!AM$12,"")</f>
        <v/>
      </c>
      <c r="CD73" s="22" t="str">
        <f ca="1">IF(ISNUMBER(AL73-'Choose Housekeeping Genes'!AN$12),AL73-'Choose Housekeeping Genes'!AN$12,"")</f>
        <v/>
      </c>
      <c r="CE73" s="22" t="str">
        <f ca="1">IF(ISNUMBER(AM73-'Choose Housekeeping Genes'!AO$12),AM73-'Choose Housekeeping Genes'!AO$12,"")</f>
        <v/>
      </c>
      <c r="CF73" s="22" t="str">
        <f ca="1">IF(ISNUMBER(AN73-'Choose Housekeeping Genes'!AP$12),AN73-'Choose Housekeeping Genes'!AP$12,"")</f>
        <v/>
      </c>
      <c r="CG73" s="22" t="str">
        <f ca="1">IF(ISNUMBER(AO73-'Choose Housekeeping Genes'!AQ$12),AO73-'Choose Housekeeping Genes'!AQ$12,"")</f>
        <v/>
      </c>
      <c r="CH73" s="22" t="str">
        <f ca="1">IF(ISNUMBER(AP73-'Choose Housekeeping Genes'!AR$12),AP73-'Choose Housekeeping Genes'!AR$12,"")</f>
        <v/>
      </c>
      <c r="CI73" s="22" t="str">
        <f ca="1">IF(ISNUMBER(AQ73-'Choose Housekeeping Genes'!AS$12),AQ73-'Choose Housekeeping Genes'!AS$12,"")</f>
        <v/>
      </c>
      <c r="CJ73" s="22" t="str">
        <f ca="1">IF(ISNUMBER(AR73-'Choose Housekeeping Genes'!AT$12),AR73-'Choose Housekeeping Genes'!AT$12,"")</f>
        <v/>
      </c>
      <c r="CK73" s="66" t="e">
        <f t="shared" ca="1" si="50"/>
        <v>#DIV/0!</v>
      </c>
      <c r="CL73" s="143" t="e">
        <f t="shared" ca="1" si="51"/>
        <v>#DIV/0!</v>
      </c>
      <c r="DA73" s="69" t="str">
        <f>'Transcript table'!D81</f>
        <v>Gly-TCC-4</v>
      </c>
      <c r="DB73" s="21" t="s">
        <v>298</v>
      </c>
      <c r="DC73" s="65" t="str">
        <f t="shared" ca="1" si="52"/>
        <v/>
      </c>
      <c r="DD73" s="65" t="str">
        <f t="shared" ca="1" si="53"/>
        <v/>
      </c>
      <c r="DE73" s="65" t="str">
        <f t="shared" ca="1" si="54"/>
        <v/>
      </c>
      <c r="DF73" s="65" t="str">
        <f t="shared" ca="1" si="55"/>
        <v/>
      </c>
      <c r="DG73" s="65" t="str">
        <f t="shared" ca="1" si="56"/>
        <v/>
      </c>
      <c r="DH73" s="65" t="str">
        <f t="shared" ca="1" si="57"/>
        <v/>
      </c>
      <c r="DI73" s="65" t="str">
        <f t="shared" ca="1" si="58"/>
        <v/>
      </c>
      <c r="DJ73" s="65" t="str">
        <f t="shared" ca="1" si="59"/>
        <v/>
      </c>
      <c r="DK73" s="65" t="str">
        <f t="shared" ca="1" si="60"/>
        <v/>
      </c>
      <c r="DL73" s="65" t="str">
        <f t="shared" ca="1" si="61"/>
        <v/>
      </c>
      <c r="DM73" s="65" t="str">
        <f t="shared" ca="1" si="62"/>
        <v/>
      </c>
      <c r="DN73" s="65" t="str">
        <f t="shared" ca="1" si="63"/>
        <v/>
      </c>
      <c r="DO73" s="65" t="str">
        <f t="shared" ca="1" si="64"/>
        <v/>
      </c>
      <c r="DP73" s="65" t="str">
        <f t="shared" ca="1" si="65"/>
        <v/>
      </c>
      <c r="DQ73" s="65" t="str">
        <f t="shared" ca="1" si="66"/>
        <v/>
      </c>
      <c r="DR73" s="65" t="str">
        <f t="shared" ca="1" si="67"/>
        <v/>
      </c>
      <c r="DS73" s="65" t="str">
        <f t="shared" ca="1" si="68"/>
        <v/>
      </c>
      <c r="DT73" s="65" t="str">
        <f t="shared" ca="1" si="69"/>
        <v/>
      </c>
      <c r="DU73" s="65" t="str">
        <f t="shared" ca="1" si="70"/>
        <v/>
      </c>
      <c r="DV73" s="65" t="str">
        <f t="shared" ca="1" si="71"/>
        <v/>
      </c>
      <c r="DW73" s="141" t="str">
        <f t="shared" si="72"/>
        <v>Gly-TCC-4</v>
      </c>
      <c r="DX73" s="140" t="s">
        <v>298</v>
      </c>
      <c r="DY73" s="65" t="str">
        <f t="shared" ca="1" si="73"/>
        <v/>
      </c>
      <c r="DZ73" s="65" t="str">
        <f t="shared" ca="1" si="74"/>
        <v/>
      </c>
      <c r="EA73" s="65" t="str">
        <f t="shared" ca="1" si="75"/>
        <v/>
      </c>
      <c r="EB73" s="65" t="str">
        <f t="shared" ca="1" si="76"/>
        <v/>
      </c>
      <c r="EC73" s="65" t="str">
        <f t="shared" ca="1" si="77"/>
        <v/>
      </c>
      <c r="ED73" s="65" t="str">
        <f t="shared" ca="1" si="78"/>
        <v/>
      </c>
      <c r="EE73" s="65" t="str">
        <f t="shared" ca="1" si="79"/>
        <v/>
      </c>
      <c r="EF73" s="65" t="str">
        <f t="shared" ca="1" si="80"/>
        <v/>
      </c>
      <c r="EG73" s="65" t="str">
        <f t="shared" ca="1" si="81"/>
        <v/>
      </c>
      <c r="EH73" s="65" t="str">
        <f t="shared" ca="1" si="82"/>
        <v/>
      </c>
      <c r="EI73" s="65" t="str">
        <f t="shared" ca="1" si="83"/>
        <v/>
      </c>
      <c r="EJ73" s="65" t="str">
        <f t="shared" ca="1" si="84"/>
        <v/>
      </c>
      <c r="EK73" s="65" t="str">
        <f t="shared" ca="1" si="85"/>
        <v/>
      </c>
      <c r="EL73" s="65" t="str">
        <f t="shared" ca="1" si="86"/>
        <v/>
      </c>
      <c r="EM73" s="65" t="str">
        <f t="shared" ca="1" si="87"/>
        <v/>
      </c>
      <c r="EN73" s="65" t="str">
        <f t="shared" ca="1" si="88"/>
        <v/>
      </c>
      <c r="EO73" s="65" t="str">
        <f t="shared" ca="1" si="89"/>
        <v/>
      </c>
      <c r="EP73" s="65" t="str">
        <f t="shared" ca="1" si="90"/>
        <v/>
      </c>
      <c r="EQ73" s="65" t="str">
        <f t="shared" ca="1" si="91"/>
        <v/>
      </c>
      <c r="ER73" s="65" t="str">
        <f t="shared" ca="1" si="92"/>
        <v/>
      </c>
    </row>
    <row r="74" spans="1:148" ht="12.75" customHeight="1">
      <c r="A74" s="134" t="str">
        <f>'Test Sample Data'!A74</f>
        <v>Gly-TCC-5</v>
      </c>
      <c r="B74" s="136" t="s">
        <v>296</v>
      </c>
      <c r="C74" s="22" t="str">
        <f>IF(SUM('Test Sample Data'!C$3:C$194)&gt;10,IF(AND(ISNUMBER('Test Sample Data'!C74),'Test Sample Data'!C74&lt;35,'Test Sample Data'!C74&gt;0),'Test Sample Data'!C74-'Choose Housekeeping Genes'!D$20,35-'Choose Housekeeping Genes'!D$20),"")</f>
        <v/>
      </c>
      <c r="D74" s="22" t="str">
        <f>IF(SUM('Test Sample Data'!D$3:D$194)&gt;10,IF(AND(ISNUMBER('Test Sample Data'!D74),'Test Sample Data'!D74&lt;35,'Test Sample Data'!D74&gt;0),'Test Sample Data'!D74-'Choose Housekeeping Genes'!E$20,35-'Choose Housekeeping Genes'!E$20),"")</f>
        <v/>
      </c>
      <c r="E74" s="22" t="str">
        <f>IF(SUM('Test Sample Data'!E$3:E$194)&gt;10,IF(AND(ISNUMBER('Test Sample Data'!E74),'Test Sample Data'!E74&lt;35,'Test Sample Data'!E74&gt;0),'Test Sample Data'!E74-'Choose Housekeeping Genes'!F$20,35-'Choose Housekeeping Genes'!F$20),"")</f>
        <v/>
      </c>
      <c r="F74" s="22" t="str">
        <f>IF(SUM('Test Sample Data'!F$3:F$194)&gt;10,IF(AND(ISNUMBER('Test Sample Data'!F74),'Test Sample Data'!F74&lt;35,'Test Sample Data'!F74&gt;0),'Test Sample Data'!F74-'Choose Housekeeping Genes'!G$20,35-'Choose Housekeeping Genes'!G$20),"")</f>
        <v/>
      </c>
      <c r="G74" s="22" t="str">
        <f>IF(SUM('Test Sample Data'!G$3:G$194)&gt;10,IF(AND(ISNUMBER('Test Sample Data'!G74),'Test Sample Data'!G74&lt;35,'Test Sample Data'!G74&gt;0),'Test Sample Data'!G74-'Choose Housekeeping Genes'!H$20,35-'Choose Housekeeping Genes'!H$20),"")</f>
        <v/>
      </c>
      <c r="H74" s="22" t="str">
        <f>IF(SUM('Test Sample Data'!H$3:H$194)&gt;10,IF(AND(ISNUMBER('Test Sample Data'!H74),'Test Sample Data'!H74&lt;35,'Test Sample Data'!H74&gt;0),'Test Sample Data'!H74-'Choose Housekeeping Genes'!I$20,35-'Choose Housekeeping Genes'!I$20),"")</f>
        <v/>
      </c>
      <c r="I74" s="22" t="str">
        <f>IF(SUM('Test Sample Data'!I$3:I$194)&gt;10,IF(AND(ISNUMBER('Test Sample Data'!I74),'Test Sample Data'!I74&lt;35,'Test Sample Data'!I74&gt;0),'Test Sample Data'!I74-'Choose Housekeeping Genes'!J$20,35-'Choose Housekeeping Genes'!J$20),"")</f>
        <v/>
      </c>
      <c r="J74" s="22" t="str">
        <f>IF(SUM('Test Sample Data'!J$3:J$194)&gt;10,IF(AND(ISNUMBER('Test Sample Data'!J74),'Test Sample Data'!J74&lt;35,'Test Sample Data'!J74&gt;0),'Test Sample Data'!J74-'Choose Housekeeping Genes'!K$20,35-'Choose Housekeeping Genes'!K$20),"")</f>
        <v/>
      </c>
      <c r="K74" s="22" t="str">
        <f>IF(SUM('Test Sample Data'!K$3:K$194)&gt;10,IF(AND(ISNUMBER('Test Sample Data'!K74),'Test Sample Data'!K74&lt;35,'Test Sample Data'!K74&gt;0),'Test Sample Data'!K74-'Choose Housekeeping Genes'!L$20,35-'Choose Housekeeping Genes'!L$20),"")</f>
        <v/>
      </c>
      <c r="L74" s="22" t="str">
        <f>IF(SUM('Test Sample Data'!L$3:L$194)&gt;10,IF(AND(ISNUMBER('Test Sample Data'!L74),'Test Sample Data'!L74&lt;35,'Test Sample Data'!L74&gt;0),'Test Sample Data'!L74-'Choose Housekeeping Genes'!M$20,35-'Choose Housekeeping Genes'!M$20),"")</f>
        <v/>
      </c>
      <c r="M74" s="22" t="str">
        <f>IF(SUM('Test Sample Data'!M$3:M$194)&gt;10,IF(AND(ISNUMBER('Test Sample Data'!M74),'Test Sample Data'!M74&lt;35,'Test Sample Data'!M74&gt;0),'Test Sample Data'!M74-'Choose Housekeeping Genes'!N$20,35-'Choose Housekeeping Genes'!N$20),"")</f>
        <v/>
      </c>
      <c r="N74" s="22" t="str">
        <f>IF(SUM('Test Sample Data'!N$3:N$194)&gt;10,IF(AND(ISNUMBER('Test Sample Data'!N74),'Test Sample Data'!N74&lt;35,'Test Sample Data'!N74&gt;0),'Test Sample Data'!N74-'Choose Housekeeping Genes'!O$20,35-'Choose Housekeeping Genes'!O$20),"")</f>
        <v/>
      </c>
      <c r="O74" s="22" t="str">
        <f>IF(SUM('Test Sample Data'!O$3:O$194)&gt;10,IF(AND(ISNUMBER('Test Sample Data'!O74),'Test Sample Data'!O74&lt;35,'Test Sample Data'!O74&gt;0),'Test Sample Data'!O74-'Choose Housekeeping Genes'!P$20,35-'Choose Housekeeping Genes'!P$20),"")</f>
        <v/>
      </c>
      <c r="P74" s="22" t="str">
        <f>IF(SUM('Test Sample Data'!P$3:P$194)&gt;10,IF(AND(ISNUMBER('Test Sample Data'!P74),'Test Sample Data'!P74&lt;35,'Test Sample Data'!P74&gt;0),'Test Sample Data'!P74-'Choose Housekeeping Genes'!Q$20,35-'Choose Housekeeping Genes'!Q$20),"")</f>
        <v/>
      </c>
      <c r="Q74" s="22" t="str">
        <f>IF(SUM('Test Sample Data'!Q$3:Q$194)&gt;10,IF(AND(ISNUMBER('Test Sample Data'!Q74),'Test Sample Data'!Q74&lt;35,'Test Sample Data'!Q74&gt;0),'Test Sample Data'!Q74-'Choose Housekeeping Genes'!R$20,35-'Choose Housekeeping Genes'!R$20),"")</f>
        <v/>
      </c>
      <c r="R74" s="22" t="str">
        <f>IF(SUM('Test Sample Data'!R$3:R$194)&gt;10,IF(AND(ISNUMBER('Test Sample Data'!R74),'Test Sample Data'!R74&lt;35,'Test Sample Data'!R74&gt;0),'Test Sample Data'!R74-'Choose Housekeeping Genes'!S$20,35-'Choose Housekeeping Genes'!S$20),"")</f>
        <v/>
      </c>
      <c r="S74" s="22" t="str">
        <f>IF(SUM('Test Sample Data'!S$3:S$194)&gt;10,IF(AND(ISNUMBER('Test Sample Data'!S74),'Test Sample Data'!S74&lt;35,'Test Sample Data'!S74&gt;0),'Test Sample Data'!S74-'Choose Housekeeping Genes'!T$20,35-'Choose Housekeeping Genes'!T$20),"")</f>
        <v/>
      </c>
      <c r="T74" s="22" t="str">
        <f>IF(SUM('Test Sample Data'!T$3:T$194)&gt;10,IF(AND(ISNUMBER('Test Sample Data'!T74),'Test Sample Data'!T74&lt;35,'Test Sample Data'!T74&gt;0),'Test Sample Data'!T74-'Choose Housekeeping Genes'!U$20,35-'Choose Housekeeping Genes'!U$20),"")</f>
        <v/>
      </c>
      <c r="U74" s="22" t="str">
        <f>IF(SUM('Test Sample Data'!U$3:U$194)&gt;10,IF(AND(ISNUMBER('Test Sample Data'!U74),'Test Sample Data'!U74&lt;35,'Test Sample Data'!U74&gt;0),'Test Sample Data'!U74-'Choose Housekeeping Genes'!V$20,35-'Choose Housekeeping Genes'!V$20),"")</f>
        <v/>
      </c>
      <c r="V74" s="22" t="str">
        <f>IF(SUM('Test Sample Data'!V$3:V$194)&gt;10,IF(AND(ISNUMBER('Test Sample Data'!V74),'Test Sample Data'!V74&lt;35,'Test Sample Data'!V74&gt;0),'Test Sample Data'!V74-'Choose Housekeeping Genes'!W$20,35-'Choose Housekeeping Genes'!W$20),"")</f>
        <v/>
      </c>
      <c r="W74" s="139" t="str">
        <f>'Control Sample Data'!A74</f>
        <v>Gly-TCC-5</v>
      </c>
      <c r="X74" s="140" t="s">
        <v>296</v>
      </c>
      <c r="Y74" s="22" t="str">
        <f>IF(SUM('Control Sample Data'!C$3:C$194)&gt;10,IF(AND(ISNUMBER('Control Sample Data'!C74),'Control Sample Data'!C74&lt;35,'Control Sample Data'!C74&gt;0),'Control Sample Data'!C74-'Choose Housekeeping Genes'!AA$20,35-'Choose Housekeeping Genes'!AA$20),"")</f>
        <v/>
      </c>
      <c r="Z74" s="22" t="str">
        <f>IF(SUM('Control Sample Data'!D$3:D$194)&gt;10,IF(AND(ISNUMBER('Control Sample Data'!D74),'Control Sample Data'!D74&lt;35,'Control Sample Data'!D74&gt;0),'Control Sample Data'!D74-'Choose Housekeeping Genes'!AB$20,35-'Choose Housekeeping Genes'!AB$20),"")</f>
        <v/>
      </c>
      <c r="AA74" s="22" t="str">
        <f>IF(SUM('Control Sample Data'!E$3:E$194)&gt;10,IF(AND(ISNUMBER('Control Sample Data'!E74),'Control Sample Data'!E74&lt;35,'Control Sample Data'!E74&gt;0),'Control Sample Data'!E74-'Choose Housekeeping Genes'!AC$20,35-'Choose Housekeeping Genes'!AC$20),"")</f>
        <v/>
      </c>
      <c r="AB74" s="22" t="str">
        <f>IF(SUM('Control Sample Data'!F$3:F$194)&gt;10,IF(AND(ISNUMBER('Control Sample Data'!F74),'Control Sample Data'!F74&lt;35,'Control Sample Data'!F74&gt;0),'Control Sample Data'!F74-'Choose Housekeeping Genes'!AD$20,35-'Choose Housekeeping Genes'!AD$20),"")</f>
        <v/>
      </c>
      <c r="AC74" s="22" t="str">
        <f>IF(SUM('Control Sample Data'!G$3:G$194)&gt;10,IF(AND(ISNUMBER('Control Sample Data'!G74),'Control Sample Data'!G74&lt;35,'Control Sample Data'!G74&gt;0),'Control Sample Data'!G74-'Choose Housekeeping Genes'!AE$20,35-'Choose Housekeeping Genes'!AE$20),"")</f>
        <v/>
      </c>
      <c r="AD74" s="22" t="str">
        <f>IF(SUM('Control Sample Data'!H$3:H$194)&gt;10,IF(AND(ISNUMBER('Control Sample Data'!H74),'Control Sample Data'!H74&lt;35,'Control Sample Data'!H74&gt;0),'Control Sample Data'!H74-'Choose Housekeeping Genes'!AF$20,35-'Choose Housekeeping Genes'!AF$20),"")</f>
        <v/>
      </c>
      <c r="AE74" s="22" t="str">
        <f>IF(SUM('Control Sample Data'!I$3:I$194)&gt;10,IF(AND(ISNUMBER('Control Sample Data'!I74),'Control Sample Data'!I74&lt;35,'Control Sample Data'!I74&gt;0),'Control Sample Data'!I74-'Choose Housekeeping Genes'!AG$20,35-'Choose Housekeeping Genes'!AG$20),"")</f>
        <v/>
      </c>
      <c r="AF74" s="22" t="str">
        <f>IF(SUM('Control Sample Data'!J$3:J$194)&gt;10,IF(AND(ISNUMBER('Control Sample Data'!J74),'Control Sample Data'!J74&lt;35,'Control Sample Data'!J74&gt;0),'Control Sample Data'!J74-'Choose Housekeeping Genes'!AH$20,35-'Choose Housekeeping Genes'!AH$20),"")</f>
        <v/>
      </c>
      <c r="AG74" s="22" t="str">
        <f>IF(SUM('Control Sample Data'!K$3:K$194)&gt;10,IF(AND(ISNUMBER('Control Sample Data'!K74),'Control Sample Data'!K74&lt;35,'Control Sample Data'!K74&gt;0),'Control Sample Data'!K74-'Choose Housekeeping Genes'!AI$20,35-'Choose Housekeeping Genes'!AI$20),"")</f>
        <v/>
      </c>
      <c r="AH74" s="22" t="str">
        <f>IF(SUM('Control Sample Data'!L$3:L$194)&gt;10,IF(AND(ISNUMBER('Control Sample Data'!L74),'Control Sample Data'!L74&lt;35,'Control Sample Data'!L74&gt;0),'Control Sample Data'!L74-'Choose Housekeeping Genes'!AJ$20,35-'Choose Housekeeping Genes'!AJ$20),"")</f>
        <v/>
      </c>
      <c r="AI74" s="22" t="str">
        <f>IF(SUM('Control Sample Data'!M$3:M$194)&gt;10,IF(AND(ISNUMBER('Control Sample Data'!M74),'Control Sample Data'!M74&lt;35,'Control Sample Data'!M74&gt;0),'Control Sample Data'!M74-'Choose Housekeeping Genes'!AK$20,35-'Choose Housekeeping Genes'!AK$20),"")</f>
        <v/>
      </c>
      <c r="AJ74" s="22" t="str">
        <f>IF(SUM('Control Sample Data'!N$3:N$194)&gt;10,IF(AND(ISNUMBER('Control Sample Data'!N74),'Control Sample Data'!N74&lt;35,'Control Sample Data'!N74&gt;0),'Control Sample Data'!N74-'Choose Housekeeping Genes'!AL$20,35-'Choose Housekeeping Genes'!AL$20),"")</f>
        <v/>
      </c>
      <c r="AK74" s="22" t="str">
        <f>IF(SUM('Control Sample Data'!O$3:O$194)&gt;10,IF(AND(ISNUMBER('Control Sample Data'!O74),'Control Sample Data'!O74&lt;35,'Control Sample Data'!O74&gt;0),'Control Sample Data'!O74-'Choose Housekeeping Genes'!AM$20,35-'Choose Housekeeping Genes'!AM$20),"")</f>
        <v/>
      </c>
      <c r="AL74" s="22" t="str">
        <f>IF(SUM('Control Sample Data'!P$3:P$194)&gt;10,IF(AND(ISNUMBER('Control Sample Data'!P74),'Control Sample Data'!P74&lt;35,'Control Sample Data'!P74&gt;0),'Control Sample Data'!P74-'Choose Housekeeping Genes'!AN$20,35-'Choose Housekeeping Genes'!AN$20),"")</f>
        <v/>
      </c>
      <c r="AM74" s="22" t="str">
        <f>IF(SUM('Control Sample Data'!Q$3:Q$194)&gt;10,IF(AND(ISNUMBER('Control Sample Data'!Q74),'Control Sample Data'!Q74&lt;35,'Control Sample Data'!Q74&gt;0),'Control Sample Data'!Q74-'Choose Housekeeping Genes'!AO$20,35-'Choose Housekeeping Genes'!AO$20),"")</f>
        <v/>
      </c>
      <c r="AN74" s="22" t="str">
        <f>IF(SUM('Control Sample Data'!R$3:R$194)&gt;10,IF(AND(ISNUMBER('Control Sample Data'!R74),'Control Sample Data'!R74&lt;35,'Control Sample Data'!R74&gt;0),'Control Sample Data'!R74-'Choose Housekeeping Genes'!AP$20,35-'Choose Housekeeping Genes'!AP$20),"")</f>
        <v/>
      </c>
      <c r="AO74" s="22" t="str">
        <f>IF(SUM('Control Sample Data'!S$3:S$194)&gt;10,IF(AND(ISNUMBER('Control Sample Data'!S74),'Control Sample Data'!S74&lt;35,'Control Sample Data'!S74&gt;0),'Control Sample Data'!S74-'Choose Housekeeping Genes'!AQ$20,35-'Choose Housekeeping Genes'!AQ$20),"")</f>
        <v/>
      </c>
      <c r="AP74" s="22" t="str">
        <f>IF(SUM('Control Sample Data'!T$3:T$194)&gt;10,IF(AND(ISNUMBER('Control Sample Data'!T74),'Control Sample Data'!T74&lt;35,'Control Sample Data'!T74&gt;0),'Control Sample Data'!T74-'Choose Housekeeping Genes'!AR$20,35-'Choose Housekeeping Genes'!AR$20),"")</f>
        <v/>
      </c>
      <c r="AQ74" s="22" t="str">
        <f>IF(SUM('Control Sample Data'!U$3:U$194)&gt;10,IF(AND(ISNUMBER('Control Sample Data'!U74),'Control Sample Data'!U74&lt;35,'Control Sample Data'!U74&gt;0),'Control Sample Data'!U74-'Choose Housekeeping Genes'!AS$20,35-'Choose Housekeeping Genes'!AS$20),"")</f>
        <v/>
      </c>
      <c r="AR74" s="22" t="str">
        <f>IF(SUM('Control Sample Data'!V$3:V$194)&gt;10,IF(AND(ISNUMBER('Control Sample Data'!V74),'Control Sample Data'!V74&lt;35,'Control Sample Data'!V74&gt;0),'Control Sample Data'!V74-'Choose Housekeeping Genes'!AT$20,35-'Choose Housekeeping Genes'!AT$20),"")</f>
        <v/>
      </c>
      <c r="AS74" s="69" t="str">
        <f>'Control Sample Data'!A74</f>
        <v>Gly-TCC-5</v>
      </c>
      <c r="AT74" s="21" t="s">
        <v>296</v>
      </c>
      <c r="AU74" s="22" t="str">
        <f ca="1">IF(ISNUMBER(C74-'Choose Housekeeping Genes'!D$12),C74-'Choose Housekeeping Genes'!D$12,"")</f>
        <v/>
      </c>
      <c r="AV74" s="22" t="str">
        <f ca="1">IF(ISNUMBER(D74-'Choose Housekeeping Genes'!E$12),D74-'Choose Housekeeping Genes'!E$12,"")</f>
        <v/>
      </c>
      <c r="AW74" s="22" t="str">
        <f ca="1">IF(ISNUMBER(E74-'Choose Housekeeping Genes'!F$12),E74-'Choose Housekeeping Genes'!F$12,"")</f>
        <v/>
      </c>
      <c r="AX74" s="22" t="str">
        <f ca="1">IF(ISNUMBER(F74-'Choose Housekeeping Genes'!G$12),F74-'Choose Housekeeping Genes'!G$12,"")</f>
        <v/>
      </c>
      <c r="AY74" s="22" t="str">
        <f ca="1">IF(ISNUMBER(G74-'Choose Housekeeping Genes'!H$12),G74-'Choose Housekeeping Genes'!H$12,"")</f>
        <v/>
      </c>
      <c r="AZ74" s="22" t="str">
        <f ca="1">IF(ISNUMBER(H74-'Choose Housekeeping Genes'!I$12),H74-'Choose Housekeeping Genes'!I$12,"")</f>
        <v/>
      </c>
      <c r="BA74" s="22" t="str">
        <f ca="1">IF(ISNUMBER(I74-'Choose Housekeeping Genes'!J$12),I74-'Choose Housekeeping Genes'!J$12,"")</f>
        <v/>
      </c>
      <c r="BB74" s="22" t="str">
        <f ca="1">IF(ISNUMBER(J74-'Choose Housekeeping Genes'!K$12),J74-'Choose Housekeeping Genes'!K$12,"")</f>
        <v/>
      </c>
      <c r="BC74" s="22" t="str">
        <f ca="1">IF(ISNUMBER(K74-'Choose Housekeeping Genes'!L$12),K74-'Choose Housekeeping Genes'!L$12,"")</f>
        <v/>
      </c>
      <c r="BD74" s="22" t="str">
        <f ca="1">IF(ISNUMBER(L74-'Choose Housekeeping Genes'!M$12),L74-'Choose Housekeeping Genes'!M$12,"")</f>
        <v/>
      </c>
      <c r="BE74" s="22" t="str">
        <f ca="1">IF(ISNUMBER(M74-'Choose Housekeeping Genes'!N$12),M74-'Choose Housekeeping Genes'!N$12,"")</f>
        <v/>
      </c>
      <c r="BF74" s="22" t="str">
        <f ca="1">IF(ISNUMBER(N74-'Choose Housekeeping Genes'!O$12),N74-'Choose Housekeeping Genes'!O$12,"")</f>
        <v/>
      </c>
      <c r="BG74" s="22" t="str">
        <f ca="1">IF(ISNUMBER(O74-'Choose Housekeeping Genes'!P$12),O74-'Choose Housekeeping Genes'!P$12,"")</f>
        <v/>
      </c>
      <c r="BH74" s="22" t="str">
        <f ca="1">IF(ISNUMBER(P74-'Choose Housekeeping Genes'!Q$12),P74-'Choose Housekeeping Genes'!Q$12,"")</f>
        <v/>
      </c>
      <c r="BI74" s="22" t="str">
        <f ca="1">IF(ISNUMBER(Q74-'Choose Housekeeping Genes'!R$12),Q74-'Choose Housekeeping Genes'!R$12,"")</f>
        <v/>
      </c>
      <c r="BJ74" s="22" t="str">
        <f ca="1">IF(ISNUMBER(R74-'Choose Housekeeping Genes'!S$12),R74-'Choose Housekeeping Genes'!S$12,"")</f>
        <v/>
      </c>
      <c r="BK74" s="22" t="str">
        <f ca="1">IF(ISNUMBER(S74-'Choose Housekeeping Genes'!T$12),S74-'Choose Housekeeping Genes'!T$12,"")</f>
        <v/>
      </c>
      <c r="BL74" s="22" t="str">
        <f ca="1">IF(ISNUMBER(T74-'Choose Housekeeping Genes'!U$12),T74-'Choose Housekeeping Genes'!U$12,"")</f>
        <v/>
      </c>
      <c r="BM74" s="22" t="str">
        <f ca="1">IF(ISNUMBER(U74-'Choose Housekeeping Genes'!V$12),U74-'Choose Housekeeping Genes'!V$12,"")</f>
        <v/>
      </c>
      <c r="BN74" s="22" t="str">
        <f ca="1">IF(ISNUMBER(V74-'Choose Housekeeping Genes'!W$12),V74-'Choose Housekeeping Genes'!W$12,"")</f>
        <v/>
      </c>
      <c r="BO74" s="142" t="str">
        <f t="shared" si="49"/>
        <v>Gly-TCC-5</v>
      </c>
      <c r="BP74" s="140" t="s">
        <v>296</v>
      </c>
      <c r="BQ74" s="22" t="str">
        <f ca="1">IF(ISNUMBER(Y74-'Choose Housekeeping Genes'!AA$12),Y74-'Choose Housekeeping Genes'!AA$12,"")</f>
        <v/>
      </c>
      <c r="BR74" s="22" t="str">
        <f ca="1">IF(ISNUMBER(Z74-'Choose Housekeeping Genes'!AB$12),Z74-'Choose Housekeeping Genes'!AB$12,"")</f>
        <v/>
      </c>
      <c r="BS74" s="22" t="str">
        <f ca="1">IF(ISNUMBER(AA74-'Choose Housekeeping Genes'!AC$12),AA74-'Choose Housekeeping Genes'!AC$12,"")</f>
        <v/>
      </c>
      <c r="BT74" s="22" t="str">
        <f ca="1">IF(ISNUMBER(AB74-'Choose Housekeeping Genes'!AD$12),AB74-'Choose Housekeeping Genes'!AD$12,"")</f>
        <v/>
      </c>
      <c r="BU74" s="22" t="str">
        <f ca="1">IF(ISNUMBER(AC74-'Choose Housekeeping Genes'!AE$12),AC74-'Choose Housekeeping Genes'!AE$12,"")</f>
        <v/>
      </c>
      <c r="BV74" s="22" t="str">
        <f ca="1">IF(ISNUMBER(AD74-'Choose Housekeeping Genes'!AF$12),AD74-'Choose Housekeeping Genes'!AF$12,"")</f>
        <v/>
      </c>
      <c r="BW74" s="22" t="str">
        <f ca="1">IF(ISNUMBER(AE74-'Choose Housekeeping Genes'!AG$12),AE74-'Choose Housekeeping Genes'!AG$12,"")</f>
        <v/>
      </c>
      <c r="BX74" s="22" t="str">
        <f ca="1">IF(ISNUMBER(AF74-'Choose Housekeeping Genes'!AH$12),AF74-'Choose Housekeeping Genes'!AH$12,"")</f>
        <v/>
      </c>
      <c r="BY74" s="22" t="str">
        <f ca="1">IF(ISNUMBER(AG74-'Choose Housekeeping Genes'!AI$12),AG74-'Choose Housekeeping Genes'!AI$12,"")</f>
        <v/>
      </c>
      <c r="BZ74" s="22" t="str">
        <f ca="1">IF(ISNUMBER(AH74-'Choose Housekeeping Genes'!AJ$12),AH74-'Choose Housekeeping Genes'!AJ$12,"")</f>
        <v/>
      </c>
      <c r="CA74" s="22" t="str">
        <f ca="1">IF(ISNUMBER(AI74-'Choose Housekeeping Genes'!AK$12),AI74-'Choose Housekeeping Genes'!AK$12,"")</f>
        <v/>
      </c>
      <c r="CB74" s="22" t="str">
        <f ca="1">IF(ISNUMBER(AJ74-'Choose Housekeeping Genes'!AL$12),AJ74-'Choose Housekeeping Genes'!AL$12,"")</f>
        <v/>
      </c>
      <c r="CC74" s="22" t="str">
        <f ca="1">IF(ISNUMBER(AK74-'Choose Housekeeping Genes'!AM$12),AK74-'Choose Housekeeping Genes'!AM$12,"")</f>
        <v/>
      </c>
      <c r="CD74" s="22" t="str">
        <f ca="1">IF(ISNUMBER(AL74-'Choose Housekeeping Genes'!AN$12),AL74-'Choose Housekeeping Genes'!AN$12,"")</f>
        <v/>
      </c>
      <c r="CE74" s="22" t="str">
        <f ca="1">IF(ISNUMBER(AM74-'Choose Housekeeping Genes'!AO$12),AM74-'Choose Housekeeping Genes'!AO$12,"")</f>
        <v/>
      </c>
      <c r="CF74" s="22" t="str">
        <f ca="1">IF(ISNUMBER(AN74-'Choose Housekeeping Genes'!AP$12),AN74-'Choose Housekeeping Genes'!AP$12,"")</f>
        <v/>
      </c>
      <c r="CG74" s="22" t="str">
        <f ca="1">IF(ISNUMBER(AO74-'Choose Housekeeping Genes'!AQ$12),AO74-'Choose Housekeeping Genes'!AQ$12,"")</f>
        <v/>
      </c>
      <c r="CH74" s="22" t="str">
        <f ca="1">IF(ISNUMBER(AP74-'Choose Housekeeping Genes'!AR$12),AP74-'Choose Housekeeping Genes'!AR$12,"")</f>
        <v/>
      </c>
      <c r="CI74" s="22" t="str">
        <f ca="1">IF(ISNUMBER(AQ74-'Choose Housekeeping Genes'!AS$12),AQ74-'Choose Housekeeping Genes'!AS$12,"")</f>
        <v/>
      </c>
      <c r="CJ74" s="22" t="str">
        <f ca="1">IF(ISNUMBER(AR74-'Choose Housekeeping Genes'!AT$12),AR74-'Choose Housekeeping Genes'!AT$12,"")</f>
        <v/>
      </c>
      <c r="CK74" s="66" t="e">
        <f t="shared" ca="1" si="50"/>
        <v>#DIV/0!</v>
      </c>
      <c r="CL74" s="143" t="e">
        <f t="shared" ca="1" si="51"/>
        <v>#DIV/0!</v>
      </c>
      <c r="DA74" s="69" t="str">
        <f>'Transcript table'!D82</f>
        <v>Gly-TCC-5</v>
      </c>
      <c r="DB74" s="21" t="s">
        <v>296</v>
      </c>
      <c r="DC74" s="65" t="str">
        <f t="shared" ca="1" si="52"/>
        <v/>
      </c>
      <c r="DD74" s="65" t="str">
        <f t="shared" ca="1" si="53"/>
        <v/>
      </c>
      <c r="DE74" s="65" t="str">
        <f t="shared" ca="1" si="54"/>
        <v/>
      </c>
      <c r="DF74" s="65" t="str">
        <f t="shared" ca="1" si="55"/>
        <v/>
      </c>
      <c r="DG74" s="65" t="str">
        <f t="shared" ca="1" si="56"/>
        <v/>
      </c>
      <c r="DH74" s="65" t="str">
        <f t="shared" ca="1" si="57"/>
        <v/>
      </c>
      <c r="DI74" s="65" t="str">
        <f t="shared" ca="1" si="58"/>
        <v/>
      </c>
      <c r="DJ74" s="65" t="str">
        <f t="shared" ca="1" si="59"/>
        <v/>
      </c>
      <c r="DK74" s="65" t="str">
        <f t="shared" ca="1" si="60"/>
        <v/>
      </c>
      <c r="DL74" s="65" t="str">
        <f t="shared" ca="1" si="61"/>
        <v/>
      </c>
      <c r="DM74" s="65" t="str">
        <f t="shared" ca="1" si="62"/>
        <v/>
      </c>
      <c r="DN74" s="65" t="str">
        <f t="shared" ca="1" si="63"/>
        <v/>
      </c>
      <c r="DO74" s="65" t="str">
        <f t="shared" ca="1" si="64"/>
        <v/>
      </c>
      <c r="DP74" s="65" t="str">
        <f t="shared" ca="1" si="65"/>
        <v/>
      </c>
      <c r="DQ74" s="65" t="str">
        <f t="shared" ca="1" si="66"/>
        <v/>
      </c>
      <c r="DR74" s="65" t="str">
        <f t="shared" ca="1" si="67"/>
        <v/>
      </c>
      <c r="DS74" s="65" t="str">
        <f t="shared" ca="1" si="68"/>
        <v/>
      </c>
      <c r="DT74" s="65" t="str">
        <f t="shared" ca="1" si="69"/>
        <v/>
      </c>
      <c r="DU74" s="65" t="str">
        <f t="shared" ca="1" si="70"/>
        <v/>
      </c>
      <c r="DV74" s="65" t="str">
        <f t="shared" ca="1" si="71"/>
        <v/>
      </c>
      <c r="DW74" s="141" t="str">
        <f t="shared" si="72"/>
        <v>Gly-TCC-5</v>
      </c>
      <c r="DX74" s="140" t="s">
        <v>296</v>
      </c>
      <c r="DY74" s="65" t="str">
        <f t="shared" ca="1" si="73"/>
        <v/>
      </c>
      <c r="DZ74" s="65" t="str">
        <f t="shared" ca="1" si="74"/>
        <v/>
      </c>
      <c r="EA74" s="65" t="str">
        <f t="shared" ca="1" si="75"/>
        <v/>
      </c>
      <c r="EB74" s="65" t="str">
        <f t="shared" ca="1" si="76"/>
        <v/>
      </c>
      <c r="EC74" s="65" t="str">
        <f t="shared" ca="1" si="77"/>
        <v/>
      </c>
      <c r="ED74" s="65" t="str">
        <f t="shared" ca="1" si="78"/>
        <v/>
      </c>
      <c r="EE74" s="65" t="str">
        <f t="shared" ca="1" si="79"/>
        <v/>
      </c>
      <c r="EF74" s="65" t="str">
        <f t="shared" ca="1" si="80"/>
        <v/>
      </c>
      <c r="EG74" s="65" t="str">
        <f t="shared" ca="1" si="81"/>
        <v/>
      </c>
      <c r="EH74" s="65" t="str">
        <f t="shared" ca="1" si="82"/>
        <v/>
      </c>
      <c r="EI74" s="65" t="str">
        <f t="shared" ca="1" si="83"/>
        <v/>
      </c>
      <c r="EJ74" s="65" t="str">
        <f t="shared" ca="1" si="84"/>
        <v/>
      </c>
      <c r="EK74" s="65" t="str">
        <f t="shared" ca="1" si="85"/>
        <v/>
      </c>
      <c r="EL74" s="65" t="str">
        <f t="shared" ca="1" si="86"/>
        <v/>
      </c>
      <c r="EM74" s="65" t="str">
        <f t="shared" ca="1" si="87"/>
        <v/>
      </c>
      <c r="EN74" s="65" t="str">
        <f t="shared" ca="1" si="88"/>
        <v/>
      </c>
      <c r="EO74" s="65" t="str">
        <f t="shared" ca="1" si="89"/>
        <v/>
      </c>
      <c r="EP74" s="65" t="str">
        <f t="shared" ca="1" si="90"/>
        <v/>
      </c>
      <c r="EQ74" s="65" t="str">
        <f t="shared" ca="1" si="91"/>
        <v/>
      </c>
      <c r="ER74" s="65" t="str">
        <f t="shared" ca="1" si="92"/>
        <v/>
      </c>
    </row>
    <row r="75" spans="1:148" ht="12.75" customHeight="1">
      <c r="A75" s="134" t="str">
        <f>'Test Sample Data'!A75</f>
        <v>His-GTG-1</v>
      </c>
      <c r="B75" s="136" t="s">
        <v>294</v>
      </c>
      <c r="C75" s="22" t="str">
        <f>IF(SUM('Test Sample Data'!C$3:C$194)&gt;10,IF(AND(ISNUMBER('Test Sample Data'!C75),'Test Sample Data'!C75&lt;35,'Test Sample Data'!C75&gt;0),'Test Sample Data'!C75-'Choose Housekeeping Genes'!D$20,35-'Choose Housekeeping Genes'!D$20),"")</f>
        <v/>
      </c>
      <c r="D75" s="22" t="str">
        <f>IF(SUM('Test Sample Data'!D$3:D$194)&gt;10,IF(AND(ISNUMBER('Test Sample Data'!D75),'Test Sample Data'!D75&lt;35,'Test Sample Data'!D75&gt;0),'Test Sample Data'!D75-'Choose Housekeeping Genes'!E$20,35-'Choose Housekeeping Genes'!E$20),"")</f>
        <v/>
      </c>
      <c r="E75" s="22" t="str">
        <f>IF(SUM('Test Sample Data'!E$3:E$194)&gt;10,IF(AND(ISNUMBER('Test Sample Data'!E75),'Test Sample Data'!E75&lt;35,'Test Sample Data'!E75&gt;0),'Test Sample Data'!E75-'Choose Housekeeping Genes'!F$20,35-'Choose Housekeeping Genes'!F$20),"")</f>
        <v/>
      </c>
      <c r="F75" s="22" t="str">
        <f>IF(SUM('Test Sample Data'!F$3:F$194)&gt;10,IF(AND(ISNUMBER('Test Sample Data'!F75),'Test Sample Data'!F75&lt;35,'Test Sample Data'!F75&gt;0),'Test Sample Data'!F75-'Choose Housekeeping Genes'!G$20,35-'Choose Housekeeping Genes'!G$20),"")</f>
        <v/>
      </c>
      <c r="G75" s="22" t="str">
        <f>IF(SUM('Test Sample Data'!G$3:G$194)&gt;10,IF(AND(ISNUMBER('Test Sample Data'!G75),'Test Sample Data'!G75&lt;35,'Test Sample Data'!G75&gt;0),'Test Sample Data'!G75-'Choose Housekeeping Genes'!H$20,35-'Choose Housekeeping Genes'!H$20),"")</f>
        <v/>
      </c>
      <c r="H75" s="22" t="str">
        <f>IF(SUM('Test Sample Data'!H$3:H$194)&gt;10,IF(AND(ISNUMBER('Test Sample Data'!H75),'Test Sample Data'!H75&lt;35,'Test Sample Data'!H75&gt;0),'Test Sample Data'!H75-'Choose Housekeeping Genes'!I$20,35-'Choose Housekeeping Genes'!I$20),"")</f>
        <v/>
      </c>
      <c r="I75" s="22" t="str">
        <f>IF(SUM('Test Sample Data'!I$3:I$194)&gt;10,IF(AND(ISNUMBER('Test Sample Data'!I75),'Test Sample Data'!I75&lt;35,'Test Sample Data'!I75&gt;0),'Test Sample Data'!I75-'Choose Housekeeping Genes'!J$20,35-'Choose Housekeeping Genes'!J$20),"")</f>
        <v/>
      </c>
      <c r="J75" s="22" t="str">
        <f>IF(SUM('Test Sample Data'!J$3:J$194)&gt;10,IF(AND(ISNUMBER('Test Sample Data'!J75),'Test Sample Data'!J75&lt;35,'Test Sample Data'!J75&gt;0),'Test Sample Data'!J75-'Choose Housekeeping Genes'!K$20,35-'Choose Housekeeping Genes'!K$20),"")</f>
        <v/>
      </c>
      <c r="K75" s="22" t="str">
        <f>IF(SUM('Test Sample Data'!K$3:K$194)&gt;10,IF(AND(ISNUMBER('Test Sample Data'!K75),'Test Sample Data'!K75&lt;35,'Test Sample Data'!K75&gt;0),'Test Sample Data'!K75-'Choose Housekeeping Genes'!L$20,35-'Choose Housekeeping Genes'!L$20),"")</f>
        <v/>
      </c>
      <c r="L75" s="22" t="str">
        <f>IF(SUM('Test Sample Data'!L$3:L$194)&gt;10,IF(AND(ISNUMBER('Test Sample Data'!L75),'Test Sample Data'!L75&lt;35,'Test Sample Data'!L75&gt;0),'Test Sample Data'!L75-'Choose Housekeeping Genes'!M$20,35-'Choose Housekeeping Genes'!M$20),"")</f>
        <v/>
      </c>
      <c r="M75" s="22" t="str">
        <f>IF(SUM('Test Sample Data'!M$3:M$194)&gt;10,IF(AND(ISNUMBER('Test Sample Data'!M75),'Test Sample Data'!M75&lt;35,'Test Sample Data'!M75&gt;0),'Test Sample Data'!M75-'Choose Housekeeping Genes'!N$20,35-'Choose Housekeeping Genes'!N$20),"")</f>
        <v/>
      </c>
      <c r="N75" s="22" t="str">
        <f>IF(SUM('Test Sample Data'!N$3:N$194)&gt;10,IF(AND(ISNUMBER('Test Sample Data'!N75),'Test Sample Data'!N75&lt;35,'Test Sample Data'!N75&gt;0),'Test Sample Data'!N75-'Choose Housekeeping Genes'!O$20,35-'Choose Housekeeping Genes'!O$20),"")</f>
        <v/>
      </c>
      <c r="O75" s="22" t="str">
        <f>IF(SUM('Test Sample Data'!O$3:O$194)&gt;10,IF(AND(ISNUMBER('Test Sample Data'!O75),'Test Sample Data'!O75&lt;35,'Test Sample Data'!O75&gt;0),'Test Sample Data'!O75-'Choose Housekeeping Genes'!P$20,35-'Choose Housekeeping Genes'!P$20),"")</f>
        <v/>
      </c>
      <c r="P75" s="22" t="str">
        <f>IF(SUM('Test Sample Data'!P$3:P$194)&gt;10,IF(AND(ISNUMBER('Test Sample Data'!P75),'Test Sample Data'!P75&lt;35,'Test Sample Data'!P75&gt;0),'Test Sample Data'!P75-'Choose Housekeeping Genes'!Q$20,35-'Choose Housekeeping Genes'!Q$20),"")</f>
        <v/>
      </c>
      <c r="Q75" s="22" t="str">
        <f>IF(SUM('Test Sample Data'!Q$3:Q$194)&gt;10,IF(AND(ISNUMBER('Test Sample Data'!Q75),'Test Sample Data'!Q75&lt;35,'Test Sample Data'!Q75&gt;0),'Test Sample Data'!Q75-'Choose Housekeeping Genes'!R$20,35-'Choose Housekeeping Genes'!R$20),"")</f>
        <v/>
      </c>
      <c r="R75" s="22" t="str">
        <f>IF(SUM('Test Sample Data'!R$3:R$194)&gt;10,IF(AND(ISNUMBER('Test Sample Data'!R75),'Test Sample Data'!R75&lt;35,'Test Sample Data'!R75&gt;0),'Test Sample Data'!R75-'Choose Housekeeping Genes'!S$20,35-'Choose Housekeeping Genes'!S$20),"")</f>
        <v/>
      </c>
      <c r="S75" s="22" t="str">
        <f>IF(SUM('Test Sample Data'!S$3:S$194)&gt;10,IF(AND(ISNUMBER('Test Sample Data'!S75),'Test Sample Data'!S75&lt;35,'Test Sample Data'!S75&gt;0),'Test Sample Data'!S75-'Choose Housekeeping Genes'!T$20,35-'Choose Housekeeping Genes'!T$20),"")</f>
        <v/>
      </c>
      <c r="T75" s="22" t="str">
        <f>IF(SUM('Test Sample Data'!T$3:T$194)&gt;10,IF(AND(ISNUMBER('Test Sample Data'!T75),'Test Sample Data'!T75&lt;35,'Test Sample Data'!T75&gt;0),'Test Sample Data'!T75-'Choose Housekeeping Genes'!U$20,35-'Choose Housekeeping Genes'!U$20),"")</f>
        <v/>
      </c>
      <c r="U75" s="22" t="str">
        <f>IF(SUM('Test Sample Data'!U$3:U$194)&gt;10,IF(AND(ISNUMBER('Test Sample Data'!U75),'Test Sample Data'!U75&lt;35,'Test Sample Data'!U75&gt;0),'Test Sample Data'!U75-'Choose Housekeeping Genes'!V$20,35-'Choose Housekeeping Genes'!V$20),"")</f>
        <v/>
      </c>
      <c r="V75" s="22" t="str">
        <f>IF(SUM('Test Sample Data'!V$3:V$194)&gt;10,IF(AND(ISNUMBER('Test Sample Data'!V75),'Test Sample Data'!V75&lt;35,'Test Sample Data'!V75&gt;0),'Test Sample Data'!V75-'Choose Housekeeping Genes'!W$20,35-'Choose Housekeeping Genes'!W$20),"")</f>
        <v/>
      </c>
      <c r="W75" s="139" t="str">
        <f>'Control Sample Data'!A75</f>
        <v>His-GTG-1</v>
      </c>
      <c r="X75" s="140" t="s">
        <v>294</v>
      </c>
      <c r="Y75" s="22" t="str">
        <f>IF(SUM('Control Sample Data'!C$3:C$194)&gt;10,IF(AND(ISNUMBER('Control Sample Data'!C75),'Control Sample Data'!C75&lt;35,'Control Sample Data'!C75&gt;0),'Control Sample Data'!C75-'Choose Housekeeping Genes'!AA$20,35-'Choose Housekeeping Genes'!AA$20),"")</f>
        <v/>
      </c>
      <c r="Z75" s="22" t="str">
        <f>IF(SUM('Control Sample Data'!D$3:D$194)&gt;10,IF(AND(ISNUMBER('Control Sample Data'!D75),'Control Sample Data'!D75&lt;35,'Control Sample Data'!D75&gt;0),'Control Sample Data'!D75-'Choose Housekeeping Genes'!AB$20,35-'Choose Housekeeping Genes'!AB$20),"")</f>
        <v/>
      </c>
      <c r="AA75" s="22" t="str">
        <f>IF(SUM('Control Sample Data'!E$3:E$194)&gt;10,IF(AND(ISNUMBER('Control Sample Data'!E75),'Control Sample Data'!E75&lt;35,'Control Sample Data'!E75&gt;0),'Control Sample Data'!E75-'Choose Housekeeping Genes'!AC$20,35-'Choose Housekeeping Genes'!AC$20),"")</f>
        <v/>
      </c>
      <c r="AB75" s="22" t="str">
        <f>IF(SUM('Control Sample Data'!F$3:F$194)&gt;10,IF(AND(ISNUMBER('Control Sample Data'!F75),'Control Sample Data'!F75&lt;35,'Control Sample Data'!F75&gt;0),'Control Sample Data'!F75-'Choose Housekeeping Genes'!AD$20,35-'Choose Housekeeping Genes'!AD$20),"")</f>
        <v/>
      </c>
      <c r="AC75" s="22" t="str">
        <f>IF(SUM('Control Sample Data'!G$3:G$194)&gt;10,IF(AND(ISNUMBER('Control Sample Data'!G75),'Control Sample Data'!G75&lt;35,'Control Sample Data'!G75&gt;0),'Control Sample Data'!G75-'Choose Housekeeping Genes'!AE$20,35-'Choose Housekeeping Genes'!AE$20),"")</f>
        <v/>
      </c>
      <c r="AD75" s="22" t="str">
        <f>IF(SUM('Control Sample Data'!H$3:H$194)&gt;10,IF(AND(ISNUMBER('Control Sample Data'!H75),'Control Sample Data'!H75&lt;35,'Control Sample Data'!H75&gt;0),'Control Sample Data'!H75-'Choose Housekeeping Genes'!AF$20,35-'Choose Housekeeping Genes'!AF$20),"")</f>
        <v/>
      </c>
      <c r="AE75" s="22" t="str">
        <f>IF(SUM('Control Sample Data'!I$3:I$194)&gt;10,IF(AND(ISNUMBER('Control Sample Data'!I75),'Control Sample Data'!I75&lt;35,'Control Sample Data'!I75&gt;0),'Control Sample Data'!I75-'Choose Housekeeping Genes'!AG$20,35-'Choose Housekeeping Genes'!AG$20),"")</f>
        <v/>
      </c>
      <c r="AF75" s="22" t="str">
        <f>IF(SUM('Control Sample Data'!J$3:J$194)&gt;10,IF(AND(ISNUMBER('Control Sample Data'!J75),'Control Sample Data'!J75&lt;35,'Control Sample Data'!J75&gt;0),'Control Sample Data'!J75-'Choose Housekeeping Genes'!AH$20,35-'Choose Housekeeping Genes'!AH$20),"")</f>
        <v/>
      </c>
      <c r="AG75" s="22" t="str">
        <f>IF(SUM('Control Sample Data'!K$3:K$194)&gt;10,IF(AND(ISNUMBER('Control Sample Data'!K75),'Control Sample Data'!K75&lt;35,'Control Sample Data'!K75&gt;0),'Control Sample Data'!K75-'Choose Housekeeping Genes'!AI$20,35-'Choose Housekeeping Genes'!AI$20),"")</f>
        <v/>
      </c>
      <c r="AH75" s="22" t="str">
        <f>IF(SUM('Control Sample Data'!L$3:L$194)&gt;10,IF(AND(ISNUMBER('Control Sample Data'!L75),'Control Sample Data'!L75&lt;35,'Control Sample Data'!L75&gt;0),'Control Sample Data'!L75-'Choose Housekeeping Genes'!AJ$20,35-'Choose Housekeeping Genes'!AJ$20),"")</f>
        <v/>
      </c>
      <c r="AI75" s="22" t="str">
        <f>IF(SUM('Control Sample Data'!M$3:M$194)&gt;10,IF(AND(ISNUMBER('Control Sample Data'!M75),'Control Sample Data'!M75&lt;35,'Control Sample Data'!M75&gt;0),'Control Sample Data'!M75-'Choose Housekeeping Genes'!AK$20,35-'Choose Housekeeping Genes'!AK$20),"")</f>
        <v/>
      </c>
      <c r="AJ75" s="22" t="str">
        <f>IF(SUM('Control Sample Data'!N$3:N$194)&gt;10,IF(AND(ISNUMBER('Control Sample Data'!N75),'Control Sample Data'!N75&lt;35,'Control Sample Data'!N75&gt;0),'Control Sample Data'!N75-'Choose Housekeeping Genes'!AL$20,35-'Choose Housekeeping Genes'!AL$20),"")</f>
        <v/>
      </c>
      <c r="AK75" s="22" t="str">
        <f>IF(SUM('Control Sample Data'!O$3:O$194)&gt;10,IF(AND(ISNUMBER('Control Sample Data'!O75),'Control Sample Data'!O75&lt;35,'Control Sample Data'!O75&gt;0),'Control Sample Data'!O75-'Choose Housekeeping Genes'!AM$20,35-'Choose Housekeeping Genes'!AM$20),"")</f>
        <v/>
      </c>
      <c r="AL75" s="22" t="str">
        <f>IF(SUM('Control Sample Data'!P$3:P$194)&gt;10,IF(AND(ISNUMBER('Control Sample Data'!P75),'Control Sample Data'!P75&lt;35,'Control Sample Data'!P75&gt;0),'Control Sample Data'!P75-'Choose Housekeeping Genes'!AN$20,35-'Choose Housekeeping Genes'!AN$20),"")</f>
        <v/>
      </c>
      <c r="AM75" s="22" t="str">
        <f>IF(SUM('Control Sample Data'!Q$3:Q$194)&gt;10,IF(AND(ISNUMBER('Control Sample Data'!Q75),'Control Sample Data'!Q75&lt;35,'Control Sample Data'!Q75&gt;0),'Control Sample Data'!Q75-'Choose Housekeeping Genes'!AO$20,35-'Choose Housekeeping Genes'!AO$20),"")</f>
        <v/>
      </c>
      <c r="AN75" s="22" t="str">
        <f>IF(SUM('Control Sample Data'!R$3:R$194)&gt;10,IF(AND(ISNUMBER('Control Sample Data'!R75),'Control Sample Data'!R75&lt;35,'Control Sample Data'!R75&gt;0),'Control Sample Data'!R75-'Choose Housekeeping Genes'!AP$20,35-'Choose Housekeeping Genes'!AP$20),"")</f>
        <v/>
      </c>
      <c r="AO75" s="22" t="str">
        <f>IF(SUM('Control Sample Data'!S$3:S$194)&gt;10,IF(AND(ISNUMBER('Control Sample Data'!S75),'Control Sample Data'!S75&lt;35,'Control Sample Data'!S75&gt;0),'Control Sample Data'!S75-'Choose Housekeeping Genes'!AQ$20,35-'Choose Housekeeping Genes'!AQ$20),"")</f>
        <v/>
      </c>
      <c r="AP75" s="22" t="str">
        <f>IF(SUM('Control Sample Data'!T$3:T$194)&gt;10,IF(AND(ISNUMBER('Control Sample Data'!T75),'Control Sample Data'!T75&lt;35,'Control Sample Data'!T75&gt;0),'Control Sample Data'!T75-'Choose Housekeeping Genes'!AR$20,35-'Choose Housekeeping Genes'!AR$20),"")</f>
        <v/>
      </c>
      <c r="AQ75" s="22" t="str">
        <f>IF(SUM('Control Sample Data'!U$3:U$194)&gt;10,IF(AND(ISNUMBER('Control Sample Data'!U75),'Control Sample Data'!U75&lt;35,'Control Sample Data'!U75&gt;0),'Control Sample Data'!U75-'Choose Housekeeping Genes'!AS$20,35-'Choose Housekeeping Genes'!AS$20),"")</f>
        <v/>
      </c>
      <c r="AR75" s="22" t="str">
        <f>IF(SUM('Control Sample Data'!V$3:V$194)&gt;10,IF(AND(ISNUMBER('Control Sample Data'!V75),'Control Sample Data'!V75&lt;35,'Control Sample Data'!V75&gt;0),'Control Sample Data'!V75-'Choose Housekeeping Genes'!AT$20,35-'Choose Housekeeping Genes'!AT$20),"")</f>
        <v/>
      </c>
      <c r="AS75" s="69" t="str">
        <f>'Control Sample Data'!A75</f>
        <v>His-GTG-1</v>
      </c>
      <c r="AT75" s="21" t="s">
        <v>294</v>
      </c>
      <c r="AU75" s="22" t="str">
        <f ca="1">IF(ISNUMBER(C75-'Choose Housekeeping Genes'!D$12),C75-'Choose Housekeeping Genes'!D$12,"")</f>
        <v/>
      </c>
      <c r="AV75" s="22" t="str">
        <f ca="1">IF(ISNUMBER(D75-'Choose Housekeeping Genes'!E$12),D75-'Choose Housekeeping Genes'!E$12,"")</f>
        <v/>
      </c>
      <c r="AW75" s="22" t="str">
        <f ca="1">IF(ISNUMBER(E75-'Choose Housekeeping Genes'!F$12),E75-'Choose Housekeeping Genes'!F$12,"")</f>
        <v/>
      </c>
      <c r="AX75" s="22" t="str">
        <f ca="1">IF(ISNUMBER(F75-'Choose Housekeeping Genes'!G$12),F75-'Choose Housekeeping Genes'!G$12,"")</f>
        <v/>
      </c>
      <c r="AY75" s="22" t="str">
        <f ca="1">IF(ISNUMBER(G75-'Choose Housekeeping Genes'!H$12),G75-'Choose Housekeeping Genes'!H$12,"")</f>
        <v/>
      </c>
      <c r="AZ75" s="22" t="str">
        <f ca="1">IF(ISNUMBER(H75-'Choose Housekeeping Genes'!I$12),H75-'Choose Housekeeping Genes'!I$12,"")</f>
        <v/>
      </c>
      <c r="BA75" s="22" t="str">
        <f ca="1">IF(ISNUMBER(I75-'Choose Housekeeping Genes'!J$12),I75-'Choose Housekeeping Genes'!J$12,"")</f>
        <v/>
      </c>
      <c r="BB75" s="22" t="str">
        <f ca="1">IF(ISNUMBER(J75-'Choose Housekeeping Genes'!K$12),J75-'Choose Housekeeping Genes'!K$12,"")</f>
        <v/>
      </c>
      <c r="BC75" s="22" t="str">
        <f ca="1">IF(ISNUMBER(K75-'Choose Housekeeping Genes'!L$12),K75-'Choose Housekeeping Genes'!L$12,"")</f>
        <v/>
      </c>
      <c r="BD75" s="22" t="str">
        <f ca="1">IF(ISNUMBER(L75-'Choose Housekeeping Genes'!M$12),L75-'Choose Housekeeping Genes'!M$12,"")</f>
        <v/>
      </c>
      <c r="BE75" s="22" t="str">
        <f ca="1">IF(ISNUMBER(M75-'Choose Housekeeping Genes'!N$12),M75-'Choose Housekeeping Genes'!N$12,"")</f>
        <v/>
      </c>
      <c r="BF75" s="22" t="str">
        <f ca="1">IF(ISNUMBER(N75-'Choose Housekeeping Genes'!O$12),N75-'Choose Housekeeping Genes'!O$12,"")</f>
        <v/>
      </c>
      <c r="BG75" s="22" t="str">
        <f ca="1">IF(ISNUMBER(O75-'Choose Housekeeping Genes'!P$12),O75-'Choose Housekeeping Genes'!P$12,"")</f>
        <v/>
      </c>
      <c r="BH75" s="22" t="str">
        <f ca="1">IF(ISNUMBER(P75-'Choose Housekeeping Genes'!Q$12),P75-'Choose Housekeeping Genes'!Q$12,"")</f>
        <v/>
      </c>
      <c r="BI75" s="22" t="str">
        <f ca="1">IF(ISNUMBER(Q75-'Choose Housekeeping Genes'!R$12),Q75-'Choose Housekeeping Genes'!R$12,"")</f>
        <v/>
      </c>
      <c r="BJ75" s="22" t="str">
        <f ca="1">IF(ISNUMBER(R75-'Choose Housekeeping Genes'!S$12),R75-'Choose Housekeeping Genes'!S$12,"")</f>
        <v/>
      </c>
      <c r="BK75" s="22" t="str">
        <f ca="1">IF(ISNUMBER(S75-'Choose Housekeeping Genes'!T$12),S75-'Choose Housekeeping Genes'!T$12,"")</f>
        <v/>
      </c>
      <c r="BL75" s="22" t="str">
        <f ca="1">IF(ISNUMBER(T75-'Choose Housekeeping Genes'!U$12),T75-'Choose Housekeeping Genes'!U$12,"")</f>
        <v/>
      </c>
      <c r="BM75" s="22" t="str">
        <f ca="1">IF(ISNUMBER(U75-'Choose Housekeeping Genes'!V$12),U75-'Choose Housekeeping Genes'!V$12,"")</f>
        <v/>
      </c>
      <c r="BN75" s="22" t="str">
        <f ca="1">IF(ISNUMBER(V75-'Choose Housekeeping Genes'!W$12),V75-'Choose Housekeeping Genes'!W$12,"")</f>
        <v/>
      </c>
      <c r="BO75" s="142" t="str">
        <f t="shared" si="49"/>
        <v>His-GTG-1</v>
      </c>
      <c r="BP75" s="140" t="s">
        <v>294</v>
      </c>
      <c r="BQ75" s="22" t="str">
        <f ca="1">IF(ISNUMBER(Y75-'Choose Housekeeping Genes'!AA$12),Y75-'Choose Housekeeping Genes'!AA$12,"")</f>
        <v/>
      </c>
      <c r="BR75" s="22" t="str">
        <f ca="1">IF(ISNUMBER(Z75-'Choose Housekeeping Genes'!AB$12),Z75-'Choose Housekeeping Genes'!AB$12,"")</f>
        <v/>
      </c>
      <c r="BS75" s="22" t="str">
        <f ca="1">IF(ISNUMBER(AA75-'Choose Housekeeping Genes'!AC$12),AA75-'Choose Housekeeping Genes'!AC$12,"")</f>
        <v/>
      </c>
      <c r="BT75" s="22" t="str">
        <f ca="1">IF(ISNUMBER(AB75-'Choose Housekeeping Genes'!AD$12),AB75-'Choose Housekeeping Genes'!AD$12,"")</f>
        <v/>
      </c>
      <c r="BU75" s="22" t="str">
        <f ca="1">IF(ISNUMBER(AC75-'Choose Housekeeping Genes'!AE$12),AC75-'Choose Housekeeping Genes'!AE$12,"")</f>
        <v/>
      </c>
      <c r="BV75" s="22" t="str">
        <f ca="1">IF(ISNUMBER(AD75-'Choose Housekeeping Genes'!AF$12),AD75-'Choose Housekeeping Genes'!AF$12,"")</f>
        <v/>
      </c>
      <c r="BW75" s="22" t="str">
        <f ca="1">IF(ISNUMBER(AE75-'Choose Housekeeping Genes'!AG$12),AE75-'Choose Housekeeping Genes'!AG$12,"")</f>
        <v/>
      </c>
      <c r="BX75" s="22" t="str">
        <f ca="1">IF(ISNUMBER(AF75-'Choose Housekeeping Genes'!AH$12),AF75-'Choose Housekeeping Genes'!AH$12,"")</f>
        <v/>
      </c>
      <c r="BY75" s="22" t="str">
        <f ca="1">IF(ISNUMBER(AG75-'Choose Housekeeping Genes'!AI$12),AG75-'Choose Housekeeping Genes'!AI$12,"")</f>
        <v/>
      </c>
      <c r="BZ75" s="22" t="str">
        <f ca="1">IF(ISNUMBER(AH75-'Choose Housekeeping Genes'!AJ$12),AH75-'Choose Housekeeping Genes'!AJ$12,"")</f>
        <v/>
      </c>
      <c r="CA75" s="22" t="str">
        <f ca="1">IF(ISNUMBER(AI75-'Choose Housekeeping Genes'!AK$12),AI75-'Choose Housekeeping Genes'!AK$12,"")</f>
        <v/>
      </c>
      <c r="CB75" s="22" t="str">
        <f ca="1">IF(ISNUMBER(AJ75-'Choose Housekeeping Genes'!AL$12),AJ75-'Choose Housekeeping Genes'!AL$12,"")</f>
        <v/>
      </c>
      <c r="CC75" s="22" t="str">
        <f ca="1">IF(ISNUMBER(AK75-'Choose Housekeeping Genes'!AM$12),AK75-'Choose Housekeeping Genes'!AM$12,"")</f>
        <v/>
      </c>
      <c r="CD75" s="22" t="str">
        <f ca="1">IF(ISNUMBER(AL75-'Choose Housekeeping Genes'!AN$12),AL75-'Choose Housekeeping Genes'!AN$12,"")</f>
        <v/>
      </c>
      <c r="CE75" s="22" t="str">
        <f ca="1">IF(ISNUMBER(AM75-'Choose Housekeeping Genes'!AO$12),AM75-'Choose Housekeeping Genes'!AO$12,"")</f>
        <v/>
      </c>
      <c r="CF75" s="22" t="str">
        <f ca="1">IF(ISNUMBER(AN75-'Choose Housekeeping Genes'!AP$12),AN75-'Choose Housekeeping Genes'!AP$12,"")</f>
        <v/>
      </c>
      <c r="CG75" s="22" t="str">
        <f ca="1">IF(ISNUMBER(AO75-'Choose Housekeeping Genes'!AQ$12),AO75-'Choose Housekeeping Genes'!AQ$12,"")</f>
        <v/>
      </c>
      <c r="CH75" s="22" t="str">
        <f ca="1">IF(ISNUMBER(AP75-'Choose Housekeeping Genes'!AR$12),AP75-'Choose Housekeeping Genes'!AR$12,"")</f>
        <v/>
      </c>
      <c r="CI75" s="22" t="str">
        <f ca="1">IF(ISNUMBER(AQ75-'Choose Housekeeping Genes'!AS$12),AQ75-'Choose Housekeeping Genes'!AS$12,"")</f>
        <v/>
      </c>
      <c r="CJ75" s="22" t="str">
        <f ca="1">IF(ISNUMBER(AR75-'Choose Housekeeping Genes'!AT$12),AR75-'Choose Housekeeping Genes'!AT$12,"")</f>
        <v/>
      </c>
      <c r="CK75" s="66" t="e">
        <f t="shared" ca="1" si="50"/>
        <v>#DIV/0!</v>
      </c>
      <c r="CL75" s="143" t="e">
        <f t="shared" ca="1" si="51"/>
        <v>#DIV/0!</v>
      </c>
      <c r="DA75" s="69" t="str">
        <f>'Transcript table'!D83</f>
        <v>His-GTG-1</v>
      </c>
      <c r="DB75" s="21" t="s">
        <v>294</v>
      </c>
      <c r="DC75" s="65" t="str">
        <f t="shared" ca="1" si="52"/>
        <v/>
      </c>
      <c r="DD75" s="65" t="str">
        <f t="shared" ca="1" si="53"/>
        <v/>
      </c>
      <c r="DE75" s="65" t="str">
        <f t="shared" ca="1" si="54"/>
        <v/>
      </c>
      <c r="DF75" s="65" t="str">
        <f t="shared" ca="1" si="55"/>
        <v/>
      </c>
      <c r="DG75" s="65" t="str">
        <f t="shared" ca="1" si="56"/>
        <v/>
      </c>
      <c r="DH75" s="65" t="str">
        <f t="shared" ca="1" si="57"/>
        <v/>
      </c>
      <c r="DI75" s="65" t="str">
        <f t="shared" ca="1" si="58"/>
        <v/>
      </c>
      <c r="DJ75" s="65" t="str">
        <f t="shared" ca="1" si="59"/>
        <v/>
      </c>
      <c r="DK75" s="65" t="str">
        <f t="shared" ca="1" si="60"/>
        <v/>
      </c>
      <c r="DL75" s="65" t="str">
        <f t="shared" ca="1" si="61"/>
        <v/>
      </c>
      <c r="DM75" s="65" t="str">
        <f t="shared" ca="1" si="62"/>
        <v/>
      </c>
      <c r="DN75" s="65" t="str">
        <f t="shared" ca="1" si="63"/>
        <v/>
      </c>
      <c r="DO75" s="65" t="str">
        <f t="shared" ca="1" si="64"/>
        <v/>
      </c>
      <c r="DP75" s="65" t="str">
        <f t="shared" ca="1" si="65"/>
        <v/>
      </c>
      <c r="DQ75" s="65" t="str">
        <f t="shared" ca="1" si="66"/>
        <v/>
      </c>
      <c r="DR75" s="65" t="str">
        <f t="shared" ca="1" si="67"/>
        <v/>
      </c>
      <c r="DS75" s="65" t="str">
        <f t="shared" ca="1" si="68"/>
        <v/>
      </c>
      <c r="DT75" s="65" t="str">
        <f t="shared" ca="1" si="69"/>
        <v/>
      </c>
      <c r="DU75" s="65" t="str">
        <f t="shared" ca="1" si="70"/>
        <v/>
      </c>
      <c r="DV75" s="65" t="str">
        <f t="shared" ca="1" si="71"/>
        <v/>
      </c>
      <c r="DW75" s="141" t="str">
        <f t="shared" si="72"/>
        <v>His-GTG-1</v>
      </c>
      <c r="DX75" s="140" t="s">
        <v>294</v>
      </c>
      <c r="DY75" s="65" t="str">
        <f t="shared" ca="1" si="73"/>
        <v/>
      </c>
      <c r="DZ75" s="65" t="str">
        <f t="shared" ca="1" si="74"/>
        <v/>
      </c>
      <c r="EA75" s="65" t="str">
        <f t="shared" ca="1" si="75"/>
        <v/>
      </c>
      <c r="EB75" s="65" t="str">
        <f t="shared" ca="1" si="76"/>
        <v/>
      </c>
      <c r="EC75" s="65" t="str">
        <f t="shared" ca="1" si="77"/>
        <v/>
      </c>
      <c r="ED75" s="65" t="str">
        <f t="shared" ca="1" si="78"/>
        <v/>
      </c>
      <c r="EE75" s="65" t="str">
        <f t="shared" ca="1" si="79"/>
        <v/>
      </c>
      <c r="EF75" s="65" t="str">
        <f t="shared" ca="1" si="80"/>
        <v/>
      </c>
      <c r="EG75" s="65" t="str">
        <f t="shared" ca="1" si="81"/>
        <v/>
      </c>
      <c r="EH75" s="65" t="str">
        <f t="shared" ca="1" si="82"/>
        <v/>
      </c>
      <c r="EI75" s="65" t="str">
        <f t="shared" ca="1" si="83"/>
        <v/>
      </c>
      <c r="EJ75" s="65" t="str">
        <f t="shared" ca="1" si="84"/>
        <v/>
      </c>
      <c r="EK75" s="65" t="str">
        <f t="shared" ca="1" si="85"/>
        <v/>
      </c>
      <c r="EL75" s="65" t="str">
        <f t="shared" ca="1" si="86"/>
        <v/>
      </c>
      <c r="EM75" s="65" t="str">
        <f t="shared" ca="1" si="87"/>
        <v/>
      </c>
      <c r="EN75" s="65" t="str">
        <f t="shared" ca="1" si="88"/>
        <v/>
      </c>
      <c r="EO75" s="65" t="str">
        <f t="shared" ca="1" si="89"/>
        <v/>
      </c>
      <c r="EP75" s="65" t="str">
        <f t="shared" ca="1" si="90"/>
        <v/>
      </c>
      <c r="EQ75" s="65" t="str">
        <f t="shared" ca="1" si="91"/>
        <v/>
      </c>
      <c r="ER75" s="65" t="str">
        <f t="shared" ca="1" si="92"/>
        <v/>
      </c>
    </row>
    <row r="76" spans="1:148" ht="12.75" customHeight="1">
      <c r="A76" s="134" t="str">
        <f>'Test Sample Data'!A76</f>
        <v>His-GTG-2</v>
      </c>
      <c r="B76" s="136" t="s">
        <v>292</v>
      </c>
      <c r="C76" s="22" t="str">
        <f>IF(SUM('Test Sample Data'!C$3:C$194)&gt;10,IF(AND(ISNUMBER('Test Sample Data'!C76),'Test Sample Data'!C76&lt;35,'Test Sample Data'!C76&gt;0),'Test Sample Data'!C76-'Choose Housekeeping Genes'!D$20,35-'Choose Housekeeping Genes'!D$20),"")</f>
        <v/>
      </c>
      <c r="D76" s="22" t="str">
        <f>IF(SUM('Test Sample Data'!D$3:D$194)&gt;10,IF(AND(ISNUMBER('Test Sample Data'!D76),'Test Sample Data'!D76&lt;35,'Test Sample Data'!D76&gt;0),'Test Sample Data'!D76-'Choose Housekeeping Genes'!E$20,35-'Choose Housekeeping Genes'!E$20),"")</f>
        <v/>
      </c>
      <c r="E76" s="22" t="str">
        <f>IF(SUM('Test Sample Data'!E$3:E$194)&gt;10,IF(AND(ISNUMBER('Test Sample Data'!E76),'Test Sample Data'!E76&lt;35,'Test Sample Data'!E76&gt;0),'Test Sample Data'!E76-'Choose Housekeeping Genes'!F$20,35-'Choose Housekeeping Genes'!F$20),"")</f>
        <v/>
      </c>
      <c r="F76" s="22" t="str">
        <f>IF(SUM('Test Sample Data'!F$3:F$194)&gt;10,IF(AND(ISNUMBER('Test Sample Data'!F76),'Test Sample Data'!F76&lt;35,'Test Sample Data'!F76&gt;0),'Test Sample Data'!F76-'Choose Housekeeping Genes'!G$20,35-'Choose Housekeeping Genes'!G$20),"")</f>
        <v/>
      </c>
      <c r="G76" s="22" t="str">
        <f>IF(SUM('Test Sample Data'!G$3:G$194)&gt;10,IF(AND(ISNUMBER('Test Sample Data'!G76),'Test Sample Data'!G76&lt;35,'Test Sample Data'!G76&gt;0),'Test Sample Data'!G76-'Choose Housekeeping Genes'!H$20,35-'Choose Housekeeping Genes'!H$20),"")</f>
        <v/>
      </c>
      <c r="H76" s="22" t="str">
        <f>IF(SUM('Test Sample Data'!H$3:H$194)&gt;10,IF(AND(ISNUMBER('Test Sample Data'!H76),'Test Sample Data'!H76&lt;35,'Test Sample Data'!H76&gt;0),'Test Sample Data'!H76-'Choose Housekeeping Genes'!I$20,35-'Choose Housekeeping Genes'!I$20),"")</f>
        <v/>
      </c>
      <c r="I76" s="22" t="str">
        <f>IF(SUM('Test Sample Data'!I$3:I$194)&gt;10,IF(AND(ISNUMBER('Test Sample Data'!I76),'Test Sample Data'!I76&lt;35,'Test Sample Data'!I76&gt;0),'Test Sample Data'!I76-'Choose Housekeeping Genes'!J$20,35-'Choose Housekeeping Genes'!J$20),"")</f>
        <v/>
      </c>
      <c r="J76" s="22" t="str">
        <f>IF(SUM('Test Sample Data'!J$3:J$194)&gt;10,IF(AND(ISNUMBER('Test Sample Data'!J76),'Test Sample Data'!J76&lt;35,'Test Sample Data'!J76&gt;0),'Test Sample Data'!J76-'Choose Housekeeping Genes'!K$20,35-'Choose Housekeeping Genes'!K$20),"")</f>
        <v/>
      </c>
      <c r="K76" s="22" t="str">
        <f>IF(SUM('Test Sample Data'!K$3:K$194)&gt;10,IF(AND(ISNUMBER('Test Sample Data'!K76),'Test Sample Data'!K76&lt;35,'Test Sample Data'!K76&gt;0),'Test Sample Data'!K76-'Choose Housekeeping Genes'!L$20,35-'Choose Housekeeping Genes'!L$20),"")</f>
        <v/>
      </c>
      <c r="L76" s="22" t="str">
        <f>IF(SUM('Test Sample Data'!L$3:L$194)&gt;10,IF(AND(ISNUMBER('Test Sample Data'!L76),'Test Sample Data'!L76&lt;35,'Test Sample Data'!L76&gt;0),'Test Sample Data'!L76-'Choose Housekeeping Genes'!M$20,35-'Choose Housekeeping Genes'!M$20),"")</f>
        <v/>
      </c>
      <c r="M76" s="22" t="str">
        <f>IF(SUM('Test Sample Data'!M$3:M$194)&gt;10,IF(AND(ISNUMBER('Test Sample Data'!M76),'Test Sample Data'!M76&lt;35,'Test Sample Data'!M76&gt;0),'Test Sample Data'!M76-'Choose Housekeeping Genes'!N$20,35-'Choose Housekeeping Genes'!N$20),"")</f>
        <v/>
      </c>
      <c r="N76" s="22" t="str">
        <f>IF(SUM('Test Sample Data'!N$3:N$194)&gt;10,IF(AND(ISNUMBER('Test Sample Data'!N76),'Test Sample Data'!N76&lt;35,'Test Sample Data'!N76&gt;0),'Test Sample Data'!N76-'Choose Housekeeping Genes'!O$20,35-'Choose Housekeeping Genes'!O$20),"")</f>
        <v/>
      </c>
      <c r="O76" s="22" t="str">
        <f>IF(SUM('Test Sample Data'!O$3:O$194)&gt;10,IF(AND(ISNUMBER('Test Sample Data'!O76),'Test Sample Data'!O76&lt;35,'Test Sample Data'!O76&gt;0),'Test Sample Data'!O76-'Choose Housekeeping Genes'!P$20,35-'Choose Housekeeping Genes'!P$20),"")</f>
        <v/>
      </c>
      <c r="P76" s="22" t="str">
        <f>IF(SUM('Test Sample Data'!P$3:P$194)&gt;10,IF(AND(ISNUMBER('Test Sample Data'!P76),'Test Sample Data'!P76&lt;35,'Test Sample Data'!P76&gt;0),'Test Sample Data'!P76-'Choose Housekeeping Genes'!Q$20,35-'Choose Housekeeping Genes'!Q$20),"")</f>
        <v/>
      </c>
      <c r="Q76" s="22" t="str">
        <f>IF(SUM('Test Sample Data'!Q$3:Q$194)&gt;10,IF(AND(ISNUMBER('Test Sample Data'!Q76),'Test Sample Data'!Q76&lt;35,'Test Sample Data'!Q76&gt;0),'Test Sample Data'!Q76-'Choose Housekeeping Genes'!R$20,35-'Choose Housekeeping Genes'!R$20),"")</f>
        <v/>
      </c>
      <c r="R76" s="22" t="str">
        <f>IF(SUM('Test Sample Data'!R$3:R$194)&gt;10,IF(AND(ISNUMBER('Test Sample Data'!R76),'Test Sample Data'!R76&lt;35,'Test Sample Data'!R76&gt;0),'Test Sample Data'!R76-'Choose Housekeeping Genes'!S$20,35-'Choose Housekeeping Genes'!S$20),"")</f>
        <v/>
      </c>
      <c r="S76" s="22" t="str">
        <f>IF(SUM('Test Sample Data'!S$3:S$194)&gt;10,IF(AND(ISNUMBER('Test Sample Data'!S76),'Test Sample Data'!S76&lt;35,'Test Sample Data'!S76&gt;0),'Test Sample Data'!S76-'Choose Housekeeping Genes'!T$20,35-'Choose Housekeeping Genes'!T$20),"")</f>
        <v/>
      </c>
      <c r="T76" s="22" t="str">
        <f>IF(SUM('Test Sample Data'!T$3:T$194)&gt;10,IF(AND(ISNUMBER('Test Sample Data'!T76),'Test Sample Data'!T76&lt;35,'Test Sample Data'!T76&gt;0),'Test Sample Data'!T76-'Choose Housekeeping Genes'!U$20,35-'Choose Housekeeping Genes'!U$20),"")</f>
        <v/>
      </c>
      <c r="U76" s="22" t="str">
        <f>IF(SUM('Test Sample Data'!U$3:U$194)&gt;10,IF(AND(ISNUMBER('Test Sample Data'!U76),'Test Sample Data'!U76&lt;35,'Test Sample Data'!U76&gt;0),'Test Sample Data'!U76-'Choose Housekeeping Genes'!V$20,35-'Choose Housekeeping Genes'!V$20),"")</f>
        <v/>
      </c>
      <c r="V76" s="22" t="str">
        <f>IF(SUM('Test Sample Data'!V$3:V$194)&gt;10,IF(AND(ISNUMBER('Test Sample Data'!V76),'Test Sample Data'!V76&lt;35,'Test Sample Data'!V76&gt;0),'Test Sample Data'!V76-'Choose Housekeeping Genes'!W$20,35-'Choose Housekeeping Genes'!W$20),"")</f>
        <v/>
      </c>
      <c r="W76" s="139" t="str">
        <f>'Control Sample Data'!A76</f>
        <v>His-GTG-2</v>
      </c>
      <c r="X76" s="140" t="s">
        <v>292</v>
      </c>
      <c r="Y76" s="22" t="str">
        <f>IF(SUM('Control Sample Data'!C$3:C$194)&gt;10,IF(AND(ISNUMBER('Control Sample Data'!C76),'Control Sample Data'!C76&lt;35,'Control Sample Data'!C76&gt;0),'Control Sample Data'!C76-'Choose Housekeeping Genes'!AA$20,35-'Choose Housekeeping Genes'!AA$20),"")</f>
        <v/>
      </c>
      <c r="Z76" s="22" t="str">
        <f>IF(SUM('Control Sample Data'!D$3:D$194)&gt;10,IF(AND(ISNUMBER('Control Sample Data'!D76),'Control Sample Data'!D76&lt;35,'Control Sample Data'!D76&gt;0),'Control Sample Data'!D76-'Choose Housekeeping Genes'!AB$20,35-'Choose Housekeeping Genes'!AB$20),"")</f>
        <v/>
      </c>
      <c r="AA76" s="22" t="str">
        <f>IF(SUM('Control Sample Data'!E$3:E$194)&gt;10,IF(AND(ISNUMBER('Control Sample Data'!E76),'Control Sample Data'!E76&lt;35,'Control Sample Data'!E76&gt;0),'Control Sample Data'!E76-'Choose Housekeeping Genes'!AC$20,35-'Choose Housekeeping Genes'!AC$20),"")</f>
        <v/>
      </c>
      <c r="AB76" s="22" t="str">
        <f>IF(SUM('Control Sample Data'!F$3:F$194)&gt;10,IF(AND(ISNUMBER('Control Sample Data'!F76),'Control Sample Data'!F76&lt;35,'Control Sample Data'!F76&gt;0),'Control Sample Data'!F76-'Choose Housekeeping Genes'!AD$20,35-'Choose Housekeeping Genes'!AD$20),"")</f>
        <v/>
      </c>
      <c r="AC76" s="22" t="str">
        <f>IF(SUM('Control Sample Data'!G$3:G$194)&gt;10,IF(AND(ISNUMBER('Control Sample Data'!G76),'Control Sample Data'!G76&lt;35,'Control Sample Data'!G76&gt;0),'Control Sample Data'!G76-'Choose Housekeeping Genes'!AE$20,35-'Choose Housekeeping Genes'!AE$20),"")</f>
        <v/>
      </c>
      <c r="AD76" s="22" t="str">
        <f>IF(SUM('Control Sample Data'!H$3:H$194)&gt;10,IF(AND(ISNUMBER('Control Sample Data'!H76),'Control Sample Data'!H76&lt;35,'Control Sample Data'!H76&gt;0),'Control Sample Data'!H76-'Choose Housekeeping Genes'!AF$20,35-'Choose Housekeeping Genes'!AF$20),"")</f>
        <v/>
      </c>
      <c r="AE76" s="22" t="str">
        <f>IF(SUM('Control Sample Data'!I$3:I$194)&gt;10,IF(AND(ISNUMBER('Control Sample Data'!I76),'Control Sample Data'!I76&lt;35,'Control Sample Data'!I76&gt;0),'Control Sample Data'!I76-'Choose Housekeeping Genes'!AG$20,35-'Choose Housekeeping Genes'!AG$20),"")</f>
        <v/>
      </c>
      <c r="AF76" s="22" t="str">
        <f>IF(SUM('Control Sample Data'!J$3:J$194)&gt;10,IF(AND(ISNUMBER('Control Sample Data'!J76),'Control Sample Data'!J76&lt;35,'Control Sample Data'!J76&gt;0),'Control Sample Data'!J76-'Choose Housekeeping Genes'!AH$20,35-'Choose Housekeeping Genes'!AH$20),"")</f>
        <v/>
      </c>
      <c r="AG76" s="22" t="str">
        <f>IF(SUM('Control Sample Data'!K$3:K$194)&gt;10,IF(AND(ISNUMBER('Control Sample Data'!K76),'Control Sample Data'!K76&lt;35,'Control Sample Data'!K76&gt;0),'Control Sample Data'!K76-'Choose Housekeeping Genes'!AI$20,35-'Choose Housekeeping Genes'!AI$20),"")</f>
        <v/>
      </c>
      <c r="AH76" s="22" t="str">
        <f>IF(SUM('Control Sample Data'!L$3:L$194)&gt;10,IF(AND(ISNUMBER('Control Sample Data'!L76),'Control Sample Data'!L76&lt;35,'Control Sample Data'!L76&gt;0),'Control Sample Data'!L76-'Choose Housekeeping Genes'!AJ$20,35-'Choose Housekeeping Genes'!AJ$20),"")</f>
        <v/>
      </c>
      <c r="AI76" s="22" t="str">
        <f>IF(SUM('Control Sample Data'!M$3:M$194)&gt;10,IF(AND(ISNUMBER('Control Sample Data'!M76),'Control Sample Data'!M76&lt;35,'Control Sample Data'!M76&gt;0),'Control Sample Data'!M76-'Choose Housekeeping Genes'!AK$20,35-'Choose Housekeeping Genes'!AK$20),"")</f>
        <v/>
      </c>
      <c r="AJ76" s="22" t="str">
        <f>IF(SUM('Control Sample Data'!N$3:N$194)&gt;10,IF(AND(ISNUMBER('Control Sample Data'!N76),'Control Sample Data'!N76&lt;35,'Control Sample Data'!N76&gt;0),'Control Sample Data'!N76-'Choose Housekeeping Genes'!AL$20,35-'Choose Housekeeping Genes'!AL$20),"")</f>
        <v/>
      </c>
      <c r="AK76" s="22" t="str">
        <f>IF(SUM('Control Sample Data'!O$3:O$194)&gt;10,IF(AND(ISNUMBER('Control Sample Data'!O76),'Control Sample Data'!O76&lt;35,'Control Sample Data'!O76&gt;0),'Control Sample Data'!O76-'Choose Housekeeping Genes'!AM$20,35-'Choose Housekeeping Genes'!AM$20),"")</f>
        <v/>
      </c>
      <c r="AL76" s="22" t="str">
        <f>IF(SUM('Control Sample Data'!P$3:P$194)&gt;10,IF(AND(ISNUMBER('Control Sample Data'!P76),'Control Sample Data'!P76&lt;35,'Control Sample Data'!P76&gt;0),'Control Sample Data'!P76-'Choose Housekeeping Genes'!AN$20,35-'Choose Housekeeping Genes'!AN$20),"")</f>
        <v/>
      </c>
      <c r="AM76" s="22" t="str">
        <f>IF(SUM('Control Sample Data'!Q$3:Q$194)&gt;10,IF(AND(ISNUMBER('Control Sample Data'!Q76),'Control Sample Data'!Q76&lt;35,'Control Sample Data'!Q76&gt;0),'Control Sample Data'!Q76-'Choose Housekeeping Genes'!AO$20,35-'Choose Housekeeping Genes'!AO$20),"")</f>
        <v/>
      </c>
      <c r="AN76" s="22" t="str">
        <f>IF(SUM('Control Sample Data'!R$3:R$194)&gt;10,IF(AND(ISNUMBER('Control Sample Data'!R76),'Control Sample Data'!R76&lt;35,'Control Sample Data'!R76&gt;0),'Control Sample Data'!R76-'Choose Housekeeping Genes'!AP$20,35-'Choose Housekeeping Genes'!AP$20),"")</f>
        <v/>
      </c>
      <c r="AO76" s="22" t="str">
        <f>IF(SUM('Control Sample Data'!S$3:S$194)&gt;10,IF(AND(ISNUMBER('Control Sample Data'!S76),'Control Sample Data'!S76&lt;35,'Control Sample Data'!S76&gt;0),'Control Sample Data'!S76-'Choose Housekeeping Genes'!AQ$20,35-'Choose Housekeeping Genes'!AQ$20),"")</f>
        <v/>
      </c>
      <c r="AP76" s="22" t="str">
        <f>IF(SUM('Control Sample Data'!T$3:T$194)&gt;10,IF(AND(ISNUMBER('Control Sample Data'!T76),'Control Sample Data'!T76&lt;35,'Control Sample Data'!T76&gt;0),'Control Sample Data'!T76-'Choose Housekeeping Genes'!AR$20,35-'Choose Housekeeping Genes'!AR$20),"")</f>
        <v/>
      </c>
      <c r="AQ76" s="22" t="str">
        <f>IF(SUM('Control Sample Data'!U$3:U$194)&gt;10,IF(AND(ISNUMBER('Control Sample Data'!U76),'Control Sample Data'!U76&lt;35,'Control Sample Data'!U76&gt;0),'Control Sample Data'!U76-'Choose Housekeeping Genes'!AS$20,35-'Choose Housekeeping Genes'!AS$20),"")</f>
        <v/>
      </c>
      <c r="AR76" s="22" t="str">
        <f>IF(SUM('Control Sample Data'!V$3:V$194)&gt;10,IF(AND(ISNUMBER('Control Sample Data'!V76),'Control Sample Data'!V76&lt;35,'Control Sample Data'!V76&gt;0),'Control Sample Data'!V76-'Choose Housekeeping Genes'!AT$20,35-'Choose Housekeeping Genes'!AT$20),"")</f>
        <v/>
      </c>
      <c r="AS76" s="69" t="str">
        <f>'Control Sample Data'!A76</f>
        <v>His-GTG-2</v>
      </c>
      <c r="AT76" s="21" t="s">
        <v>292</v>
      </c>
      <c r="AU76" s="22" t="str">
        <f ca="1">IF(ISNUMBER(C76-'Choose Housekeeping Genes'!D$12),C76-'Choose Housekeeping Genes'!D$12,"")</f>
        <v/>
      </c>
      <c r="AV76" s="22" t="str">
        <f ca="1">IF(ISNUMBER(D76-'Choose Housekeeping Genes'!E$12),D76-'Choose Housekeeping Genes'!E$12,"")</f>
        <v/>
      </c>
      <c r="AW76" s="22" t="str">
        <f ca="1">IF(ISNUMBER(E76-'Choose Housekeeping Genes'!F$12),E76-'Choose Housekeeping Genes'!F$12,"")</f>
        <v/>
      </c>
      <c r="AX76" s="22" t="str">
        <f ca="1">IF(ISNUMBER(F76-'Choose Housekeeping Genes'!G$12),F76-'Choose Housekeeping Genes'!G$12,"")</f>
        <v/>
      </c>
      <c r="AY76" s="22" t="str">
        <f ca="1">IF(ISNUMBER(G76-'Choose Housekeeping Genes'!H$12),G76-'Choose Housekeeping Genes'!H$12,"")</f>
        <v/>
      </c>
      <c r="AZ76" s="22" t="str">
        <f ca="1">IF(ISNUMBER(H76-'Choose Housekeeping Genes'!I$12),H76-'Choose Housekeeping Genes'!I$12,"")</f>
        <v/>
      </c>
      <c r="BA76" s="22" t="str">
        <f ca="1">IF(ISNUMBER(I76-'Choose Housekeeping Genes'!J$12),I76-'Choose Housekeeping Genes'!J$12,"")</f>
        <v/>
      </c>
      <c r="BB76" s="22" t="str">
        <f ca="1">IF(ISNUMBER(J76-'Choose Housekeeping Genes'!K$12),J76-'Choose Housekeeping Genes'!K$12,"")</f>
        <v/>
      </c>
      <c r="BC76" s="22" t="str">
        <f ca="1">IF(ISNUMBER(K76-'Choose Housekeeping Genes'!L$12),K76-'Choose Housekeeping Genes'!L$12,"")</f>
        <v/>
      </c>
      <c r="BD76" s="22" t="str">
        <f ca="1">IF(ISNUMBER(L76-'Choose Housekeeping Genes'!M$12),L76-'Choose Housekeeping Genes'!M$12,"")</f>
        <v/>
      </c>
      <c r="BE76" s="22" t="str">
        <f ca="1">IF(ISNUMBER(M76-'Choose Housekeeping Genes'!N$12),M76-'Choose Housekeeping Genes'!N$12,"")</f>
        <v/>
      </c>
      <c r="BF76" s="22" t="str">
        <f ca="1">IF(ISNUMBER(N76-'Choose Housekeeping Genes'!O$12),N76-'Choose Housekeeping Genes'!O$12,"")</f>
        <v/>
      </c>
      <c r="BG76" s="22" t="str">
        <f ca="1">IF(ISNUMBER(O76-'Choose Housekeeping Genes'!P$12),O76-'Choose Housekeeping Genes'!P$12,"")</f>
        <v/>
      </c>
      <c r="BH76" s="22" t="str">
        <f ca="1">IF(ISNUMBER(P76-'Choose Housekeeping Genes'!Q$12),P76-'Choose Housekeeping Genes'!Q$12,"")</f>
        <v/>
      </c>
      <c r="BI76" s="22" t="str">
        <f ca="1">IF(ISNUMBER(Q76-'Choose Housekeeping Genes'!R$12),Q76-'Choose Housekeeping Genes'!R$12,"")</f>
        <v/>
      </c>
      <c r="BJ76" s="22" t="str">
        <f ca="1">IF(ISNUMBER(R76-'Choose Housekeeping Genes'!S$12),R76-'Choose Housekeeping Genes'!S$12,"")</f>
        <v/>
      </c>
      <c r="BK76" s="22" t="str">
        <f ca="1">IF(ISNUMBER(S76-'Choose Housekeeping Genes'!T$12),S76-'Choose Housekeeping Genes'!T$12,"")</f>
        <v/>
      </c>
      <c r="BL76" s="22" t="str">
        <f ca="1">IF(ISNUMBER(T76-'Choose Housekeeping Genes'!U$12),T76-'Choose Housekeeping Genes'!U$12,"")</f>
        <v/>
      </c>
      <c r="BM76" s="22" t="str">
        <f ca="1">IF(ISNUMBER(U76-'Choose Housekeeping Genes'!V$12),U76-'Choose Housekeeping Genes'!V$12,"")</f>
        <v/>
      </c>
      <c r="BN76" s="22" t="str">
        <f ca="1">IF(ISNUMBER(V76-'Choose Housekeeping Genes'!W$12),V76-'Choose Housekeeping Genes'!W$12,"")</f>
        <v/>
      </c>
      <c r="BO76" s="142" t="str">
        <f t="shared" si="49"/>
        <v>His-GTG-2</v>
      </c>
      <c r="BP76" s="140" t="s">
        <v>292</v>
      </c>
      <c r="BQ76" s="22" t="str">
        <f ca="1">IF(ISNUMBER(Y76-'Choose Housekeeping Genes'!AA$12),Y76-'Choose Housekeeping Genes'!AA$12,"")</f>
        <v/>
      </c>
      <c r="BR76" s="22" t="str">
        <f ca="1">IF(ISNUMBER(Z76-'Choose Housekeeping Genes'!AB$12),Z76-'Choose Housekeeping Genes'!AB$12,"")</f>
        <v/>
      </c>
      <c r="BS76" s="22" t="str">
        <f ca="1">IF(ISNUMBER(AA76-'Choose Housekeeping Genes'!AC$12),AA76-'Choose Housekeeping Genes'!AC$12,"")</f>
        <v/>
      </c>
      <c r="BT76" s="22" t="str">
        <f ca="1">IF(ISNUMBER(AB76-'Choose Housekeeping Genes'!AD$12),AB76-'Choose Housekeeping Genes'!AD$12,"")</f>
        <v/>
      </c>
      <c r="BU76" s="22" t="str">
        <f ca="1">IF(ISNUMBER(AC76-'Choose Housekeeping Genes'!AE$12),AC76-'Choose Housekeeping Genes'!AE$12,"")</f>
        <v/>
      </c>
      <c r="BV76" s="22" t="str">
        <f ca="1">IF(ISNUMBER(AD76-'Choose Housekeeping Genes'!AF$12),AD76-'Choose Housekeeping Genes'!AF$12,"")</f>
        <v/>
      </c>
      <c r="BW76" s="22" t="str">
        <f ca="1">IF(ISNUMBER(AE76-'Choose Housekeeping Genes'!AG$12),AE76-'Choose Housekeeping Genes'!AG$12,"")</f>
        <v/>
      </c>
      <c r="BX76" s="22" t="str">
        <f ca="1">IF(ISNUMBER(AF76-'Choose Housekeeping Genes'!AH$12),AF76-'Choose Housekeeping Genes'!AH$12,"")</f>
        <v/>
      </c>
      <c r="BY76" s="22" t="str">
        <f ca="1">IF(ISNUMBER(AG76-'Choose Housekeeping Genes'!AI$12),AG76-'Choose Housekeeping Genes'!AI$12,"")</f>
        <v/>
      </c>
      <c r="BZ76" s="22" t="str">
        <f ca="1">IF(ISNUMBER(AH76-'Choose Housekeeping Genes'!AJ$12),AH76-'Choose Housekeeping Genes'!AJ$12,"")</f>
        <v/>
      </c>
      <c r="CA76" s="22" t="str">
        <f ca="1">IF(ISNUMBER(AI76-'Choose Housekeeping Genes'!AK$12),AI76-'Choose Housekeeping Genes'!AK$12,"")</f>
        <v/>
      </c>
      <c r="CB76" s="22" t="str">
        <f ca="1">IF(ISNUMBER(AJ76-'Choose Housekeeping Genes'!AL$12),AJ76-'Choose Housekeeping Genes'!AL$12,"")</f>
        <v/>
      </c>
      <c r="CC76" s="22" t="str">
        <f ca="1">IF(ISNUMBER(AK76-'Choose Housekeeping Genes'!AM$12),AK76-'Choose Housekeeping Genes'!AM$12,"")</f>
        <v/>
      </c>
      <c r="CD76" s="22" t="str">
        <f ca="1">IF(ISNUMBER(AL76-'Choose Housekeeping Genes'!AN$12),AL76-'Choose Housekeeping Genes'!AN$12,"")</f>
        <v/>
      </c>
      <c r="CE76" s="22" t="str">
        <f ca="1">IF(ISNUMBER(AM76-'Choose Housekeeping Genes'!AO$12),AM76-'Choose Housekeeping Genes'!AO$12,"")</f>
        <v/>
      </c>
      <c r="CF76" s="22" t="str">
        <f ca="1">IF(ISNUMBER(AN76-'Choose Housekeeping Genes'!AP$12),AN76-'Choose Housekeeping Genes'!AP$12,"")</f>
        <v/>
      </c>
      <c r="CG76" s="22" t="str">
        <f ca="1">IF(ISNUMBER(AO76-'Choose Housekeeping Genes'!AQ$12),AO76-'Choose Housekeeping Genes'!AQ$12,"")</f>
        <v/>
      </c>
      <c r="CH76" s="22" t="str">
        <f ca="1">IF(ISNUMBER(AP76-'Choose Housekeeping Genes'!AR$12),AP76-'Choose Housekeeping Genes'!AR$12,"")</f>
        <v/>
      </c>
      <c r="CI76" s="22" t="str">
        <f ca="1">IF(ISNUMBER(AQ76-'Choose Housekeeping Genes'!AS$12),AQ76-'Choose Housekeeping Genes'!AS$12,"")</f>
        <v/>
      </c>
      <c r="CJ76" s="22" t="str">
        <f ca="1">IF(ISNUMBER(AR76-'Choose Housekeeping Genes'!AT$12),AR76-'Choose Housekeeping Genes'!AT$12,"")</f>
        <v/>
      </c>
      <c r="CK76" s="66" t="e">
        <f t="shared" ca="1" si="50"/>
        <v>#DIV/0!</v>
      </c>
      <c r="CL76" s="143" t="e">
        <f t="shared" ca="1" si="51"/>
        <v>#DIV/0!</v>
      </c>
      <c r="DA76" s="69" t="str">
        <f>'Transcript table'!D84</f>
        <v>His-GTG-2</v>
      </c>
      <c r="DB76" s="21" t="s">
        <v>292</v>
      </c>
      <c r="DC76" s="65" t="str">
        <f t="shared" ca="1" si="52"/>
        <v/>
      </c>
      <c r="DD76" s="65" t="str">
        <f t="shared" ca="1" si="53"/>
        <v/>
      </c>
      <c r="DE76" s="65" t="str">
        <f t="shared" ca="1" si="54"/>
        <v/>
      </c>
      <c r="DF76" s="65" t="str">
        <f t="shared" ca="1" si="55"/>
        <v/>
      </c>
      <c r="DG76" s="65" t="str">
        <f t="shared" ca="1" si="56"/>
        <v/>
      </c>
      <c r="DH76" s="65" t="str">
        <f t="shared" ca="1" si="57"/>
        <v/>
      </c>
      <c r="DI76" s="65" t="str">
        <f t="shared" ca="1" si="58"/>
        <v/>
      </c>
      <c r="DJ76" s="65" t="str">
        <f t="shared" ca="1" si="59"/>
        <v/>
      </c>
      <c r="DK76" s="65" t="str">
        <f t="shared" ca="1" si="60"/>
        <v/>
      </c>
      <c r="DL76" s="65" t="str">
        <f t="shared" ca="1" si="61"/>
        <v/>
      </c>
      <c r="DM76" s="65" t="str">
        <f t="shared" ca="1" si="62"/>
        <v/>
      </c>
      <c r="DN76" s="65" t="str">
        <f t="shared" ca="1" si="63"/>
        <v/>
      </c>
      <c r="DO76" s="65" t="str">
        <f t="shared" ca="1" si="64"/>
        <v/>
      </c>
      <c r="DP76" s="65" t="str">
        <f t="shared" ca="1" si="65"/>
        <v/>
      </c>
      <c r="DQ76" s="65" t="str">
        <f t="shared" ca="1" si="66"/>
        <v/>
      </c>
      <c r="DR76" s="65" t="str">
        <f t="shared" ca="1" si="67"/>
        <v/>
      </c>
      <c r="DS76" s="65" t="str">
        <f t="shared" ca="1" si="68"/>
        <v/>
      </c>
      <c r="DT76" s="65" t="str">
        <f t="shared" ca="1" si="69"/>
        <v/>
      </c>
      <c r="DU76" s="65" t="str">
        <f t="shared" ca="1" si="70"/>
        <v/>
      </c>
      <c r="DV76" s="65" t="str">
        <f t="shared" ca="1" si="71"/>
        <v/>
      </c>
      <c r="DW76" s="141" t="str">
        <f t="shared" si="72"/>
        <v>His-GTG-2</v>
      </c>
      <c r="DX76" s="140" t="s">
        <v>292</v>
      </c>
      <c r="DY76" s="65" t="str">
        <f t="shared" ca="1" si="73"/>
        <v/>
      </c>
      <c r="DZ76" s="65" t="str">
        <f t="shared" ca="1" si="74"/>
        <v/>
      </c>
      <c r="EA76" s="65" t="str">
        <f t="shared" ca="1" si="75"/>
        <v/>
      </c>
      <c r="EB76" s="65" t="str">
        <f t="shared" ca="1" si="76"/>
        <v/>
      </c>
      <c r="EC76" s="65" t="str">
        <f t="shared" ca="1" si="77"/>
        <v/>
      </c>
      <c r="ED76" s="65" t="str">
        <f t="shared" ca="1" si="78"/>
        <v/>
      </c>
      <c r="EE76" s="65" t="str">
        <f t="shared" ca="1" si="79"/>
        <v/>
      </c>
      <c r="EF76" s="65" t="str">
        <f t="shared" ca="1" si="80"/>
        <v/>
      </c>
      <c r="EG76" s="65" t="str">
        <f t="shared" ca="1" si="81"/>
        <v/>
      </c>
      <c r="EH76" s="65" t="str">
        <f t="shared" ca="1" si="82"/>
        <v/>
      </c>
      <c r="EI76" s="65" t="str">
        <f t="shared" ca="1" si="83"/>
        <v/>
      </c>
      <c r="EJ76" s="65" t="str">
        <f t="shared" ca="1" si="84"/>
        <v/>
      </c>
      <c r="EK76" s="65" t="str">
        <f t="shared" ca="1" si="85"/>
        <v/>
      </c>
      <c r="EL76" s="65" t="str">
        <f t="shared" ca="1" si="86"/>
        <v/>
      </c>
      <c r="EM76" s="65" t="str">
        <f t="shared" ca="1" si="87"/>
        <v/>
      </c>
      <c r="EN76" s="65" t="str">
        <f t="shared" ca="1" si="88"/>
        <v/>
      </c>
      <c r="EO76" s="65" t="str">
        <f t="shared" ca="1" si="89"/>
        <v/>
      </c>
      <c r="EP76" s="65" t="str">
        <f t="shared" ca="1" si="90"/>
        <v/>
      </c>
      <c r="EQ76" s="65" t="str">
        <f t="shared" ca="1" si="91"/>
        <v/>
      </c>
      <c r="ER76" s="65" t="str">
        <f t="shared" ca="1" si="92"/>
        <v/>
      </c>
    </row>
    <row r="77" spans="1:148" ht="12.75" customHeight="1">
      <c r="A77" s="134" t="str">
        <f>'Test Sample Data'!A77</f>
        <v>His-GTG-3</v>
      </c>
      <c r="B77" s="136" t="s">
        <v>290</v>
      </c>
      <c r="C77" s="22" t="str">
        <f>IF(SUM('Test Sample Data'!C$3:C$194)&gt;10,IF(AND(ISNUMBER('Test Sample Data'!C77),'Test Sample Data'!C77&lt;35,'Test Sample Data'!C77&gt;0),'Test Sample Data'!C77-'Choose Housekeeping Genes'!D$20,35-'Choose Housekeeping Genes'!D$20),"")</f>
        <v/>
      </c>
      <c r="D77" s="22" t="str">
        <f>IF(SUM('Test Sample Data'!D$3:D$194)&gt;10,IF(AND(ISNUMBER('Test Sample Data'!D77),'Test Sample Data'!D77&lt;35,'Test Sample Data'!D77&gt;0),'Test Sample Data'!D77-'Choose Housekeeping Genes'!E$20,35-'Choose Housekeeping Genes'!E$20),"")</f>
        <v/>
      </c>
      <c r="E77" s="22" t="str">
        <f>IF(SUM('Test Sample Data'!E$3:E$194)&gt;10,IF(AND(ISNUMBER('Test Sample Data'!E77),'Test Sample Data'!E77&lt;35,'Test Sample Data'!E77&gt;0),'Test Sample Data'!E77-'Choose Housekeeping Genes'!F$20,35-'Choose Housekeeping Genes'!F$20),"")</f>
        <v/>
      </c>
      <c r="F77" s="22" t="str">
        <f>IF(SUM('Test Sample Data'!F$3:F$194)&gt;10,IF(AND(ISNUMBER('Test Sample Data'!F77),'Test Sample Data'!F77&lt;35,'Test Sample Data'!F77&gt;0),'Test Sample Data'!F77-'Choose Housekeeping Genes'!G$20,35-'Choose Housekeeping Genes'!G$20),"")</f>
        <v/>
      </c>
      <c r="G77" s="22" t="str">
        <f>IF(SUM('Test Sample Data'!G$3:G$194)&gt;10,IF(AND(ISNUMBER('Test Sample Data'!G77),'Test Sample Data'!G77&lt;35,'Test Sample Data'!G77&gt;0),'Test Sample Data'!G77-'Choose Housekeeping Genes'!H$20,35-'Choose Housekeeping Genes'!H$20),"")</f>
        <v/>
      </c>
      <c r="H77" s="22" t="str">
        <f>IF(SUM('Test Sample Data'!H$3:H$194)&gt;10,IF(AND(ISNUMBER('Test Sample Data'!H77),'Test Sample Data'!H77&lt;35,'Test Sample Data'!H77&gt;0),'Test Sample Data'!H77-'Choose Housekeeping Genes'!I$20,35-'Choose Housekeeping Genes'!I$20),"")</f>
        <v/>
      </c>
      <c r="I77" s="22" t="str">
        <f>IF(SUM('Test Sample Data'!I$3:I$194)&gt;10,IF(AND(ISNUMBER('Test Sample Data'!I77),'Test Sample Data'!I77&lt;35,'Test Sample Data'!I77&gt;0),'Test Sample Data'!I77-'Choose Housekeeping Genes'!J$20,35-'Choose Housekeeping Genes'!J$20),"")</f>
        <v/>
      </c>
      <c r="J77" s="22" t="str">
        <f>IF(SUM('Test Sample Data'!J$3:J$194)&gt;10,IF(AND(ISNUMBER('Test Sample Data'!J77),'Test Sample Data'!J77&lt;35,'Test Sample Data'!J77&gt;0),'Test Sample Data'!J77-'Choose Housekeeping Genes'!K$20,35-'Choose Housekeeping Genes'!K$20),"")</f>
        <v/>
      </c>
      <c r="K77" s="22" t="str">
        <f>IF(SUM('Test Sample Data'!K$3:K$194)&gt;10,IF(AND(ISNUMBER('Test Sample Data'!K77),'Test Sample Data'!K77&lt;35,'Test Sample Data'!K77&gt;0),'Test Sample Data'!K77-'Choose Housekeeping Genes'!L$20,35-'Choose Housekeeping Genes'!L$20),"")</f>
        <v/>
      </c>
      <c r="L77" s="22" t="str">
        <f>IF(SUM('Test Sample Data'!L$3:L$194)&gt;10,IF(AND(ISNUMBER('Test Sample Data'!L77),'Test Sample Data'!L77&lt;35,'Test Sample Data'!L77&gt;0),'Test Sample Data'!L77-'Choose Housekeeping Genes'!M$20,35-'Choose Housekeeping Genes'!M$20),"")</f>
        <v/>
      </c>
      <c r="M77" s="22" t="str">
        <f>IF(SUM('Test Sample Data'!M$3:M$194)&gt;10,IF(AND(ISNUMBER('Test Sample Data'!M77),'Test Sample Data'!M77&lt;35,'Test Sample Data'!M77&gt;0),'Test Sample Data'!M77-'Choose Housekeeping Genes'!N$20,35-'Choose Housekeeping Genes'!N$20),"")</f>
        <v/>
      </c>
      <c r="N77" s="22" t="str">
        <f>IF(SUM('Test Sample Data'!N$3:N$194)&gt;10,IF(AND(ISNUMBER('Test Sample Data'!N77),'Test Sample Data'!N77&lt;35,'Test Sample Data'!N77&gt;0),'Test Sample Data'!N77-'Choose Housekeeping Genes'!O$20,35-'Choose Housekeeping Genes'!O$20),"")</f>
        <v/>
      </c>
      <c r="O77" s="22" t="str">
        <f>IF(SUM('Test Sample Data'!O$3:O$194)&gt;10,IF(AND(ISNUMBER('Test Sample Data'!O77),'Test Sample Data'!O77&lt;35,'Test Sample Data'!O77&gt;0),'Test Sample Data'!O77-'Choose Housekeeping Genes'!P$20,35-'Choose Housekeeping Genes'!P$20),"")</f>
        <v/>
      </c>
      <c r="P77" s="22" t="str">
        <f>IF(SUM('Test Sample Data'!P$3:P$194)&gt;10,IF(AND(ISNUMBER('Test Sample Data'!P77),'Test Sample Data'!P77&lt;35,'Test Sample Data'!P77&gt;0),'Test Sample Data'!P77-'Choose Housekeeping Genes'!Q$20,35-'Choose Housekeeping Genes'!Q$20),"")</f>
        <v/>
      </c>
      <c r="Q77" s="22" t="str">
        <f>IF(SUM('Test Sample Data'!Q$3:Q$194)&gt;10,IF(AND(ISNUMBER('Test Sample Data'!Q77),'Test Sample Data'!Q77&lt;35,'Test Sample Data'!Q77&gt;0),'Test Sample Data'!Q77-'Choose Housekeeping Genes'!R$20,35-'Choose Housekeeping Genes'!R$20),"")</f>
        <v/>
      </c>
      <c r="R77" s="22" t="str">
        <f>IF(SUM('Test Sample Data'!R$3:R$194)&gt;10,IF(AND(ISNUMBER('Test Sample Data'!R77),'Test Sample Data'!R77&lt;35,'Test Sample Data'!R77&gt;0),'Test Sample Data'!R77-'Choose Housekeeping Genes'!S$20,35-'Choose Housekeeping Genes'!S$20),"")</f>
        <v/>
      </c>
      <c r="S77" s="22" t="str">
        <f>IF(SUM('Test Sample Data'!S$3:S$194)&gt;10,IF(AND(ISNUMBER('Test Sample Data'!S77),'Test Sample Data'!S77&lt;35,'Test Sample Data'!S77&gt;0),'Test Sample Data'!S77-'Choose Housekeeping Genes'!T$20,35-'Choose Housekeeping Genes'!T$20),"")</f>
        <v/>
      </c>
      <c r="T77" s="22" t="str">
        <f>IF(SUM('Test Sample Data'!T$3:T$194)&gt;10,IF(AND(ISNUMBER('Test Sample Data'!T77),'Test Sample Data'!T77&lt;35,'Test Sample Data'!T77&gt;0),'Test Sample Data'!T77-'Choose Housekeeping Genes'!U$20,35-'Choose Housekeeping Genes'!U$20),"")</f>
        <v/>
      </c>
      <c r="U77" s="22" t="str">
        <f>IF(SUM('Test Sample Data'!U$3:U$194)&gt;10,IF(AND(ISNUMBER('Test Sample Data'!U77),'Test Sample Data'!U77&lt;35,'Test Sample Data'!U77&gt;0),'Test Sample Data'!U77-'Choose Housekeeping Genes'!V$20,35-'Choose Housekeeping Genes'!V$20),"")</f>
        <v/>
      </c>
      <c r="V77" s="22" t="str">
        <f>IF(SUM('Test Sample Data'!V$3:V$194)&gt;10,IF(AND(ISNUMBER('Test Sample Data'!V77),'Test Sample Data'!V77&lt;35,'Test Sample Data'!V77&gt;0),'Test Sample Data'!V77-'Choose Housekeeping Genes'!W$20,35-'Choose Housekeeping Genes'!W$20),"")</f>
        <v/>
      </c>
      <c r="W77" s="139" t="str">
        <f>'Control Sample Data'!A77</f>
        <v>His-GTG-3</v>
      </c>
      <c r="X77" s="140" t="s">
        <v>290</v>
      </c>
      <c r="Y77" s="22" t="str">
        <f>IF(SUM('Control Sample Data'!C$3:C$194)&gt;10,IF(AND(ISNUMBER('Control Sample Data'!C77),'Control Sample Data'!C77&lt;35,'Control Sample Data'!C77&gt;0),'Control Sample Data'!C77-'Choose Housekeeping Genes'!AA$20,35-'Choose Housekeeping Genes'!AA$20),"")</f>
        <v/>
      </c>
      <c r="Z77" s="22" t="str">
        <f>IF(SUM('Control Sample Data'!D$3:D$194)&gt;10,IF(AND(ISNUMBER('Control Sample Data'!D77),'Control Sample Data'!D77&lt;35,'Control Sample Data'!D77&gt;0),'Control Sample Data'!D77-'Choose Housekeeping Genes'!AB$20,35-'Choose Housekeeping Genes'!AB$20),"")</f>
        <v/>
      </c>
      <c r="AA77" s="22" t="str">
        <f>IF(SUM('Control Sample Data'!E$3:E$194)&gt;10,IF(AND(ISNUMBER('Control Sample Data'!E77),'Control Sample Data'!E77&lt;35,'Control Sample Data'!E77&gt;0),'Control Sample Data'!E77-'Choose Housekeeping Genes'!AC$20,35-'Choose Housekeeping Genes'!AC$20),"")</f>
        <v/>
      </c>
      <c r="AB77" s="22" t="str">
        <f>IF(SUM('Control Sample Data'!F$3:F$194)&gt;10,IF(AND(ISNUMBER('Control Sample Data'!F77),'Control Sample Data'!F77&lt;35,'Control Sample Data'!F77&gt;0),'Control Sample Data'!F77-'Choose Housekeeping Genes'!AD$20,35-'Choose Housekeeping Genes'!AD$20),"")</f>
        <v/>
      </c>
      <c r="AC77" s="22" t="str">
        <f>IF(SUM('Control Sample Data'!G$3:G$194)&gt;10,IF(AND(ISNUMBER('Control Sample Data'!G77),'Control Sample Data'!G77&lt;35,'Control Sample Data'!G77&gt;0),'Control Sample Data'!G77-'Choose Housekeeping Genes'!AE$20,35-'Choose Housekeeping Genes'!AE$20),"")</f>
        <v/>
      </c>
      <c r="AD77" s="22" t="str">
        <f>IF(SUM('Control Sample Data'!H$3:H$194)&gt;10,IF(AND(ISNUMBER('Control Sample Data'!H77),'Control Sample Data'!H77&lt;35,'Control Sample Data'!H77&gt;0),'Control Sample Data'!H77-'Choose Housekeeping Genes'!AF$20,35-'Choose Housekeeping Genes'!AF$20),"")</f>
        <v/>
      </c>
      <c r="AE77" s="22" t="str">
        <f>IF(SUM('Control Sample Data'!I$3:I$194)&gt;10,IF(AND(ISNUMBER('Control Sample Data'!I77),'Control Sample Data'!I77&lt;35,'Control Sample Data'!I77&gt;0),'Control Sample Data'!I77-'Choose Housekeeping Genes'!AG$20,35-'Choose Housekeeping Genes'!AG$20),"")</f>
        <v/>
      </c>
      <c r="AF77" s="22" t="str">
        <f>IF(SUM('Control Sample Data'!J$3:J$194)&gt;10,IF(AND(ISNUMBER('Control Sample Data'!J77),'Control Sample Data'!J77&lt;35,'Control Sample Data'!J77&gt;0),'Control Sample Data'!J77-'Choose Housekeeping Genes'!AH$20,35-'Choose Housekeeping Genes'!AH$20),"")</f>
        <v/>
      </c>
      <c r="AG77" s="22" t="str">
        <f>IF(SUM('Control Sample Data'!K$3:K$194)&gt;10,IF(AND(ISNUMBER('Control Sample Data'!K77),'Control Sample Data'!K77&lt;35,'Control Sample Data'!K77&gt;0),'Control Sample Data'!K77-'Choose Housekeeping Genes'!AI$20,35-'Choose Housekeeping Genes'!AI$20),"")</f>
        <v/>
      </c>
      <c r="AH77" s="22" t="str">
        <f>IF(SUM('Control Sample Data'!L$3:L$194)&gt;10,IF(AND(ISNUMBER('Control Sample Data'!L77),'Control Sample Data'!L77&lt;35,'Control Sample Data'!L77&gt;0),'Control Sample Data'!L77-'Choose Housekeeping Genes'!AJ$20,35-'Choose Housekeeping Genes'!AJ$20),"")</f>
        <v/>
      </c>
      <c r="AI77" s="22" t="str">
        <f>IF(SUM('Control Sample Data'!M$3:M$194)&gt;10,IF(AND(ISNUMBER('Control Sample Data'!M77),'Control Sample Data'!M77&lt;35,'Control Sample Data'!M77&gt;0),'Control Sample Data'!M77-'Choose Housekeeping Genes'!AK$20,35-'Choose Housekeeping Genes'!AK$20),"")</f>
        <v/>
      </c>
      <c r="AJ77" s="22" t="str">
        <f>IF(SUM('Control Sample Data'!N$3:N$194)&gt;10,IF(AND(ISNUMBER('Control Sample Data'!N77),'Control Sample Data'!N77&lt;35,'Control Sample Data'!N77&gt;0),'Control Sample Data'!N77-'Choose Housekeeping Genes'!AL$20,35-'Choose Housekeeping Genes'!AL$20),"")</f>
        <v/>
      </c>
      <c r="AK77" s="22" t="str">
        <f>IF(SUM('Control Sample Data'!O$3:O$194)&gt;10,IF(AND(ISNUMBER('Control Sample Data'!O77),'Control Sample Data'!O77&lt;35,'Control Sample Data'!O77&gt;0),'Control Sample Data'!O77-'Choose Housekeeping Genes'!AM$20,35-'Choose Housekeeping Genes'!AM$20),"")</f>
        <v/>
      </c>
      <c r="AL77" s="22" t="str">
        <f>IF(SUM('Control Sample Data'!P$3:P$194)&gt;10,IF(AND(ISNUMBER('Control Sample Data'!P77),'Control Sample Data'!P77&lt;35,'Control Sample Data'!P77&gt;0),'Control Sample Data'!P77-'Choose Housekeeping Genes'!AN$20,35-'Choose Housekeeping Genes'!AN$20),"")</f>
        <v/>
      </c>
      <c r="AM77" s="22" t="str">
        <f>IF(SUM('Control Sample Data'!Q$3:Q$194)&gt;10,IF(AND(ISNUMBER('Control Sample Data'!Q77),'Control Sample Data'!Q77&lt;35,'Control Sample Data'!Q77&gt;0),'Control Sample Data'!Q77-'Choose Housekeeping Genes'!AO$20,35-'Choose Housekeeping Genes'!AO$20),"")</f>
        <v/>
      </c>
      <c r="AN77" s="22" t="str">
        <f>IF(SUM('Control Sample Data'!R$3:R$194)&gt;10,IF(AND(ISNUMBER('Control Sample Data'!R77),'Control Sample Data'!R77&lt;35,'Control Sample Data'!R77&gt;0),'Control Sample Data'!R77-'Choose Housekeeping Genes'!AP$20,35-'Choose Housekeeping Genes'!AP$20),"")</f>
        <v/>
      </c>
      <c r="AO77" s="22" t="str">
        <f>IF(SUM('Control Sample Data'!S$3:S$194)&gt;10,IF(AND(ISNUMBER('Control Sample Data'!S77),'Control Sample Data'!S77&lt;35,'Control Sample Data'!S77&gt;0),'Control Sample Data'!S77-'Choose Housekeeping Genes'!AQ$20,35-'Choose Housekeeping Genes'!AQ$20),"")</f>
        <v/>
      </c>
      <c r="AP77" s="22" t="str">
        <f>IF(SUM('Control Sample Data'!T$3:T$194)&gt;10,IF(AND(ISNUMBER('Control Sample Data'!T77),'Control Sample Data'!T77&lt;35,'Control Sample Data'!T77&gt;0),'Control Sample Data'!T77-'Choose Housekeeping Genes'!AR$20,35-'Choose Housekeeping Genes'!AR$20),"")</f>
        <v/>
      </c>
      <c r="AQ77" s="22" t="str">
        <f>IF(SUM('Control Sample Data'!U$3:U$194)&gt;10,IF(AND(ISNUMBER('Control Sample Data'!U77),'Control Sample Data'!U77&lt;35,'Control Sample Data'!U77&gt;0),'Control Sample Data'!U77-'Choose Housekeeping Genes'!AS$20,35-'Choose Housekeeping Genes'!AS$20),"")</f>
        <v/>
      </c>
      <c r="AR77" s="22" t="str">
        <f>IF(SUM('Control Sample Data'!V$3:V$194)&gt;10,IF(AND(ISNUMBER('Control Sample Data'!V77),'Control Sample Data'!V77&lt;35,'Control Sample Data'!V77&gt;0),'Control Sample Data'!V77-'Choose Housekeeping Genes'!AT$20,35-'Choose Housekeeping Genes'!AT$20),"")</f>
        <v/>
      </c>
      <c r="AS77" s="69" t="str">
        <f>'Control Sample Data'!A77</f>
        <v>His-GTG-3</v>
      </c>
      <c r="AT77" s="21" t="s">
        <v>290</v>
      </c>
      <c r="AU77" s="22" t="str">
        <f ca="1">IF(ISNUMBER(C77-'Choose Housekeeping Genes'!D$12),C77-'Choose Housekeeping Genes'!D$12,"")</f>
        <v/>
      </c>
      <c r="AV77" s="22" t="str">
        <f ca="1">IF(ISNUMBER(D77-'Choose Housekeeping Genes'!E$12),D77-'Choose Housekeeping Genes'!E$12,"")</f>
        <v/>
      </c>
      <c r="AW77" s="22" t="str">
        <f ca="1">IF(ISNUMBER(E77-'Choose Housekeeping Genes'!F$12),E77-'Choose Housekeeping Genes'!F$12,"")</f>
        <v/>
      </c>
      <c r="AX77" s="22" t="str">
        <f ca="1">IF(ISNUMBER(F77-'Choose Housekeeping Genes'!G$12),F77-'Choose Housekeeping Genes'!G$12,"")</f>
        <v/>
      </c>
      <c r="AY77" s="22" t="str">
        <f ca="1">IF(ISNUMBER(G77-'Choose Housekeeping Genes'!H$12),G77-'Choose Housekeeping Genes'!H$12,"")</f>
        <v/>
      </c>
      <c r="AZ77" s="22" t="str">
        <f ca="1">IF(ISNUMBER(H77-'Choose Housekeeping Genes'!I$12),H77-'Choose Housekeeping Genes'!I$12,"")</f>
        <v/>
      </c>
      <c r="BA77" s="22" t="str">
        <f ca="1">IF(ISNUMBER(I77-'Choose Housekeeping Genes'!J$12),I77-'Choose Housekeeping Genes'!J$12,"")</f>
        <v/>
      </c>
      <c r="BB77" s="22" t="str">
        <f ca="1">IF(ISNUMBER(J77-'Choose Housekeeping Genes'!K$12),J77-'Choose Housekeeping Genes'!K$12,"")</f>
        <v/>
      </c>
      <c r="BC77" s="22" t="str">
        <f ca="1">IF(ISNUMBER(K77-'Choose Housekeeping Genes'!L$12),K77-'Choose Housekeeping Genes'!L$12,"")</f>
        <v/>
      </c>
      <c r="BD77" s="22" t="str">
        <f ca="1">IF(ISNUMBER(L77-'Choose Housekeeping Genes'!M$12),L77-'Choose Housekeeping Genes'!M$12,"")</f>
        <v/>
      </c>
      <c r="BE77" s="22" t="str">
        <f ca="1">IF(ISNUMBER(M77-'Choose Housekeeping Genes'!N$12),M77-'Choose Housekeeping Genes'!N$12,"")</f>
        <v/>
      </c>
      <c r="BF77" s="22" t="str">
        <f ca="1">IF(ISNUMBER(N77-'Choose Housekeeping Genes'!O$12),N77-'Choose Housekeeping Genes'!O$12,"")</f>
        <v/>
      </c>
      <c r="BG77" s="22" t="str">
        <f ca="1">IF(ISNUMBER(O77-'Choose Housekeeping Genes'!P$12),O77-'Choose Housekeeping Genes'!P$12,"")</f>
        <v/>
      </c>
      <c r="BH77" s="22" t="str">
        <f ca="1">IF(ISNUMBER(P77-'Choose Housekeeping Genes'!Q$12),P77-'Choose Housekeeping Genes'!Q$12,"")</f>
        <v/>
      </c>
      <c r="BI77" s="22" t="str">
        <f ca="1">IF(ISNUMBER(Q77-'Choose Housekeeping Genes'!R$12),Q77-'Choose Housekeeping Genes'!R$12,"")</f>
        <v/>
      </c>
      <c r="BJ77" s="22" t="str">
        <f ca="1">IF(ISNUMBER(R77-'Choose Housekeeping Genes'!S$12),R77-'Choose Housekeeping Genes'!S$12,"")</f>
        <v/>
      </c>
      <c r="BK77" s="22" t="str">
        <f ca="1">IF(ISNUMBER(S77-'Choose Housekeeping Genes'!T$12),S77-'Choose Housekeeping Genes'!T$12,"")</f>
        <v/>
      </c>
      <c r="BL77" s="22" t="str">
        <f ca="1">IF(ISNUMBER(T77-'Choose Housekeeping Genes'!U$12),T77-'Choose Housekeeping Genes'!U$12,"")</f>
        <v/>
      </c>
      <c r="BM77" s="22" t="str">
        <f ca="1">IF(ISNUMBER(U77-'Choose Housekeeping Genes'!V$12),U77-'Choose Housekeeping Genes'!V$12,"")</f>
        <v/>
      </c>
      <c r="BN77" s="22" t="str">
        <f ca="1">IF(ISNUMBER(V77-'Choose Housekeeping Genes'!W$12),V77-'Choose Housekeeping Genes'!W$12,"")</f>
        <v/>
      </c>
      <c r="BO77" s="142" t="str">
        <f t="shared" si="49"/>
        <v>His-GTG-3</v>
      </c>
      <c r="BP77" s="140" t="s">
        <v>290</v>
      </c>
      <c r="BQ77" s="22" t="str">
        <f ca="1">IF(ISNUMBER(Y77-'Choose Housekeeping Genes'!AA$12),Y77-'Choose Housekeeping Genes'!AA$12,"")</f>
        <v/>
      </c>
      <c r="BR77" s="22" t="str">
        <f ca="1">IF(ISNUMBER(Z77-'Choose Housekeeping Genes'!AB$12),Z77-'Choose Housekeeping Genes'!AB$12,"")</f>
        <v/>
      </c>
      <c r="BS77" s="22" t="str">
        <f ca="1">IF(ISNUMBER(AA77-'Choose Housekeeping Genes'!AC$12),AA77-'Choose Housekeeping Genes'!AC$12,"")</f>
        <v/>
      </c>
      <c r="BT77" s="22" t="str">
        <f ca="1">IF(ISNUMBER(AB77-'Choose Housekeeping Genes'!AD$12),AB77-'Choose Housekeeping Genes'!AD$12,"")</f>
        <v/>
      </c>
      <c r="BU77" s="22" t="str">
        <f ca="1">IF(ISNUMBER(AC77-'Choose Housekeeping Genes'!AE$12),AC77-'Choose Housekeeping Genes'!AE$12,"")</f>
        <v/>
      </c>
      <c r="BV77" s="22" t="str">
        <f ca="1">IF(ISNUMBER(AD77-'Choose Housekeeping Genes'!AF$12),AD77-'Choose Housekeeping Genes'!AF$12,"")</f>
        <v/>
      </c>
      <c r="BW77" s="22" t="str">
        <f ca="1">IF(ISNUMBER(AE77-'Choose Housekeeping Genes'!AG$12),AE77-'Choose Housekeeping Genes'!AG$12,"")</f>
        <v/>
      </c>
      <c r="BX77" s="22" t="str">
        <f ca="1">IF(ISNUMBER(AF77-'Choose Housekeeping Genes'!AH$12),AF77-'Choose Housekeeping Genes'!AH$12,"")</f>
        <v/>
      </c>
      <c r="BY77" s="22" t="str">
        <f ca="1">IF(ISNUMBER(AG77-'Choose Housekeeping Genes'!AI$12),AG77-'Choose Housekeeping Genes'!AI$12,"")</f>
        <v/>
      </c>
      <c r="BZ77" s="22" t="str">
        <f ca="1">IF(ISNUMBER(AH77-'Choose Housekeeping Genes'!AJ$12),AH77-'Choose Housekeeping Genes'!AJ$12,"")</f>
        <v/>
      </c>
      <c r="CA77" s="22" t="str">
        <f ca="1">IF(ISNUMBER(AI77-'Choose Housekeeping Genes'!AK$12),AI77-'Choose Housekeeping Genes'!AK$12,"")</f>
        <v/>
      </c>
      <c r="CB77" s="22" t="str">
        <f ca="1">IF(ISNUMBER(AJ77-'Choose Housekeeping Genes'!AL$12),AJ77-'Choose Housekeeping Genes'!AL$12,"")</f>
        <v/>
      </c>
      <c r="CC77" s="22" t="str">
        <f ca="1">IF(ISNUMBER(AK77-'Choose Housekeeping Genes'!AM$12),AK77-'Choose Housekeeping Genes'!AM$12,"")</f>
        <v/>
      </c>
      <c r="CD77" s="22" t="str">
        <f ca="1">IF(ISNUMBER(AL77-'Choose Housekeeping Genes'!AN$12),AL77-'Choose Housekeeping Genes'!AN$12,"")</f>
        <v/>
      </c>
      <c r="CE77" s="22" t="str">
        <f ca="1">IF(ISNUMBER(AM77-'Choose Housekeeping Genes'!AO$12),AM77-'Choose Housekeeping Genes'!AO$12,"")</f>
        <v/>
      </c>
      <c r="CF77" s="22" t="str">
        <f ca="1">IF(ISNUMBER(AN77-'Choose Housekeeping Genes'!AP$12),AN77-'Choose Housekeeping Genes'!AP$12,"")</f>
        <v/>
      </c>
      <c r="CG77" s="22" t="str">
        <f ca="1">IF(ISNUMBER(AO77-'Choose Housekeeping Genes'!AQ$12),AO77-'Choose Housekeeping Genes'!AQ$12,"")</f>
        <v/>
      </c>
      <c r="CH77" s="22" t="str">
        <f ca="1">IF(ISNUMBER(AP77-'Choose Housekeeping Genes'!AR$12),AP77-'Choose Housekeeping Genes'!AR$12,"")</f>
        <v/>
      </c>
      <c r="CI77" s="22" t="str">
        <f ca="1">IF(ISNUMBER(AQ77-'Choose Housekeeping Genes'!AS$12),AQ77-'Choose Housekeeping Genes'!AS$12,"")</f>
        <v/>
      </c>
      <c r="CJ77" s="22" t="str">
        <f ca="1">IF(ISNUMBER(AR77-'Choose Housekeeping Genes'!AT$12),AR77-'Choose Housekeeping Genes'!AT$12,"")</f>
        <v/>
      </c>
      <c r="CK77" s="66" t="e">
        <f t="shared" ca="1" si="50"/>
        <v>#DIV/0!</v>
      </c>
      <c r="CL77" s="143" t="e">
        <f t="shared" ca="1" si="51"/>
        <v>#DIV/0!</v>
      </c>
      <c r="DA77" s="69" t="str">
        <f>'Transcript table'!D85</f>
        <v>His-GTG-3</v>
      </c>
      <c r="DB77" s="21" t="s">
        <v>290</v>
      </c>
      <c r="DC77" s="65" t="str">
        <f t="shared" ca="1" si="52"/>
        <v/>
      </c>
      <c r="DD77" s="65" t="str">
        <f t="shared" ca="1" si="53"/>
        <v/>
      </c>
      <c r="DE77" s="65" t="str">
        <f t="shared" ca="1" si="54"/>
        <v/>
      </c>
      <c r="DF77" s="65" t="str">
        <f t="shared" ca="1" si="55"/>
        <v/>
      </c>
      <c r="DG77" s="65" t="str">
        <f t="shared" ca="1" si="56"/>
        <v/>
      </c>
      <c r="DH77" s="65" t="str">
        <f t="shared" ca="1" si="57"/>
        <v/>
      </c>
      <c r="DI77" s="65" t="str">
        <f t="shared" ca="1" si="58"/>
        <v/>
      </c>
      <c r="DJ77" s="65" t="str">
        <f t="shared" ca="1" si="59"/>
        <v/>
      </c>
      <c r="DK77" s="65" t="str">
        <f t="shared" ca="1" si="60"/>
        <v/>
      </c>
      <c r="DL77" s="65" t="str">
        <f t="shared" ca="1" si="61"/>
        <v/>
      </c>
      <c r="DM77" s="65" t="str">
        <f t="shared" ca="1" si="62"/>
        <v/>
      </c>
      <c r="DN77" s="65" t="str">
        <f t="shared" ca="1" si="63"/>
        <v/>
      </c>
      <c r="DO77" s="65" t="str">
        <f t="shared" ca="1" si="64"/>
        <v/>
      </c>
      <c r="DP77" s="65" t="str">
        <f t="shared" ca="1" si="65"/>
        <v/>
      </c>
      <c r="DQ77" s="65" t="str">
        <f t="shared" ca="1" si="66"/>
        <v/>
      </c>
      <c r="DR77" s="65" t="str">
        <f t="shared" ca="1" si="67"/>
        <v/>
      </c>
      <c r="DS77" s="65" t="str">
        <f t="shared" ca="1" si="68"/>
        <v/>
      </c>
      <c r="DT77" s="65" t="str">
        <f t="shared" ca="1" si="69"/>
        <v/>
      </c>
      <c r="DU77" s="65" t="str">
        <f t="shared" ca="1" si="70"/>
        <v/>
      </c>
      <c r="DV77" s="65" t="str">
        <f t="shared" ca="1" si="71"/>
        <v/>
      </c>
      <c r="DW77" s="141" t="str">
        <f t="shared" si="72"/>
        <v>His-GTG-3</v>
      </c>
      <c r="DX77" s="140" t="s">
        <v>290</v>
      </c>
      <c r="DY77" s="65" t="str">
        <f t="shared" ca="1" si="73"/>
        <v/>
      </c>
      <c r="DZ77" s="65" t="str">
        <f t="shared" ca="1" si="74"/>
        <v/>
      </c>
      <c r="EA77" s="65" t="str">
        <f t="shared" ca="1" si="75"/>
        <v/>
      </c>
      <c r="EB77" s="65" t="str">
        <f t="shared" ca="1" si="76"/>
        <v/>
      </c>
      <c r="EC77" s="65" t="str">
        <f t="shared" ca="1" si="77"/>
        <v/>
      </c>
      <c r="ED77" s="65" t="str">
        <f t="shared" ca="1" si="78"/>
        <v/>
      </c>
      <c r="EE77" s="65" t="str">
        <f t="shared" ca="1" si="79"/>
        <v/>
      </c>
      <c r="EF77" s="65" t="str">
        <f t="shared" ca="1" si="80"/>
        <v/>
      </c>
      <c r="EG77" s="65" t="str">
        <f t="shared" ca="1" si="81"/>
        <v/>
      </c>
      <c r="EH77" s="65" t="str">
        <f t="shared" ca="1" si="82"/>
        <v/>
      </c>
      <c r="EI77" s="65" t="str">
        <f t="shared" ca="1" si="83"/>
        <v/>
      </c>
      <c r="EJ77" s="65" t="str">
        <f t="shared" ca="1" si="84"/>
        <v/>
      </c>
      <c r="EK77" s="65" t="str">
        <f t="shared" ca="1" si="85"/>
        <v/>
      </c>
      <c r="EL77" s="65" t="str">
        <f t="shared" ca="1" si="86"/>
        <v/>
      </c>
      <c r="EM77" s="65" t="str">
        <f t="shared" ca="1" si="87"/>
        <v/>
      </c>
      <c r="EN77" s="65" t="str">
        <f t="shared" ca="1" si="88"/>
        <v/>
      </c>
      <c r="EO77" s="65" t="str">
        <f t="shared" ca="1" si="89"/>
        <v/>
      </c>
      <c r="EP77" s="65" t="str">
        <f t="shared" ca="1" si="90"/>
        <v/>
      </c>
      <c r="EQ77" s="65" t="str">
        <f t="shared" ca="1" si="91"/>
        <v/>
      </c>
      <c r="ER77" s="65" t="str">
        <f t="shared" ca="1" si="92"/>
        <v/>
      </c>
    </row>
    <row r="78" spans="1:148" ht="12.75" customHeight="1">
      <c r="A78" s="134" t="str">
        <f>'Test Sample Data'!A78</f>
        <v>Ile-AAT-1</v>
      </c>
      <c r="B78" s="136" t="s">
        <v>288</v>
      </c>
      <c r="C78" s="22" t="str">
        <f>IF(SUM('Test Sample Data'!C$3:C$194)&gt;10,IF(AND(ISNUMBER('Test Sample Data'!C78),'Test Sample Data'!C78&lt;35,'Test Sample Data'!C78&gt;0),'Test Sample Data'!C78-'Choose Housekeeping Genes'!D$20,35-'Choose Housekeeping Genes'!D$20),"")</f>
        <v/>
      </c>
      <c r="D78" s="22" t="str">
        <f>IF(SUM('Test Sample Data'!D$3:D$194)&gt;10,IF(AND(ISNUMBER('Test Sample Data'!D78),'Test Sample Data'!D78&lt;35,'Test Sample Data'!D78&gt;0),'Test Sample Data'!D78-'Choose Housekeeping Genes'!E$20,35-'Choose Housekeeping Genes'!E$20),"")</f>
        <v/>
      </c>
      <c r="E78" s="22" t="str">
        <f>IF(SUM('Test Sample Data'!E$3:E$194)&gt;10,IF(AND(ISNUMBER('Test Sample Data'!E78),'Test Sample Data'!E78&lt;35,'Test Sample Data'!E78&gt;0),'Test Sample Data'!E78-'Choose Housekeeping Genes'!F$20,35-'Choose Housekeeping Genes'!F$20),"")</f>
        <v/>
      </c>
      <c r="F78" s="22" t="str">
        <f>IF(SUM('Test Sample Data'!F$3:F$194)&gt;10,IF(AND(ISNUMBER('Test Sample Data'!F78),'Test Sample Data'!F78&lt;35,'Test Sample Data'!F78&gt;0),'Test Sample Data'!F78-'Choose Housekeeping Genes'!G$20,35-'Choose Housekeeping Genes'!G$20),"")</f>
        <v/>
      </c>
      <c r="G78" s="22" t="str">
        <f>IF(SUM('Test Sample Data'!G$3:G$194)&gt;10,IF(AND(ISNUMBER('Test Sample Data'!G78),'Test Sample Data'!G78&lt;35,'Test Sample Data'!G78&gt;0),'Test Sample Data'!G78-'Choose Housekeeping Genes'!H$20,35-'Choose Housekeeping Genes'!H$20),"")</f>
        <v/>
      </c>
      <c r="H78" s="22" t="str">
        <f>IF(SUM('Test Sample Data'!H$3:H$194)&gt;10,IF(AND(ISNUMBER('Test Sample Data'!H78),'Test Sample Data'!H78&lt;35,'Test Sample Data'!H78&gt;0),'Test Sample Data'!H78-'Choose Housekeeping Genes'!I$20,35-'Choose Housekeeping Genes'!I$20),"")</f>
        <v/>
      </c>
      <c r="I78" s="22" t="str">
        <f>IF(SUM('Test Sample Data'!I$3:I$194)&gt;10,IF(AND(ISNUMBER('Test Sample Data'!I78),'Test Sample Data'!I78&lt;35,'Test Sample Data'!I78&gt;0),'Test Sample Data'!I78-'Choose Housekeeping Genes'!J$20,35-'Choose Housekeeping Genes'!J$20),"")</f>
        <v/>
      </c>
      <c r="J78" s="22" t="str">
        <f>IF(SUM('Test Sample Data'!J$3:J$194)&gt;10,IF(AND(ISNUMBER('Test Sample Data'!J78),'Test Sample Data'!J78&lt;35,'Test Sample Data'!J78&gt;0),'Test Sample Data'!J78-'Choose Housekeeping Genes'!K$20,35-'Choose Housekeeping Genes'!K$20),"")</f>
        <v/>
      </c>
      <c r="K78" s="22" t="str">
        <f>IF(SUM('Test Sample Data'!K$3:K$194)&gt;10,IF(AND(ISNUMBER('Test Sample Data'!K78),'Test Sample Data'!K78&lt;35,'Test Sample Data'!K78&gt;0),'Test Sample Data'!K78-'Choose Housekeeping Genes'!L$20,35-'Choose Housekeeping Genes'!L$20),"")</f>
        <v/>
      </c>
      <c r="L78" s="22" t="str">
        <f>IF(SUM('Test Sample Data'!L$3:L$194)&gt;10,IF(AND(ISNUMBER('Test Sample Data'!L78),'Test Sample Data'!L78&lt;35,'Test Sample Data'!L78&gt;0),'Test Sample Data'!L78-'Choose Housekeeping Genes'!M$20,35-'Choose Housekeeping Genes'!M$20),"")</f>
        <v/>
      </c>
      <c r="M78" s="22" t="str">
        <f>IF(SUM('Test Sample Data'!M$3:M$194)&gt;10,IF(AND(ISNUMBER('Test Sample Data'!M78),'Test Sample Data'!M78&lt;35,'Test Sample Data'!M78&gt;0),'Test Sample Data'!M78-'Choose Housekeeping Genes'!N$20,35-'Choose Housekeeping Genes'!N$20),"")</f>
        <v/>
      </c>
      <c r="N78" s="22" t="str">
        <f>IF(SUM('Test Sample Data'!N$3:N$194)&gt;10,IF(AND(ISNUMBER('Test Sample Data'!N78),'Test Sample Data'!N78&lt;35,'Test Sample Data'!N78&gt;0),'Test Sample Data'!N78-'Choose Housekeeping Genes'!O$20,35-'Choose Housekeeping Genes'!O$20),"")</f>
        <v/>
      </c>
      <c r="O78" s="22" t="str">
        <f>IF(SUM('Test Sample Data'!O$3:O$194)&gt;10,IF(AND(ISNUMBER('Test Sample Data'!O78),'Test Sample Data'!O78&lt;35,'Test Sample Data'!O78&gt;0),'Test Sample Data'!O78-'Choose Housekeeping Genes'!P$20,35-'Choose Housekeeping Genes'!P$20),"")</f>
        <v/>
      </c>
      <c r="P78" s="22" t="str">
        <f>IF(SUM('Test Sample Data'!P$3:P$194)&gt;10,IF(AND(ISNUMBER('Test Sample Data'!P78),'Test Sample Data'!P78&lt;35,'Test Sample Data'!P78&gt;0),'Test Sample Data'!P78-'Choose Housekeeping Genes'!Q$20,35-'Choose Housekeeping Genes'!Q$20),"")</f>
        <v/>
      </c>
      <c r="Q78" s="22" t="str">
        <f>IF(SUM('Test Sample Data'!Q$3:Q$194)&gt;10,IF(AND(ISNUMBER('Test Sample Data'!Q78),'Test Sample Data'!Q78&lt;35,'Test Sample Data'!Q78&gt;0),'Test Sample Data'!Q78-'Choose Housekeeping Genes'!R$20,35-'Choose Housekeeping Genes'!R$20),"")</f>
        <v/>
      </c>
      <c r="R78" s="22" t="str">
        <f>IF(SUM('Test Sample Data'!R$3:R$194)&gt;10,IF(AND(ISNUMBER('Test Sample Data'!R78),'Test Sample Data'!R78&lt;35,'Test Sample Data'!R78&gt;0),'Test Sample Data'!R78-'Choose Housekeeping Genes'!S$20,35-'Choose Housekeeping Genes'!S$20),"")</f>
        <v/>
      </c>
      <c r="S78" s="22" t="str">
        <f>IF(SUM('Test Sample Data'!S$3:S$194)&gt;10,IF(AND(ISNUMBER('Test Sample Data'!S78),'Test Sample Data'!S78&lt;35,'Test Sample Data'!S78&gt;0),'Test Sample Data'!S78-'Choose Housekeeping Genes'!T$20,35-'Choose Housekeeping Genes'!T$20),"")</f>
        <v/>
      </c>
      <c r="T78" s="22" t="str">
        <f>IF(SUM('Test Sample Data'!T$3:T$194)&gt;10,IF(AND(ISNUMBER('Test Sample Data'!T78),'Test Sample Data'!T78&lt;35,'Test Sample Data'!T78&gt;0),'Test Sample Data'!T78-'Choose Housekeeping Genes'!U$20,35-'Choose Housekeeping Genes'!U$20),"")</f>
        <v/>
      </c>
      <c r="U78" s="22" t="str">
        <f>IF(SUM('Test Sample Data'!U$3:U$194)&gt;10,IF(AND(ISNUMBER('Test Sample Data'!U78),'Test Sample Data'!U78&lt;35,'Test Sample Data'!U78&gt;0),'Test Sample Data'!U78-'Choose Housekeeping Genes'!V$20,35-'Choose Housekeeping Genes'!V$20),"")</f>
        <v/>
      </c>
      <c r="V78" s="22" t="str">
        <f>IF(SUM('Test Sample Data'!V$3:V$194)&gt;10,IF(AND(ISNUMBER('Test Sample Data'!V78),'Test Sample Data'!V78&lt;35,'Test Sample Data'!V78&gt;0),'Test Sample Data'!V78-'Choose Housekeeping Genes'!W$20,35-'Choose Housekeeping Genes'!W$20),"")</f>
        <v/>
      </c>
      <c r="W78" s="139" t="str">
        <f>'Control Sample Data'!A78</f>
        <v>Ile-AAT-1</v>
      </c>
      <c r="X78" s="140" t="s">
        <v>288</v>
      </c>
      <c r="Y78" s="22" t="str">
        <f>IF(SUM('Control Sample Data'!C$3:C$194)&gt;10,IF(AND(ISNUMBER('Control Sample Data'!C78),'Control Sample Data'!C78&lt;35,'Control Sample Data'!C78&gt;0),'Control Sample Data'!C78-'Choose Housekeeping Genes'!AA$20,35-'Choose Housekeeping Genes'!AA$20),"")</f>
        <v/>
      </c>
      <c r="Z78" s="22" t="str">
        <f>IF(SUM('Control Sample Data'!D$3:D$194)&gt;10,IF(AND(ISNUMBER('Control Sample Data'!D78),'Control Sample Data'!D78&lt;35,'Control Sample Data'!D78&gt;0),'Control Sample Data'!D78-'Choose Housekeeping Genes'!AB$20,35-'Choose Housekeeping Genes'!AB$20),"")</f>
        <v/>
      </c>
      <c r="AA78" s="22" t="str">
        <f>IF(SUM('Control Sample Data'!E$3:E$194)&gt;10,IF(AND(ISNUMBER('Control Sample Data'!E78),'Control Sample Data'!E78&lt;35,'Control Sample Data'!E78&gt;0),'Control Sample Data'!E78-'Choose Housekeeping Genes'!AC$20,35-'Choose Housekeeping Genes'!AC$20),"")</f>
        <v/>
      </c>
      <c r="AB78" s="22" t="str">
        <f>IF(SUM('Control Sample Data'!F$3:F$194)&gt;10,IF(AND(ISNUMBER('Control Sample Data'!F78),'Control Sample Data'!F78&lt;35,'Control Sample Data'!F78&gt;0),'Control Sample Data'!F78-'Choose Housekeeping Genes'!AD$20,35-'Choose Housekeeping Genes'!AD$20),"")</f>
        <v/>
      </c>
      <c r="AC78" s="22" t="str">
        <f>IF(SUM('Control Sample Data'!G$3:G$194)&gt;10,IF(AND(ISNUMBER('Control Sample Data'!G78),'Control Sample Data'!G78&lt;35,'Control Sample Data'!G78&gt;0),'Control Sample Data'!G78-'Choose Housekeeping Genes'!AE$20,35-'Choose Housekeeping Genes'!AE$20),"")</f>
        <v/>
      </c>
      <c r="AD78" s="22" t="str">
        <f>IF(SUM('Control Sample Data'!H$3:H$194)&gt;10,IF(AND(ISNUMBER('Control Sample Data'!H78),'Control Sample Data'!H78&lt;35,'Control Sample Data'!H78&gt;0),'Control Sample Data'!H78-'Choose Housekeeping Genes'!AF$20,35-'Choose Housekeeping Genes'!AF$20),"")</f>
        <v/>
      </c>
      <c r="AE78" s="22" t="str">
        <f>IF(SUM('Control Sample Data'!I$3:I$194)&gt;10,IF(AND(ISNUMBER('Control Sample Data'!I78),'Control Sample Data'!I78&lt;35,'Control Sample Data'!I78&gt;0),'Control Sample Data'!I78-'Choose Housekeeping Genes'!AG$20,35-'Choose Housekeeping Genes'!AG$20),"")</f>
        <v/>
      </c>
      <c r="AF78" s="22" t="str">
        <f>IF(SUM('Control Sample Data'!J$3:J$194)&gt;10,IF(AND(ISNUMBER('Control Sample Data'!J78),'Control Sample Data'!J78&lt;35,'Control Sample Data'!J78&gt;0),'Control Sample Data'!J78-'Choose Housekeeping Genes'!AH$20,35-'Choose Housekeeping Genes'!AH$20),"")</f>
        <v/>
      </c>
      <c r="AG78" s="22" t="str">
        <f>IF(SUM('Control Sample Data'!K$3:K$194)&gt;10,IF(AND(ISNUMBER('Control Sample Data'!K78),'Control Sample Data'!K78&lt;35,'Control Sample Data'!K78&gt;0),'Control Sample Data'!K78-'Choose Housekeeping Genes'!AI$20,35-'Choose Housekeeping Genes'!AI$20),"")</f>
        <v/>
      </c>
      <c r="AH78" s="22" t="str">
        <f>IF(SUM('Control Sample Data'!L$3:L$194)&gt;10,IF(AND(ISNUMBER('Control Sample Data'!L78),'Control Sample Data'!L78&lt;35,'Control Sample Data'!L78&gt;0),'Control Sample Data'!L78-'Choose Housekeeping Genes'!AJ$20,35-'Choose Housekeeping Genes'!AJ$20),"")</f>
        <v/>
      </c>
      <c r="AI78" s="22" t="str">
        <f>IF(SUM('Control Sample Data'!M$3:M$194)&gt;10,IF(AND(ISNUMBER('Control Sample Data'!M78),'Control Sample Data'!M78&lt;35,'Control Sample Data'!M78&gt;0),'Control Sample Data'!M78-'Choose Housekeeping Genes'!AK$20,35-'Choose Housekeeping Genes'!AK$20),"")</f>
        <v/>
      </c>
      <c r="AJ78" s="22" t="str">
        <f>IF(SUM('Control Sample Data'!N$3:N$194)&gt;10,IF(AND(ISNUMBER('Control Sample Data'!N78),'Control Sample Data'!N78&lt;35,'Control Sample Data'!N78&gt;0),'Control Sample Data'!N78-'Choose Housekeeping Genes'!AL$20,35-'Choose Housekeeping Genes'!AL$20),"")</f>
        <v/>
      </c>
      <c r="AK78" s="22" t="str">
        <f>IF(SUM('Control Sample Data'!O$3:O$194)&gt;10,IF(AND(ISNUMBER('Control Sample Data'!O78),'Control Sample Data'!O78&lt;35,'Control Sample Data'!O78&gt;0),'Control Sample Data'!O78-'Choose Housekeeping Genes'!AM$20,35-'Choose Housekeeping Genes'!AM$20),"")</f>
        <v/>
      </c>
      <c r="AL78" s="22" t="str">
        <f>IF(SUM('Control Sample Data'!P$3:P$194)&gt;10,IF(AND(ISNUMBER('Control Sample Data'!P78),'Control Sample Data'!P78&lt;35,'Control Sample Data'!P78&gt;0),'Control Sample Data'!P78-'Choose Housekeeping Genes'!AN$20,35-'Choose Housekeeping Genes'!AN$20),"")</f>
        <v/>
      </c>
      <c r="AM78" s="22" t="str">
        <f>IF(SUM('Control Sample Data'!Q$3:Q$194)&gt;10,IF(AND(ISNUMBER('Control Sample Data'!Q78),'Control Sample Data'!Q78&lt;35,'Control Sample Data'!Q78&gt;0),'Control Sample Data'!Q78-'Choose Housekeeping Genes'!AO$20,35-'Choose Housekeeping Genes'!AO$20),"")</f>
        <v/>
      </c>
      <c r="AN78" s="22" t="str">
        <f>IF(SUM('Control Sample Data'!R$3:R$194)&gt;10,IF(AND(ISNUMBER('Control Sample Data'!R78),'Control Sample Data'!R78&lt;35,'Control Sample Data'!R78&gt;0),'Control Sample Data'!R78-'Choose Housekeeping Genes'!AP$20,35-'Choose Housekeeping Genes'!AP$20),"")</f>
        <v/>
      </c>
      <c r="AO78" s="22" t="str">
        <f>IF(SUM('Control Sample Data'!S$3:S$194)&gt;10,IF(AND(ISNUMBER('Control Sample Data'!S78),'Control Sample Data'!S78&lt;35,'Control Sample Data'!S78&gt;0),'Control Sample Data'!S78-'Choose Housekeeping Genes'!AQ$20,35-'Choose Housekeeping Genes'!AQ$20),"")</f>
        <v/>
      </c>
      <c r="AP78" s="22" t="str">
        <f>IF(SUM('Control Sample Data'!T$3:T$194)&gt;10,IF(AND(ISNUMBER('Control Sample Data'!T78),'Control Sample Data'!T78&lt;35,'Control Sample Data'!T78&gt;0),'Control Sample Data'!T78-'Choose Housekeeping Genes'!AR$20,35-'Choose Housekeeping Genes'!AR$20),"")</f>
        <v/>
      </c>
      <c r="AQ78" s="22" t="str">
        <f>IF(SUM('Control Sample Data'!U$3:U$194)&gt;10,IF(AND(ISNUMBER('Control Sample Data'!U78),'Control Sample Data'!U78&lt;35,'Control Sample Data'!U78&gt;0),'Control Sample Data'!U78-'Choose Housekeeping Genes'!AS$20,35-'Choose Housekeeping Genes'!AS$20),"")</f>
        <v/>
      </c>
      <c r="AR78" s="22" t="str">
        <f>IF(SUM('Control Sample Data'!V$3:V$194)&gt;10,IF(AND(ISNUMBER('Control Sample Data'!V78),'Control Sample Data'!V78&lt;35,'Control Sample Data'!V78&gt;0),'Control Sample Data'!V78-'Choose Housekeeping Genes'!AT$20,35-'Choose Housekeeping Genes'!AT$20),"")</f>
        <v/>
      </c>
      <c r="AS78" s="69" t="str">
        <f>'Control Sample Data'!A78</f>
        <v>Ile-AAT-1</v>
      </c>
      <c r="AT78" s="21" t="s">
        <v>288</v>
      </c>
      <c r="AU78" s="22" t="str">
        <f ca="1">IF(ISNUMBER(C78-'Choose Housekeeping Genes'!D$12),C78-'Choose Housekeeping Genes'!D$12,"")</f>
        <v/>
      </c>
      <c r="AV78" s="22" t="str">
        <f ca="1">IF(ISNUMBER(D78-'Choose Housekeeping Genes'!E$12),D78-'Choose Housekeeping Genes'!E$12,"")</f>
        <v/>
      </c>
      <c r="AW78" s="22" t="str">
        <f ca="1">IF(ISNUMBER(E78-'Choose Housekeeping Genes'!F$12),E78-'Choose Housekeeping Genes'!F$12,"")</f>
        <v/>
      </c>
      <c r="AX78" s="22" t="str">
        <f ca="1">IF(ISNUMBER(F78-'Choose Housekeeping Genes'!G$12),F78-'Choose Housekeeping Genes'!G$12,"")</f>
        <v/>
      </c>
      <c r="AY78" s="22" t="str">
        <f ca="1">IF(ISNUMBER(G78-'Choose Housekeeping Genes'!H$12),G78-'Choose Housekeeping Genes'!H$12,"")</f>
        <v/>
      </c>
      <c r="AZ78" s="22" t="str">
        <f ca="1">IF(ISNUMBER(H78-'Choose Housekeeping Genes'!I$12),H78-'Choose Housekeeping Genes'!I$12,"")</f>
        <v/>
      </c>
      <c r="BA78" s="22" t="str">
        <f ca="1">IF(ISNUMBER(I78-'Choose Housekeeping Genes'!J$12),I78-'Choose Housekeeping Genes'!J$12,"")</f>
        <v/>
      </c>
      <c r="BB78" s="22" t="str">
        <f ca="1">IF(ISNUMBER(J78-'Choose Housekeeping Genes'!K$12),J78-'Choose Housekeeping Genes'!K$12,"")</f>
        <v/>
      </c>
      <c r="BC78" s="22" t="str">
        <f ca="1">IF(ISNUMBER(K78-'Choose Housekeeping Genes'!L$12),K78-'Choose Housekeeping Genes'!L$12,"")</f>
        <v/>
      </c>
      <c r="BD78" s="22" t="str">
        <f ca="1">IF(ISNUMBER(L78-'Choose Housekeeping Genes'!M$12),L78-'Choose Housekeeping Genes'!M$12,"")</f>
        <v/>
      </c>
      <c r="BE78" s="22" t="str">
        <f ca="1">IF(ISNUMBER(M78-'Choose Housekeeping Genes'!N$12),M78-'Choose Housekeeping Genes'!N$12,"")</f>
        <v/>
      </c>
      <c r="BF78" s="22" t="str">
        <f ca="1">IF(ISNUMBER(N78-'Choose Housekeeping Genes'!O$12),N78-'Choose Housekeeping Genes'!O$12,"")</f>
        <v/>
      </c>
      <c r="BG78" s="22" t="str">
        <f ca="1">IF(ISNUMBER(O78-'Choose Housekeeping Genes'!P$12),O78-'Choose Housekeeping Genes'!P$12,"")</f>
        <v/>
      </c>
      <c r="BH78" s="22" t="str">
        <f ca="1">IF(ISNUMBER(P78-'Choose Housekeeping Genes'!Q$12),P78-'Choose Housekeeping Genes'!Q$12,"")</f>
        <v/>
      </c>
      <c r="BI78" s="22" t="str">
        <f ca="1">IF(ISNUMBER(Q78-'Choose Housekeeping Genes'!R$12),Q78-'Choose Housekeeping Genes'!R$12,"")</f>
        <v/>
      </c>
      <c r="BJ78" s="22" t="str">
        <f ca="1">IF(ISNUMBER(R78-'Choose Housekeeping Genes'!S$12),R78-'Choose Housekeeping Genes'!S$12,"")</f>
        <v/>
      </c>
      <c r="BK78" s="22" t="str">
        <f ca="1">IF(ISNUMBER(S78-'Choose Housekeeping Genes'!T$12),S78-'Choose Housekeeping Genes'!T$12,"")</f>
        <v/>
      </c>
      <c r="BL78" s="22" t="str">
        <f ca="1">IF(ISNUMBER(T78-'Choose Housekeeping Genes'!U$12),T78-'Choose Housekeeping Genes'!U$12,"")</f>
        <v/>
      </c>
      <c r="BM78" s="22" t="str">
        <f ca="1">IF(ISNUMBER(U78-'Choose Housekeeping Genes'!V$12),U78-'Choose Housekeeping Genes'!V$12,"")</f>
        <v/>
      </c>
      <c r="BN78" s="22" t="str">
        <f ca="1">IF(ISNUMBER(V78-'Choose Housekeeping Genes'!W$12),V78-'Choose Housekeeping Genes'!W$12,"")</f>
        <v/>
      </c>
      <c r="BO78" s="142" t="str">
        <f t="shared" si="49"/>
        <v>Ile-AAT-1</v>
      </c>
      <c r="BP78" s="140" t="s">
        <v>288</v>
      </c>
      <c r="BQ78" s="22" t="str">
        <f ca="1">IF(ISNUMBER(Y78-'Choose Housekeeping Genes'!AA$12),Y78-'Choose Housekeeping Genes'!AA$12,"")</f>
        <v/>
      </c>
      <c r="BR78" s="22" t="str">
        <f ca="1">IF(ISNUMBER(Z78-'Choose Housekeeping Genes'!AB$12),Z78-'Choose Housekeeping Genes'!AB$12,"")</f>
        <v/>
      </c>
      <c r="BS78" s="22" t="str">
        <f ca="1">IF(ISNUMBER(AA78-'Choose Housekeeping Genes'!AC$12),AA78-'Choose Housekeeping Genes'!AC$12,"")</f>
        <v/>
      </c>
      <c r="BT78" s="22" t="str">
        <f ca="1">IF(ISNUMBER(AB78-'Choose Housekeeping Genes'!AD$12),AB78-'Choose Housekeeping Genes'!AD$12,"")</f>
        <v/>
      </c>
      <c r="BU78" s="22" t="str">
        <f ca="1">IF(ISNUMBER(AC78-'Choose Housekeeping Genes'!AE$12),AC78-'Choose Housekeeping Genes'!AE$12,"")</f>
        <v/>
      </c>
      <c r="BV78" s="22" t="str">
        <f ca="1">IF(ISNUMBER(AD78-'Choose Housekeeping Genes'!AF$12),AD78-'Choose Housekeeping Genes'!AF$12,"")</f>
        <v/>
      </c>
      <c r="BW78" s="22" t="str">
        <f ca="1">IF(ISNUMBER(AE78-'Choose Housekeeping Genes'!AG$12),AE78-'Choose Housekeeping Genes'!AG$12,"")</f>
        <v/>
      </c>
      <c r="BX78" s="22" t="str">
        <f ca="1">IF(ISNUMBER(AF78-'Choose Housekeeping Genes'!AH$12),AF78-'Choose Housekeeping Genes'!AH$12,"")</f>
        <v/>
      </c>
      <c r="BY78" s="22" t="str">
        <f ca="1">IF(ISNUMBER(AG78-'Choose Housekeeping Genes'!AI$12),AG78-'Choose Housekeeping Genes'!AI$12,"")</f>
        <v/>
      </c>
      <c r="BZ78" s="22" t="str">
        <f ca="1">IF(ISNUMBER(AH78-'Choose Housekeeping Genes'!AJ$12),AH78-'Choose Housekeeping Genes'!AJ$12,"")</f>
        <v/>
      </c>
      <c r="CA78" s="22" t="str">
        <f ca="1">IF(ISNUMBER(AI78-'Choose Housekeeping Genes'!AK$12),AI78-'Choose Housekeeping Genes'!AK$12,"")</f>
        <v/>
      </c>
      <c r="CB78" s="22" t="str">
        <f ca="1">IF(ISNUMBER(AJ78-'Choose Housekeeping Genes'!AL$12),AJ78-'Choose Housekeeping Genes'!AL$12,"")</f>
        <v/>
      </c>
      <c r="CC78" s="22" t="str">
        <f ca="1">IF(ISNUMBER(AK78-'Choose Housekeeping Genes'!AM$12),AK78-'Choose Housekeeping Genes'!AM$12,"")</f>
        <v/>
      </c>
      <c r="CD78" s="22" t="str">
        <f ca="1">IF(ISNUMBER(AL78-'Choose Housekeeping Genes'!AN$12),AL78-'Choose Housekeeping Genes'!AN$12,"")</f>
        <v/>
      </c>
      <c r="CE78" s="22" t="str">
        <f ca="1">IF(ISNUMBER(AM78-'Choose Housekeeping Genes'!AO$12),AM78-'Choose Housekeeping Genes'!AO$12,"")</f>
        <v/>
      </c>
      <c r="CF78" s="22" t="str">
        <f ca="1">IF(ISNUMBER(AN78-'Choose Housekeeping Genes'!AP$12),AN78-'Choose Housekeeping Genes'!AP$12,"")</f>
        <v/>
      </c>
      <c r="CG78" s="22" t="str">
        <f ca="1">IF(ISNUMBER(AO78-'Choose Housekeeping Genes'!AQ$12),AO78-'Choose Housekeeping Genes'!AQ$12,"")</f>
        <v/>
      </c>
      <c r="CH78" s="22" t="str">
        <f ca="1">IF(ISNUMBER(AP78-'Choose Housekeeping Genes'!AR$12),AP78-'Choose Housekeeping Genes'!AR$12,"")</f>
        <v/>
      </c>
      <c r="CI78" s="22" t="str">
        <f ca="1">IF(ISNUMBER(AQ78-'Choose Housekeeping Genes'!AS$12),AQ78-'Choose Housekeeping Genes'!AS$12,"")</f>
        <v/>
      </c>
      <c r="CJ78" s="22" t="str">
        <f ca="1">IF(ISNUMBER(AR78-'Choose Housekeeping Genes'!AT$12),AR78-'Choose Housekeeping Genes'!AT$12,"")</f>
        <v/>
      </c>
      <c r="CK78" s="66" t="e">
        <f t="shared" ca="1" si="50"/>
        <v>#DIV/0!</v>
      </c>
      <c r="CL78" s="143" t="e">
        <f t="shared" ca="1" si="51"/>
        <v>#DIV/0!</v>
      </c>
      <c r="DA78" s="69" t="str">
        <f>'Transcript table'!D86</f>
        <v>Ile-AAT-1</v>
      </c>
      <c r="DB78" s="21" t="s">
        <v>288</v>
      </c>
      <c r="DC78" s="65" t="str">
        <f t="shared" ca="1" si="52"/>
        <v/>
      </c>
      <c r="DD78" s="65" t="str">
        <f t="shared" ca="1" si="53"/>
        <v/>
      </c>
      <c r="DE78" s="65" t="str">
        <f t="shared" ca="1" si="54"/>
        <v/>
      </c>
      <c r="DF78" s="65" t="str">
        <f t="shared" ca="1" si="55"/>
        <v/>
      </c>
      <c r="DG78" s="65" t="str">
        <f t="shared" ca="1" si="56"/>
        <v/>
      </c>
      <c r="DH78" s="65" t="str">
        <f t="shared" ca="1" si="57"/>
        <v/>
      </c>
      <c r="DI78" s="65" t="str">
        <f t="shared" ca="1" si="58"/>
        <v/>
      </c>
      <c r="DJ78" s="65" t="str">
        <f t="shared" ca="1" si="59"/>
        <v/>
      </c>
      <c r="DK78" s="65" t="str">
        <f t="shared" ca="1" si="60"/>
        <v/>
      </c>
      <c r="DL78" s="65" t="str">
        <f t="shared" ca="1" si="61"/>
        <v/>
      </c>
      <c r="DM78" s="65" t="str">
        <f t="shared" ca="1" si="62"/>
        <v/>
      </c>
      <c r="DN78" s="65" t="str">
        <f t="shared" ca="1" si="63"/>
        <v/>
      </c>
      <c r="DO78" s="65" t="str">
        <f t="shared" ca="1" si="64"/>
        <v/>
      </c>
      <c r="DP78" s="65" t="str">
        <f t="shared" ca="1" si="65"/>
        <v/>
      </c>
      <c r="DQ78" s="65" t="str">
        <f t="shared" ca="1" si="66"/>
        <v/>
      </c>
      <c r="DR78" s="65" t="str">
        <f t="shared" ca="1" si="67"/>
        <v/>
      </c>
      <c r="DS78" s="65" t="str">
        <f t="shared" ca="1" si="68"/>
        <v/>
      </c>
      <c r="DT78" s="65" t="str">
        <f t="shared" ca="1" si="69"/>
        <v/>
      </c>
      <c r="DU78" s="65" t="str">
        <f t="shared" ca="1" si="70"/>
        <v/>
      </c>
      <c r="DV78" s="65" t="str">
        <f t="shared" ca="1" si="71"/>
        <v/>
      </c>
      <c r="DW78" s="141" t="str">
        <f t="shared" si="72"/>
        <v>Ile-AAT-1</v>
      </c>
      <c r="DX78" s="140" t="s">
        <v>288</v>
      </c>
      <c r="DY78" s="65" t="str">
        <f t="shared" ca="1" si="73"/>
        <v/>
      </c>
      <c r="DZ78" s="65" t="str">
        <f t="shared" ca="1" si="74"/>
        <v/>
      </c>
      <c r="EA78" s="65" t="str">
        <f t="shared" ca="1" si="75"/>
        <v/>
      </c>
      <c r="EB78" s="65" t="str">
        <f t="shared" ca="1" si="76"/>
        <v/>
      </c>
      <c r="EC78" s="65" t="str">
        <f t="shared" ca="1" si="77"/>
        <v/>
      </c>
      <c r="ED78" s="65" t="str">
        <f t="shared" ca="1" si="78"/>
        <v/>
      </c>
      <c r="EE78" s="65" t="str">
        <f t="shared" ca="1" si="79"/>
        <v/>
      </c>
      <c r="EF78" s="65" t="str">
        <f t="shared" ca="1" si="80"/>
        <v/>
      </c>
      <c r="EG78" s="65" t="str">
        <f t="shared" ca="1" si="81"/>
        <v/>
      </c>
      <c r="EH78" s="65" t="str">
        <f t="shared" ca="1" si="82"/>
        <v/>
      </c>
      <c r="EI78" s="65" t="str">
        <f t="shared" ca="1" si="83"/>
        <v/>
      </c>
      <c r="EJ78" s="65" t="str">
        <f t="shared" ca="1" si="84"/>
        <v/>
      </c>
      <c r="EK78" s="65" t="str">
        <f t="shared" ca="1" si="85"/>
        <v/>
      </c>
      <c r="EL78" s="65" t="str">
        <f t="shared" ca="1" si="86"/>
        <v/>
      </c>
      <c r="EM78" s="65" t="str">
        <f t="shared" ca="1" si="87"/>
        <v/>
      </c>
      <c r="EN78" s="65" t="str">
        <f t="shared" ca="1" si="88"/>
        <v/>
      </c>
      <c r="EO78" s="65" t="str">
        <f t="shared" ca="1" si="89"/>
        <v/>
      </c>
      <c r="EP78" s="65" t="str">
        <f t="shared" ca="1" si="90"/>
        <v/>
      </c>
      <c r="EQ78" s="65" t="str">
        <f t="shared" ca="1" si="91"/>
        <v/>
      </c>
      <c r="ER78" s="65" t="str">
        <f t="shared" ca="1" si="92"/>
        <v/>
      </c>
    </row>
    <row r="79" spans="1:148" ht="12.75" customHeight="1">
      <c r="A79" s="134" t="str">
        <f>'Test Sample Data'!A79</f>
        <v>Ile-AAT-2</v>
      </c>
      <c r="B79" s="136" t="s">
        <v>286</v>
      </c>
      <c r="C79" s="22" t="str">
        <f>IF(SUM('Test Sample Data'!C$3:C$194)&gt;10,IF(AND(ISNUMBER('Test Sample Data'!C79),'Test Sample Data'!C79&lt;35,'Test Sample Data'!C79&gt;0),'Test Sample Data'!C79-'Choose Housekeeping Genes'!D$20,35-'Choose Housekeeping Genes'!D$20),"")</f>
        <v/>
      </c>
      <c r="D79" s="22" t="str">
        <f>IF(SUM('Test Sample Data'!D$3:D$194)&gt;10,IF(AND(ISNUMBER('Test Sample Data'!D79),'Test Sample Data'!D79&lt;35,'Test Sample Data'!D79&gt;0),'Test Sample Data'!D79-'Choose Housekeeping Genes'!E$20,35-'Choose Housekeeping Genes'!E$20),"")</f>
        <v/>
      </c>
      <c r="E79" s="22" t="str">
        <f>IF(SUM('Test Sample Data'!E$3:E$194)&gt;10,IF(AND(ISNUMBER('Test Sample Data'!E79),'Test Sample Data'!E79&lt;35,'Test Sample Data'!E79&gt;0),'Test Sample Data'!E79-'Choose Housekeeping Genes'!F$20,35-'Choose Housekeeping Genes'!F$20),"")</f>
        <v/>
      </c>
      <c r="F79" s="22" t="str">
        <f>IF(SUM('Test Sample Data'!F$3:F$194)&gt;10,IF(AND(ISNUMBER('Test Sample Data'!F79),'Test Sample Data'!F79&lt;35,'Test Sample Data'!F79&gt;0),'Test Sample Data'!F79-'Choose Housekeeping Genes'!G$20,35-'Choose Housekeeping Genes'!G$20),"")</f>
        <v/>
      </c>
      <c r="G79" s="22" t="str">
        <f>IF(SUM('Test Sample Data'!G$3:G$194)&gt;10,IF(AND(ISNUMBER('Test Sample Data'!G79),'Test Sample Data'!G79&lt;35,'Test Sample Data'!G79&gt;0),'Test Sample Data'!G79-'Choose Housekeeping Genes'!H$20,35-'Choose Housekeeping Genes'!H$20),"")</f>
        <v/>
      </c>
      <c r="H79" s="22" t="str">
        <f>IF(SUM('Test Sample Data'!H$3:H$194)&gt;10,IF(AND(ISNUMBER('Test Sample Data'!H79),'Test Sample Data'!H79&lt;35,'Test Sample Data'!H79&gt;0),'Test Sample Data'!H79-'Choose Housekeeping Genes'!I$20,35-'Choose Housekeeping Genes'!I$20),"")</f>
        <v/>
      </c>
      <c r="I79" s="22" t="str">
        <f>IF(SUM('Test Sample Data'!I$3:I$194)&gt;10,IF(AND(ISNUMBER('Test Sample Data'!I79),'Test Sample Data'!I79&lt;35,'Test Sample Data'!I79&gt;0),'Test Sample Data'!I79-'Choose Housekeeping Genes'!J$20,35-'Choose Housekeeping Genes'!J$20),"")</f>
        <v/>
      </c>
      <c r="J79" s="22" t="str">
        <f>IF(SUM('Test Sample Data'!J$3:J$194)&gt;10,IF(AND(ISNUMBER('Test Sample Data'!J79),'Test Sample Data'!J79&lt;35,'Test Sample Data'!J79&gt;0),'Test Sample Data'!J79-'Choose Housekeeping Genes'!K$20,35-'Choose Housekeeping Genes'!K$20),"")</f>
        <v/>
      </c>
      <c r="K79" s="22" t="str">
        <f>IF(SUM('Test Sample Data'!K$3:K$194)&gt;10,IF(AND(ISNUMBER('Test Sample Data'!K79),'Test Sample Data'!K79&lt;35,'Test Sample Data'!K79&gt;0),'Test Sample Data'!K79-'Choose Housekeeping Genes'!L$20,35-'Choose Housekeeping Genes'!L$20),"")</f>
        <v/>
      </c>
      <c r="L79" s="22" t="str">
        <f>IF(SUM('Test Sample Data'!L$3:L$194)&gt;10,IF(AND(ISNUMBER('Test Sample Data'!L79),'Test Sample Data'!L79&lt;35,'Test Sample Data'!L79&gt;0),'Test Sample Data'!L79-'Choose Housekeeping Genes'!M$20,35-'Choose Housekeeping Genes'!M$20),"")</f>
        <v/>
      </c>
      <c r="M79" s="22" t="str">
        <f>IF(SUM('Test Sample Data'!M$3:M$194)&gt;10,IF(AND(ISNUMBER('Test Sample Data'!M79),'Test Sample Data'!M79&lt;35,'Test Sample Data'!M79&gt;0),'Test Sample Data'!M79-'Choose Housekeeping Genes'!N$20,35-'Choose Housekeeping Genes'!N$20),"")</f>
        <v/>
      </c>
      <c r="N79" s="22" t="str">
        <f>IF(SUM('Test Sample Data'!N$3:N$194)&gt;10,IF(AND(ISNUMBER('Test Sample Data'!N79),'Test Sample Data'!N79&lt;35,'Test Sample Data'!N79&gt;0),'Test Sample Data'!N79-'Choose Housekeeping Genes'!O$20,35-'Choose Housekeeping Genes'!O$20),"")</f>
        <v/>
      </c>
      <c r="O79" s="22" t="str">
        <f>IF(SUM('Test Sample Data'!O$3:O$194)&gt;10,IF(AND(ISNUMBER('Test Sample Data'!O79),'Test Sample Data'!O79&lt;35,'Test Sample Data'!O79&gt;0),'Test Sample Data'!O79-'Choose Housekeeping Genes'!P$20,35-'Choose Housekeeping Genes'!P$20),"")</f>
        <v/>
      </c>
      <c r="P79" s="22" t="str">
        <f>IF(SUM('Test Sample Data'!P$3:P$194)&gt;10,IF(AND(ISNUMBER('Test Sample Data'!P79),'Test Sample Data'!P79&lt;35,'Test Sample Data'!P79&gt;0),'Test Sample Data'!P79-'Choose Housekeeping Genes'!Q$20,35-'Choose Housekeeping Genes'!Q$20),"")</f>
        <v/>
      </c>
      <c r="Q79" s="22" t="str">
        <f>IF(SUM('Test Sample Data'!Q$3:Q$194)&gt;10,IF(AND(ISNUMBER('Test Sample Data'!Q79),'Test Sample Data'!Q79&lt;35,'Test Sample Data'!Q79&gt;0),'Test Sample Data'!Q79-'Choose Housekeeping Genes'!R$20,35-'Choose Housekeeping Genes'!R$20),"")</f>
        <v/>
      </c>
      <c r="R79" s="22" t="str">
        <f>IF(SUM('Test Sample Data'!R$3:R$194)&gt;10,IF(AND(ISNUMBER('Test Sample Data'!R79),'Test Sample Data'!R79&lt;35,'Test Sample Data'!R79&gt;0),'Test Sample Data'!R79-'Choose Housekeeping Genes'!S$20,35-'Choose Housekeeping Genes'!S$20),"")</f>
        <v/>
      </c>
      <c r="S79" s="22" t="str">
        <f>IF(SUM('Test Sample Data'!S$3:S$194)&gt;10,IF(AND(ISNUMBER('Test Sample Data'!S79),'Test Sample Data'!S79&lt;35,'Test Sample Data'!S79&gt;0),'Test Sample Data'!S79-'Choose Housekeeping Genes'!T$20,35-'Choose Housekeeping Genes'!T$20),"")</f>
        <v/>
      </c>
      <c r="T79" s="22" t="str">
        <f>IF(SUM('Test Sample Data'!T$3:T$194)&gt;10,IF(AND(ISNUMBER('Test Sample Data'!T79),'Test Sample Data'!T79&lt;35,'Test Sample Data'!T79&gt;0),'Test Sample Data'!T79-'Choose Housekeeping Genes'!U$20,35-'Choose Housekeeping Genes'!U$20),"")</f>
        <v/>
      </c>
      <c r="U79" s="22" t="str">
        <f>IF(SUM('Test Sample Data'!U$3:U$194)&gt;10,IF(AND(ISNUMBER('Test Sample Data'!U79),'Test Sample Data'!U79&lt;35,'Test Sample Data'!U79&gt;0),'Test Sample Data'!U79-'Choose Housekeeping Genes'!V$20,35-'Choose Housekeeping Genes'!V$20),"")</f>
        <v/>
      </c>
      <c r="V79" s="22" t="str">
        <f>IF(SUM('Test Sample Data'!V$3:V$194)&gt;10,IF(AND(ISNUMBER('Test Sample Data'!V79),'Test Sample Data'!V79&lt;35,'Test Sample Data'!V79&gt;0),'Test Sample Data'!V79-'Choose Housekeeping Genes'!W$20,35-'Choose Housekeeping Genes'!W$20),"")</f>
        <v/>
      </c>
      <c r="W79" s="139" t="str">
        <f>'Control Sample Data'!A79</f>
        <v>Ile-AAT-2</v>
      </c>
      <c r="X79" s="140" t="s">
        <v>286</v>
      </c>
      <c r="Y79" s="22" t="str">
        <f>IF(SUM('Control Sample Data'!C$3:C$194)&gt;10,IF(AND(ISNUMBER('Control Sample Data'!C79),'Control Sample Data'!C79&lt;35,'Control Sample Data'!C79&gt;0),'Control Sample Data'!C79-'Choose Housekeeping Genes'!AA$20,35-'Choose Housekeeping Genes'!AA$20),"")</f>
        <v/>
      </c>
      <c r="Z79" s="22" t="str">
        <f>IF(SUM('Control Sample Data'!D$3:D$194)&gt;10,IF(AND(ISNUMBER('Control Sample Data'!D79),'Control Sample Data'!D79&lt;35,'Control Sample Data'!D79&gt;0),'Control Sample Data'!D79-'Choose Housekeeping Genes'!AB$20,35-'Choose Housekeeping Genes'!AB$20),"")</f>
        <v/>
      </c>
      <c r="AA79" s="22" t="str">
        <f>IF(SUM('Control Sample Data'!E$3:E$194)&gt;10,IF(AND(ISNUMBER('Control Sample Data'!E79),'Control Sample Data'!E79&lt;35,'Control Sample Data'!E79&gt;0),'Control Sample Data'!E79-'Choose Housekeeping Genes'!AC$20,35-'Choose Housekeeping Genes'!AC$20),"")</f>
        <v/>
      </c>
      <c r="AB79" s="22" t="str">
        <f>IF(SUM('Control Sample Data'!F$3:F$194)&gt;10,IF(AND(ISNUMBER('Control Sample Data'!F79),'Control Sample Data'!F79&lt;35,'Control Sample Data'!F79&gt;0),'Control Sample Data'!F79-'Choose Housekeeping Genes'!AD$20,35-'Choose Housekeeping Genes'!AD$20),"")</f>
        <v/>
      </c>
      <c r="AC79" s="22" t="str">
        <f>IF(SUM('Control Sample Data'!G$3:G$194)&gt;10,IF(AND(ISNUMBER('Control Sample Data'!G79),'Control Sample Data'!G79&lt;35,'Control Sample Data'!G79&gt;0),'Control Sample Data'!G79-'Choose Housekeeping Genes'!AE$20,35-'Choose Housekeeping Genes'!AE$20),"")</f>
        <v/>
      </c>
      <c r="AD79" s="22" t="str">
        <f>IF(SUM('Control Sample Data'!H$3:H$194)&gt;10,IF(AND(ISNUMBER('Control Sample Data'!H79),'Control Sample Data'!H79&lt;35,'Control Sample Data'!H79&gt;0),'Control Sample Data'!H79-'Choose Housekeeping Genes'!AF$20,35-'Choose Housekeeping Genes'!AF$20),"")</f>
        <v/>
      </c>
      <c r="AE79" s="22" t="str">
        <f>IF(SUM('Control Sample Data'!I$3:I$194)&gt;10,IF(AND(ISNUMBER('Control Sample Data'!I79),'Control Sample Data'!I79&lt;35,'Control Sample Data'!I79&gt;0),'Control Sample Data'!I79-'Choose Housekeeping Genes'!AG$20,35-'Choose Housekeeping Genes'!AG$20),"")</f>
        <v/>
      </c>
      <c r="AF79" s="22" t="str">
        <f>IF(SUM('Control Sample Data'!J$3:J$194)&gt;10,IF(AND(ISNUMBER('Control Sample Data'!J79),'Control Sample Data'!J79&lt;35,'Control Sample Data'!J79&gt;0),'Control Sample Data'!J79-'Choose Housekeeping Genes'!AH$20,35-'Choose Housekeeping Genes'!AH$20),"")</f>
        <v/>
      </c>
      <c r="AG79" s="22" t="str">
        <f>IF(SUM('Control Sample Data'!K$3:K$194)&gt;10,IF(AND(ISNUMBER('Control Sample Data'!K79),'Control Sample Data'!K79&lt;35,'Control Sample Data'!K79&gt;0),'Control Sample Data'!K79-'Choose Housekeeping Genes'!AI$20,35-'Choose Housekeeping Genes'!AI$20),"")</f>
        <v/>
      </c>
      <c r="AH79" s="22" t="str">
        <f>IF(SUM('Control Sample Data'!L$3:L$194)&gt;10,IF(AND(ISNUMBER('Control Sample Data'!L79),'Control Sample Data'!L79&lt;35,'Control Sample Data'!L79&gt;0),'Control Sample Data'!L79-'Choose Housekeeping Genes'!AJ$20,35-'Choose Housekeeping Genes'!AJ$20),"")</f>
        <v/>
      </c>
      <c r="AI79" s="22" t="str">
        <f>IF(SUM('Control Sample Data'!M$3:M$194)&gt;10,IF(AND(ISNUMBER('Control Sample Data'!M79),'Control Sample Data'!M79&lt;35,'Control Sample Data'!M79&gt;0),'Control Sample Data'!M79-'Choose Housekeeping Genes'!AK$20,35-'Choose Housekeeping Genes'!AK$20),"")</f>
        <v/>
      </c>
      <c r="AJ79" s="22" t="str">
        <f>IF(SUM('Control Sample Data'!N$3:N$194)&gt;10,IF(AND(ISNUMBER('Control Sample Data'!N79),'Control Sample Data'!N79&lt;35,'Control Sample Data'!N79&gt;0),'Control Sample Data'!N79-'Choose Housekeeping Genes'!AL$20,35-'Choose Housekeeping Genes'!AL$20),"")</f>
        <v/>
      </c>
      <c r="AK79" s="22" t="str">
        <f>IF(SUM('Control Sample Data'!O$3:O$194)&gt;10,IF(AND(ISNUMBER('Control Sample Data'!O79),'Control Sample Data'!O79&lt;35,'Control Sample Data'!O79&gt;0),'Control Sample Data'!O79-'Choose Housekeeping Genes'!AM$20,35-'Choose Housekeeping Genes'!AM$20),"")</f>
        <v/>
      </c>
      <c r="AL79" s="22" t="str">
        <f>IF(SUM('Control Sample Data'!P$3:P$194)&gt;10,IF(AND(ISNUMBER('Control Sample Data'!P79),'Control Sample Data'!P79&lt;35,'Control Sample Data'!P79&gt;0),'Control Sample Data'!P79-'Choose Housekeeping Genes'!AN$20,35-'Choose Housekeeping Genes'!AN$20),"")</f>
        <v/>
      </c>
      <c r="AM79" s="22" t="str">
        <f>IF(SUM('Control Sample Data'!Q$3:Q$194)&gt;10,IF(AND(ISNUMBER('Control Sample Data'!Q79),'Control Sample Data'!Q79&lt;35,'Control Sample Data'!Q79&gt;0),'Control Sample Data'!Q79-'Choose Housekeeping Genes'!AO$20,35-'Choose Housekeeping Genes'!AO$20),"")</f>
        <v/>
      </c>
      <c r="AN79" s="22" t="str">
        <f>IF(SUM('Control Sample Data'!R$3:R$194)&gt;10,IF(AND(ISNUMBER('Control Sample Data'!R79),'Control Sample Data'!R79&lt;35,'Control Sample Data'!R79&gt;0),'Control Sample Data'!R79-'Choose Housekeeping Genes'!AP$20,35-'Choose Housekeeping Genes'!AP$20),"")</f>
        <v/>
      </c>
      <c r="AO79" s="22" t="str">
        <f>IF(SUM('Control Sample Data'!S$3:S$194)&gt;10,IF(AND(ISNUMBER('Control Sample Data'!S79),'Control Sample Data'!S79&lt;35,'Control Sample Data'!S79&gt;0),'Control Sample Data'!S79-'Choose Housekeeping Genes'!AQ$20,35-'Choose Housekeeping Genes'!AQ$20),"")</f>
        <v/>
      </c>
      <c r="AP79" s="22" t="str">
        <f>IF(SUM('Control Sample Data'!T$3:T$194)&gt;10,IF(AND(ISNUMBER('Control Sample Data'!T79),'Control Sample Data'!T79&lt;35,'Control Sample Data'!T79&gt;0),'Control Sample Data'!T79-'Choose Housekeeping Genes'!AR$20,35-'Choose Housekeeping Genes'!AR$20),"")</f>
        <v/>
      </c>
      <c r="AQ79" s="22" t="str">
        <f>IF(SUM('Control Sample Data'!U$3:U$194)&gt;10,IF(AND(ISNUMBER('Control Sample Data'!U79),'Control Sample Data'!U79&lt;35,'Control Sample Data'!U79&gt;0),'Control Sample Data'!U79-'Choose Housekeeping Genes'!AS$20,35-'Choose Housekeeping Genes'!AS$20),"")</f>
        <v/>
      </c>
      <c r="AR79" s="22" t="str">
        <f>IF(SUM('Control Sample Data'!V$3:V$194)&gt;10,IF(AND(ISNUMBER('Control Sample Data'!V79),'Control Sample Data'!V79&lt;35,'Control Sample Data'!V79&gt;0),'Control Sample Data'!V79-'Choose Housekeeping Genes'!AT$20,35-'Choose Housekeeping Genes'!AT$20),"")</f>
        <v/>
      </c>
      <c r="AS79" s="69" t="str">
        <f>'Control Sample Data'!A79</f>
        <v>Ile-AAT-2</v>
      </c>
      <c r="AT79" s="21" t="s">
        <v>286</v>
      </c>
      <c r="AU79" s="22" t="str">
        <f ca="1">IF(ISNUMBER(C79-'Choose Housekeeping Genes'!D$12),C79-'Choose Housekeeping Genes'!D$12,"")</f>
        <v/>
      </c>
      <c r="AV79" s="22" t="str">
        <f ca="1">IF(ISNUMBER(D79-'Choose Housekeeping Genes'!E$12),D79-'Choose Housekeeping Genes'!E$12,"")</f>
        <v/>
      </c>
      <c r="AW79" s="22" t="str">
        <f ca="1">IF(ISNUMBER(E79-'Choose Housekeeping Genes'!F$12),E79-'Choose Housekeeping Genes'!F$12,"")</f>
        <v/>
      </c>
      <c r="AX79" s="22" t="str">
        <f ca="1">IF(ISNUMBER(F79-'Choose Housekeeping Genes'!G$12),F79-'Choose Housekeeping Genes'!G$12,"")</f>
        <v/>
      </c>
      <c r="AY79" s="22" t="str">
        <f ca="1">IF(ISNUMBER(G79-'Choose Housekeeping Genes'!H$12),G79-'Choose Housekeeping Genes'!H$12,"")</f>
        <v/>
      </c>
      <c r="AZ79" s="22" t="str">
        <f ca="1">IF(ISNUMBER(H79-'Choose Housekeeping Genes'!I$12),H79-'Choose Housekeeping Genes'!I$12,"")</f>
        <v/>
      </c>
      <c r="BA79" s="22" t="str">
        <f ca="1">IF(ISNUMBER(I79-'Choose Housekeeping Genes'!J$12),I79-'Choose Housekeeping Genes'!J$12,"")</f>
        <v/>
      </c>
      <c r="BB79" s="22" t="str">
        <f ca="1">IF(ISNUMBER(J79-'Choose Housekeeping Genes'!K$12),J79-'Choose Housekeeping Genes'!K$12,"")</f>
        <v/>
      </c>
      <c r="BC79" s="22" t="str">
        <f ca="1">IF(ISNUMBER(K79-'Choose Housekeeping Genes'!L$12),K79-'Choose Housekeeping Genes'!L$12,"")</f>
        <v/>
      </c>
      <c r="BD79" s="22" t="str">
        <f ca="1">IF(ISNUMBER(L79-'Choose Housekeeping Genes'!M$12),L79-'Choose Housekeeping Genes'!M$12,"")</f>
        <v/>
      </c>
      <c r="BE79" s="22" t="str">
        <f ca="1">IF(ISNUMBER(M79-'Choose Housekeeping Genes'!N$12),M79-'Choose Housekeeping Genes'!N$12,"")</f>
        <v/>
      </c>
      <c r="BF79" s="22" t="str">
        <f ca="1">IF(ISNUMBER(N79-'Choose Housekeeping Genes'!O$12),N79-'Choose Housekeeping Genes'!O$12,"")</f>
        <v/>
      </c>
      <c r="BG79" s="22" t="str">
        <f ca="1">IF(ISNUMBER(O79-'Choose Housekeeping Genes'!P$12),O79-'Choose Housekeeping Genes'!P$12,"")</f>
        <v/>
      </c>
      <c r="BH79" s="22" t="str">
        <f ca="1">IF(ISNUMBER(P79-'Choose Housekeeping Genes'!Q$12),P79-'Choose Housekeeping Genes'!Q$12,"")</f>
        <v/>
      </c>
      <c r="BI79" s="22" t="str">
        <f ca="1">IF(ISNUMBER(Q79-'Choose Housekeeping Genes'!R$12),Q79-'Choose Housekeeping Genes'!R$12,"")</f>
        <v/>
      </c>
      <c r="BJ79" s="22" t="str">
        <f ca="1">IF(ISNUMBER(R79-'Choose Housekeeping Genes'!S$12),R79-'Choose Housekeeping Genes'!S$12,"")</f>
        <v/>
      </c>
      <c r="BK79" s="22" t="str">
        <f ca="1">IF(ISNUMBER(S79-'Choose Housekeeping Genes'!T$12),S79-'Choose Housekeeping Genes'!T$12,"")</f>
        <v/>
      </c>
      <c r="BL79" s="22" t="str">
        <f ca="1">IF(ISNUMBER(T79-'Choose Housekeeping Genes'!U$12),T79-'Choose Housekeeping Genes'!U$12,"")</f>
        <v/>
      </c>
      <c r="BM79" s="22" t="str">
        <f ca="1">IF(ISNUMBER(U79-'Choose Housekeeping Genes'!V$12),U79-'Choose Housekeeping Genes'!V$12,"")</f>
        <v/>
      </c>
      <c r="BN79" s="22" t="str">
        <f ca="1">IF(ISNUMBER(V79-'Choose Housekeeping Genes'!W$12),V79-'Choose Housekeeping Genes'!W$12,"")</f>
        <v/>
      </c>
      <c r="BO79" s="142" t="str">
        <f t="shared" si="49"/>
        <v>Ile-AAT-2</v>
      </c>
      <c r="BP79" s="140" t="s">
        <v>286</v>
      </c>
      <c r="BQ79" s="22" t="str">
        <f ca="1">IF(ISNUMBER(Y79-'Choose Housekeeping Genes'!AA$12),Y79-'Choose Housekeeping Genes'!AA$12,"")</f>
        <v/>
      </c>
      <c r="BR79" s="22" t="str">
        <f ca="1">IF(ISNUMBER(Z79-'Choose Housekeeping Genes'!AB$12),Z79-'Choose Housekeeping Genes'!AB$12,"")</f>
        <v/>
      </c>
      <c r="BS79" s="22" t="str">
        <f ca="1">IF(ISNUMBER(AA79-'Choose Housekeeping Genes'!AC$12),AA79-'Choose Housekeeping Genes'!AC$12,"")</f>
        <v/>
      </c>
      <c r="BT79" s="22" t="str">
        <f ca="1">IF(ISNUMBER(AB79-'Choose Housekeeping Genes'!AD$12),AB79-'Choose Housekeeping Genes'!AD$12,"")</f>
        <v/>
      </c>
      <c r="BU79" s="22" t="str">
        <f ca="1">IF(ISNUMBER(AC79-'Choose Housekeeping Genes'!AE$12),AC79-'Choose Housekeeping Genes'!AE$12,"")</f>
        <v/>
      </c>
      <c r="BV79" s="22" t="str">
        <f ca="1">IF(ISNUMBER(AD79-'Choose Housekeeping Genes'!AF$12),AD79-'Choose Housekeeping Genes'!AF$12,"")</f>
        <v/>
      </c>
      <c r="BW79" s="22" t="str">
        <f ca="1">IF(ISNUMBER(AE79-'Choose Housekeeping Genes'!AG$12),AE79-'Choose Housekeeping Genes'!AG$12,"")</f>
        <v/>
      </c>
      <c r="BX79" s="22" t="str">
        <f ca="1">IF(ISNUMBER(AF79-'Choose Housekeeping Genes'!AH$12),AF79-'Choose Housekeeping Genes'!AH$12,"")</f>
        <v/>
      </c>
      <c r="BY79" s="22" t="str">
        <f ca="1">IF(ISNUMBER(AG79-'Choose Housekeeping Genes'!AI$12),AG79-'Choose Housekeeping Genes'!AI$12,"")</f>
        <v/>
      </c>
      <c r="BZ79" s="22" t="str">
        <f ca="1">IF(ISNUMBER(AH79-'Choose Housekeeping Genes'!AJ$12),AH79-'Choose Housekeeping Genes'!AJ$12,"")</f>
        <v/>
      </c>
      <c r="CA79" s="22" t="str">
        <f ca="1">IF(ISNUMBER(AI79-'Choose Housekeeping Genes'!AK$12),AI79-'Choose Housekeeping Genes'!AK$12,"")</f>
        <v/>
      </c>
      <c r="CB79" s="22" t="str">
        <f ca="1">IF(ISNUMBER(AJ79-'Choose Housekeeping Genes'!AL$12),AJ79-'Choose Housekeeping Genes'!AL$12,"")</f>
        <v/>
      </c>
      <c r="CC79" s="22" t="str">
        <f ca="1">IF(ISNUMBER(AK79-'Choose Housekeeping Genes'!AM$12),AK79-'Choose Housekeeping Genes'!AM$12,"")</f>
        <v/>
      </c>
      <c r="CD79" s="22" t="str">
        <f ca="1">IF(ISNUMBER(AL79-'Choose Housekeeping Genes'!AN$12),AL79-'Choose Housekeeping Genes'!AN$12,"")</f>
        <v/>
      </c>
      <c r="CE79" s="22" t="str">
        <f ca="1">IF(ISNUMBER(AM79-'Choose Housekeeping Genes'!AO$12),AM79-'Choose Housekeeping Genes'!AO$12,"")</f>
        <v/>
      </c>
      <c r="CF79" s="22" t="str">
        <f ca="1">IF(ISNUMBER(AN79-'Choose Housekeeping Genes'!AP$12),AN79-'Choose Housekeeping Genes'!AP$12,"")</f>
        <v/>
      </c>
      <c r="CG79" s="22" t="str">
        <f ca="1">IF(ISNUMBER(AO79-'Choose Housekeeping Genes'!AQ$12),AO79-'Choose Housekeeping Genes'!AQ$12,"")</f>
        <v/>
      </c>
      <c r="CH79" s="22" t="str">
        <f ca="1">IF(ISNUMBER(AP79-'Choose Housekeeping Genes'!AR$12),AP79-'Choose Housekeeping Genes'!AR$12,"")</f>
        <v/>
      </c>
      <c r="CI79" s="22" t="str">
        <f ca="1">IF(ISNUMBER(AQ79-'Choose Housekeeping Genes'!AS$12),AQ79-'Choose Housekeeping Genes'!AS$12,"")</f>
        <v/>
      </c>
      <c r="CJ79" s="22" t="str">
        <f ca="1">IF(ISNUMBER(AR79-'Choose Housekeeping Genes'!AT$12),AR79-'Choose Housekeeping Genes'!AT$12,"")</f>
        <v/>
      </c>
      <c r="CK79" s="66" t="e">
        <f t="shared" ca="1" si="50"/>
        <v>#DIV/0!</v>
      </c>
      <c r="CL79" s="143" t="e">
        <f t="shared" ca="1" si="51"/>
        <v>#DIV/0!</v>
      </c>
      <c r="DA79" s="69" t="str">
        <f>'Transcript table'!D87</f>
        <v>Ile-AAT-2</v>
      </c>
      <c r="DB79" s="21" t="s">
        <v>286</v>
      </c>
      <c r="DC79" s="65" t="str">
        <f t="shared" ca="1" si="52"/>
        <v/>
      </c>
      <c r="DD79" s="65" t="str">
        <f t="shared" ca="1" si="53"/>
        <v/>
      </c>
      <c r="DE79" s="65" t="str">
        <f t="shared" ca="1" si="54"/>
        <v/>
      </c>
      <c r="DF79" s="65" t="str">
        <f t="shared" ca="1" si="55"/>
        <v/>
      </c>
      <c r="DG79" s="65" t="str">
        <f t="shared" ca="1" si="56"/>
        <v/>
      </c>
      <c r="DH79" s="65" t="str">
        <f t="shared" ca="1" si="57"/>
        <v/>
      </c>
      <c r="DI79" s="65" t="str">
        <f t="shared" ca="1" si="58"/>
        <v/>
      </c>
      <c r="DJ79" s="65" t="str">
        <f t="shared" ca="1" si="59"/>
        <v/>
      </c>
      <c r="DK79" s="65" t="str">
        <f t="shared" ca="1" si="60"/>
        <v/>
      </c>
      <c r="DL79" s="65" t="str">
        <f t="shared" ca="1" si="61"/>
        <v/>
      </c>
      <c r="DM79" s="65" t="str">
        <f t="shared" ca="1" si="62"/>
        <v/>
      </c>
      <c r="DN79" s="65" t="str">
        <f t="shared" ca="1" si="63"/>
        <v/>
      </c>
      <c r="DO79" s="65" t="str">
        <f t="shared" ca="1" si="64"/>
        <v/>
      </c>
      <c r="DP79" s="65" t="str">
        <f t="shared" ca="1" si="65"/>
        <v/>
      </c>
      <c r="DQ79" s="65" t="str">
        <f t="shared" ca="1" si="66"/>
        <v/>
      </c>
      <c r="DR79" s="65" t="str">
        <f t="shared" ca="1" si="67"/>
        <v/>
      </c>
      <c r="DS79" s="65" t="str">
        <f t="shared" ca="1" si="68"/>
        <v/>
      </c>
      <c r="DT79" s="65" t="str">
        <f t="shared" ca="1" si="69"/>
        <v/>
      </c>
      <c r="DU79" s="65" t="str">
        <f t="shared" ca="1" si="70"/>
        <v/>
      </c>
      <c r="DV79" s="65" t="str">
        <f t="shared" ca="1" si="71"/>
        <v/>
      </c>
      <c r="DW79" s="141" t="str">
        <f t="shared" si="72"/>
        <v>Ile-AAT-2</v>
      </c>
      <c r="DX79" s="140" t="s">
        <v>286</v>
      </c>
      <c r="DY79" s="65" t="str">
        <f t="shared" ca="1" si="73"/>
        <v/>
      </c>
      <c r="DZ79" s="65" t="str">
        <f t="shared" ca="1" si="74"/>
        <v/>
      </c>
      <c r="EA79" s="65" t="str">
        <f t="shared" ca="1" si="75"/>
        <v/>
      </c>
      <c r="EB79" s="65" t="str">
        <f t="shared" ca="1" si="76"/>
        <v/>
      </c>
      <c r="EC79" s="65" t="str">
        <f t="shared" ca="1" si="77"/>
        <v/>
      </c>
      <c r="ED79" s="65" t="str">
        <f t="shared" ca="1" si="78"/>
        <v/>
      </c>
      <c r="EE79" s="65" t="str">
        <f t="shared" ca="1" si="79"/>
        <v/>
      </c>
      <c r="EF79" s="65" t="str">
        <f t="shared" ca="1" si="80"/>
        <v/>
      </c>
      <c r="EG79" s="65" t="str">
        <f t="shared" ca="1" si="81"/>
        <v/>
      </c>
      <c r="EH79" s="65" t="str">
        <f t="shared" ca="1" si="82"/>
        <v/>
      </c>
      <c r="EI79" s="65" t="str">
        <f t="shared" ca="1" si="83"/>
        <v/>
      </c>
      <c r="EJ79" s="65" t="str">
        <f t="shared" ca="1" si="84"/>
        <v/>
      </c>
      <c r="EK79" s="65" t="str">
        <f t="shared" ca="1" si="85"/>
        <v/>
      </c>
      <c r="EL79" s="65" t="str">
        <f t="shared" ca="1" si="86"/>
        <v/>
      </c>
      <c r="EM79" s="65" t="str">
        <f t="shared" ca="1" si="87"/>
        <v/>
      </c>
      <c r="EN79" s="65" t="str">
        <f t="shared" ca="1" si="88"/>
        <v/>
      </c>
      <c r="EO79" s="65" t="str">
        <f t="shared" ca="1" si="89"/>
        <v/>
      </c>
      <c r="EP79" s="65" t="str">
        <f t="shared" ca="1" si="90"/>
        <v/>
      </c>
      <c r="EQ79" s="65" t="str">
        <f t="shared" ca="1" si="91"/>
        <v/>
      </c>
      <c r="ER79" s="65" t="str">
        <f t="shared" ca="1" si="92"/>
        <v/>
      </c>
    </row>
    <row r="80" spans="1:148" ht="12.75" customHeight="1">
      <c r="A80" s="134" t="str">
        <f>'Test Sample Data'!A80</f>
        <v>Ile-AAT-3</v>
      </c>
      <c r="B80" s="136" t="s">
        <v>284</v>
      </c>
      <c r="C80" s="22" t="str">
        <f>IF(SUM('Test Sample Data'!C$3:C$194)&gt;10,IF(AND(ISNUMBER('Test Sample Data'!C80),'Test Sample Data'!C80&lt;35,'Test Sample Data'!C80&gt;0),'Test Sample Data'!C80-'Choose Housekeeping Genes'!D$20,35-'Choose Housekeeping Genes'!D$20),"")</f>
        <v/>
      </c>
      <c r="D80" s="22" t="str">
        <f>IF(SUM('Test Sample Data'!D$3:D$194)&gt;10,IF(AND(ISNUMBER('Test Sample Data'!D80),'Test Sample Data'!D80&lt;35,'Test Sample Data'!D80&gt;0),'Test Sample Data'!D80-'Choose Housekeeping Genes'!E$20,35-'Choose Housekeeping Genes'!E$20),"")</f>
        <v/>
      </c>
      <c r="E80" s="22" t="str">
        <f>IF(SUM('Test Sample Data'!E$3:E$194)&gt;10,IF(AND(ISNUMBER('Test Sample Data'!E80),'Test Sample Data'!E80&lt;35,'Test Sample Data'!E80&gt;0),'Test Sample Data'!E80-'Choose Housekeeping Genes'!F$20,35-'Choose Housekeeping Genes'!F$20),"")</f>
        <v/>
      </c>
      <c r="F80" s="22" t="str">
        <f>IF(SUM('Test Sample Data'!F$3:F$194)&gt;10,IF(AND(ISNUMBER('Test Sample Data'!F80),'Test Sample Data'!F80&lt;35,'Test Sample Data'!F80&gt;0),'Test Sample Data'!F80-'Choose Housekeeping Genes'!G$20,35-'Choose Housekeeping Genes'!G$20),"")</f>
        <v/>
      </c>
      <c r="G80" s="22" t="str">
        <f>IF(SUM('Test Sample Data'!G$3:G$194)&gt;10,IF(AND(ISNUMBER('Test Sample Data'!G80),'Test Sample Data'!G80&lt;35,'Test Sample Data'!G80&gt;0),'Test Sample Data'!G80-'Choose Housekeeping Genes'!H$20,35-'Choose Housekeeping Genes'!H$20),"")</f>
        <v/>
      </c>
      <c r="H80" s="22" t="str">
        <f>IF(SUM('Test Sample Data'!H$3:H$194)&gt;10,IF(AND(ISNUMBER('Test Sample Data'!H80),'Test Sample Data'!H80&lt;35,'Test Sample Data'!H80&gt;0),'Test Sample Data'!H80-'Choose Housekeeping Genes'!I$20,35-'Choose Housekeeping Genes'!I$20),"")</f>
        <v/>
      </c>
      <c r="I80" s="22" t="str">
        <f>IF(SUM('Test Sample Data'!I$3:I$194)&gt;10,IF(AND(ISNUMBER('Test Sample Data'!I80),'Test Sample Data'!I80&lt;35,'Test Sample Data'!I80&gt;0),'Test Sample Data'!I80-'Choose Housekeeping Genes'!J$20,35-'Choose Housekeeping Genes'!J$20),"")</f>
        <v/>
      </c>
      <c r="J80" s="22" t="str">
        <f>IF(SUM('Test Sample Data'!J$3:J$194)&gt;10,IF(AND(ISNUMBER('Test Sample Data'!J80),'Test Sample Data'!J80&lt;35,'Test Sample Data'!J80&gt;0),'Test Sample Data'!J80-'Choose Housekeeping Genes'!K$20,35-'Choose Housekeeping Genes'!K$20),"")</f>
        <v/>
      </c>
      <c r="K80" s="22" t="str">
        <f>IF(SUM('Test Sample Data'!K$3:K$194)&gt;10,IF(AND(ISNUMBER('Test Sample Data'!K80),'Test Sample Data'!K80&lt;35,'Test Sample Data'!K80&gt;0),'Test Sample Data'!K80-'Choose Housekeeping Genes'!L$20,35-'Choose Housekeeping Genes'!L$20),"")</f>
        <v/>
      </c>
      <c r="L80" s="22" t="str">
        <f>IF(SUM('Test Sample Data'!L$3:L$194)&gt;10,IF(AND(ISNUMBER('Test Sample Data'!L80),'Test Sample Data'!L80&lt;35,'Test Sample Data'!L80&gt;0),'Test Sample Data'!L80-'Choose Housekeeping Genes'!M$20,35-'Choose Housekeeping Genes'!M$20),"")</f>
        <v/>
      </c>
      <c r="M80" s="22" t="str">
        <f>IF(SUM('Test Sample Data'!M$3:M$194)&gt;10,IF(AND(ISNUMBER('Test Sample Data'!M80),'Test Sample Data'!M80&lt;35,'Test Sample Data'!M80&gt;0),'Test Sample Data'!M80-'Choose Housekeeping Genes'!N$20,35-'Choose Housekeeping Genes'!N$20),"")</f>
        <v/>
      </c>
      <c r="N80" s="22" t="str">
        <f>IF(SUM('Test Sample Data'!N$3:N$194)&gt;10,IF(AND(ISNUMBER('Test Sample Data'!N80),'Test Sample Data'!N80&lt;35,'Test Sample Data'!N80&gt;0),'Test Sample Data'!N80-'Choose Housekeeping Genes'!O$20,35-'Choose Housekeeping Genes'!O$20),"")</f>
        <v/>
      </c>
      <c r="O80" s="22" t="str">
        <f>IF(SUM('Test Sample Data'!O$3:O$194)&gt;10,IF(AND(ISNUMBER('Test Sample Data'!O80),'Test Sample Data'!O80&lt;35,'Test Sample Data'!O80&gt;0),'Test Sample Data'!O80-'Choose Housekeeping Genes'!P$20,35-'Choose Housekeeping Genes'!P$20),"")</f>
        <v/>
      </c>
      <c r="P80" s="22" t="str">
        <f>IF(SUM('Test Sample Data'!P$3:P$194)&gt;10,IF(AND(ISNUMBER('Test Sample Data'!P80),'Test Sample Data'!P80&lt;35,'Test Sample Data'!P80&gt;0),'Test Sample Data'!P80-'Choose Housekeeping Genes'!Q$20,35-'Choose Housekeeping Genes'!Q$20),"")</f>
        <v/>
      </c>
      <c r="Q80" s="22" t="str">
        <f>IF(SUM('Test Sample Data'!Q$3:Q$194)&gt;10,IF(AND(ISNUMBER('Test Sample Data'!Q80),'Test Sample Data'!Q80&lt;35,'Test Sample Data'!Q80&gt;0),'Test Sample Data'!Q80-'Choose Housekeeping Genes'!R$20,35-'Choose Housekeeping Genes'!R$20),"")</f>
        <v/>
      </c>
      <c r="R80" s="22" t="str">
        <f>IF(SUM('Test Sample Data'!R$3:R$194)&gt;10,IF(AND(ISNUMBER('Test Sample Data'!R80),'Test Sample Data'!R80&lt;35,'Test Sample Data'!R80&gt;0),'Test Sample Data'!R80-'Choose Housekeeping Genes'!S$20,35-'Choose Housekeeping Genes'!S$20),"")</f>
        <v/>
      </c>
      <c r="S80" s="22" t="str">
        <f>IF(SUM('Test Sample Data'!S$3:S$194)&gt;10,IF(AND(ISNUMBER('Test Sample Data'!S80),'Test Sample Data'!S80&lt;35,'Test Sample Data'!S80&gt;0),'Test Sample Data'!S80-'Choose Housekeeping Genes'!T$20,35-'Choose Housekeeping Genes'!T$20),"")</f>
        <v/>
      </c>
      <c r="T80" s="22" t="str">
        <f>IF(SUM('Test Sample Data'!T$3:T$194)&gt;10,IF(AND(ISNUMBER('Test Sample Data'!T80),'Test Sample Data'!T80&lt;35,'Test Sample Data'!T80&gt;0),'Test Sample Data'!T80-'Choose Housekeeping Genes'!U$20,35-'Choose Housekeeping Genes'!U$20),"")</f>
        <v/>
      </c>
      <c r="U80" s="22" t="str">
        <f>IF(SUM('Test Sample Data'!U$3:U$194)&gt;10,IF(AND(ISNUMBER('Test Sample Data'!U80),'Test Sample Data'!U80&lt;35,'Test Sample Data'!U80&gt;0),'Test Sample Data'!U80-'Choose Housekeeping Genes'!V$20,35-'Choose Housekeeping Genes'!V$20),"")</f>
        <v/>
      </c>
      <c r="V80" s="22" t="str">
        <f>IF(SUM('Test Sample Data'!V$3:V$194)&gt;10,IF(AND(ISNUMBER('Test Sample Data'!V80),'Test Sample Data'!V80&lt;35,'Test Sample Data'!V80&gt;0),'Test Sample Data'!V80-'Choose Housekeeping Genes'!W$20,35-'Choose Housekeeping Genes'!W$20),"")</f>
        <v/>
      </c>
      <c r="W80" s="139" t="str">
        <f>'Control Sample Data'!A80</f>
        <v>Ile-AAT-3</v>
      </c>
      <c r="X80" s="140" t="s">
        <v>284</v>
      </c>
      <c r="Y80" s="22" t="str">
        <f>IF(SUM('Control Sample Data'!C$3:C$194)&gt;10,IF(AND(ISNUMBER('Control Sample Data'!C80),'Control Sample Data'!C80&lt;35,'Control Sample Data'!C80&gt;0),'Control Sample Data'!C80-'Choose Housekeeping Genes'!AA$20,35-'Choose Housekeeping Genes'!AA$20),"")</f>
        <v/>
      </c>
      <c r="Z80" s="22" t="str">
        <f>IF(SUM('Control Sample Data'!D$3:D$194)&gt;10,IF(AND(ISNUMBER('Control Sample Data'!D80),'Control Sample Data'!D80&lt;35,'Control Sample Data'!D80&gt;0),'Control Sample Data'!D80-'Choose Housekeeping Genes'!AB$20,35-'Choose Housekeeping Genes'!AB$20),"")</f>
        <v/>
      </c>
      <c r="AA80" s="22" t="str">
        <f>IF(SUM('Control Sample Data'!E$3:E$194)&gt;10,IF(AND(ISNUMBER('Control Sample Data'!E80),'Control Sample Data'!E80&lt;35,'Control Sample Data'!E80&gt;0),'Control Sample Data'!E80-'Choose Housekeeping Genes'!AC$20,35-'Choose Housekeeping Genes'!AC$20),"")</f>
        <v/>
      </c>
      <c r="AB80" s="22" t="str">
        <f>IF(SUM('Control Sample Data'!F$3:F$194)&gt;10,IF(AND(ISNUMBER('Control Sample Data'!F80),'Control Sample Data'!F80&lt;35,'Control Sample Data'!F80&gt;0),'Control Sample Data'!F80-'Choose Housekeeping Genes'!AD$20,35-'Choose Housekeeping Genes'!AD$20),"")</f>
        <v/>
      </c>
      <c r="AC80" s="22" t="str">
        <f>IF(SUM('Control Sample Data'!G$3:G$194)&gt;10,IF(AND(ISNUMBER('Control Sample Data'!G80),'Control Sample Data'!G80&lt;35,'Control Sample Data'!G80&gt;0),'Control Sample Data'!G80-'Choose Housekeeping Genes'!AE$20,35-'Choose Housekeeping Genes'!AE$20),"")</f>
        <v/>
      </c>
      <c r="AD80" s="22" t="str">
        <f>IF(SUM('Control Sample Data'!H$3:H$194)&gt;10,IF(AND(ISNUMBER('Control Sample Data'!H80),'Control Sample Data'!H80&lt;35,'Control Sample Data'!H80&gt;0),'Control Sample Data'!H80-'Choose Housekeeping Genes'!AF$20,35-'Choose Housekeeping Genes'!AF$20),"")</f>
        <v/>
      </c>
      <c r="AE80" s="22" t="str">
        <f>IF(SUM('Control Sample Data'!I$3:I$194)&gt;10,IF(AND(ISNUMBER('Control Sample Data'!I80),'Control Sample Data'!I80&lt;35,'Control Sample Data'!I80&gt;0),'Control Sample Data'!I80-'Choose Housekeeping Genes'!AG$20,35-'Choose Housekeeping Genes'!AG$20),"")</f>
        <v/>
      </c>
      <c r="AF80" s="22" t="str">
        <f>IF(SUM('Control Sample Data'!J$3:J$194)&gt;10,IF(AND(ISNUMBER('Control Sample Data'!J80),'Control Sample Data'!J80&lt;35,'Control Sample Data'!J80&gt;0),'Control Sample Data'!J80-'Choose Housekeeping Genes'!AH$20,35-'Choose Housekeeping Genes'!AH$20),"")</f>
        <v/>
      </c>
      <c r="AG80" s="22" t="str">
        <f>IF(SUM('Control Sample Data'!K$3:K$194)&gt;10,IF(AND(ISNUMBER('Control Sample Data'!K80),'Control Sample Data'!K80&lt;35,'Control Sample Data'!K80&gt;0),'Control Sample Data'!K80-'Choose Housekeeping Genes'!AI$20,35-'Choose Housekeeping Genes'!AI$20),"")</f>
        <v/>
      </c>
      <c r="AH80" s="22" t="str">
        <f>IF(SUM('Control Sample Data'!L$3:L$194)&gt;10,IF(AND(ISNUMBER('Control Sample Data'!L80),'Control Sample Data'!L80&lt;35,'Control Sample Data'!L80&gt;0),'Control Sample Data'!L80-'Choose Housekeeping Genes'!AJ$20,35-'Choose Housekeeping Genes'!AJ$20),"")</f>
        <v/>
      </c>
      <c r="AI80" s="22" t="str">
        <f>IF(SUM('Control Sample Data'!M$3:M$194)&gt;10,IF(AND(ISNUMBER('Control Sample Data'!M80),'Control Sample Data'!M80&lt;35,'Control Sample Data'!M80&gt;0),'Control Sample Data'!M80-'Choose Housekeeping Genes'!AK$20,35-'Choose Housekeeping Genes'!AK$20),"")</f>
        <v/>
      </c>
      <c r="AJ80" s="22" t="str">
        <f>IF(SUM('Control Sample Data'!N$3:N$194)&gt;10,IF(AND(ISNUMBER('Control Sample Data'!N80),'Control Sample Data'!N80&lt;35,'Control Sample Data'!N80&gt;0),'Control Sample Data'!N80-'Choose Housekeeping Genes'!AL$20,35-'Choose Housekeeping Genes'!AL$20),"")</f>
        <v/>
      </c>
      <c r="AK80" s="22" t="str">
        <f>IF(SUM('Control Sample Data'!O$3:O$194)&gt;10,IF(AND(ISNUMBER('Control Sample Data'!O80),'Control Sample Data'!O80&lt;35,'Control Sample Data'!O80&gt;0),'Control Sample Data'!O80-'Choose Housekeeping Genes'!AM$20,35-'Choose Housekeeping Genes'!AM$20),"")</f>
        <v/>
      </c>
      <c r="AL80" s="22" t="str">
        <f>IF(SUM('Control Sample Data'!P$3:P$194)&gt;10,IF(AND(ISNUMBER('Control Sample Data'!P80),'Control Sample Data'!P80&lt;35,'Control Sample Data'!P80&gt;0),'Control Sample Data'!P80-'Choose Housekeeping Genes'!AN$20,35-'Choose Housekeeping Genes'!AN$20),"")</f>
        <v/>
      </c>
      <c r="AM80" s="22" t="str">
        <f>IF(SUM('Control Sample Data'!Q$3:Q$194)&gt;10,IF(AND(ISNUMBER('Control Sample Data'!Q80),'Control Sample Data'!Q80&lt;35,'Control Sample Data'!Q80&gt;0),'Control Sample Data'!Q80-'Choose Housekeeping Genes'!AO$20,35-'Choose Housekeeping Genes'!AO$20),"")</f>
        <v/>
      </c>
      <c r="AN80" s="22" t="str">
        <f>IF(SUM('Control Sample Data'!R$3:R$194)&gt;10,IF(AND(ISNUMBER('Control Sample Data'!R80),'Control Sample Data'!R80&lt;35,'Control Sample Data'!R80&gt;0),'Control Sample Data'!R80-'Choose Housekeeping Genes'!AP$20,35-'Choose Housekeeping Genes'!AP$20),"")</f>
        <v/>
      </c>
      <c r="AO80" s="22" t="str">
        <f>IF(SUM('Control Sample Data'!S$3:S$194)&gt;10,IF(AND(ISNUMBER('Control Sample Data'!S80),'Control Sample Data'!S80&lt;35,'Control Sample Data'!S80&gt;0),'Control Sample Data'!S80-'Choose Housekeeping Genes'!AQ$20,35-'Choose Housekeeping Genes'!AQ$20),"")</f>
        <v/>
      </c>
      <c r="AP80" s="22" t="str">
        <f>IF(SUM('Control Sample Data'!T$3:T$194)&gt;10,IF(AND(ISNUMBER('Control Sample Data'!T80),'Control Sample Data'!T80&lt;35,'Control Sample Data'!T80&gt;0),'Control Sample Data'!T80-'Choose Housekeeping Genes'!AR$20,35-'Choose Housekeeping Genes'!AR$20),"")</f>
        <v/>
      </c>
      <c r="AQ80" s="22" t="str">
        <f>IF(SUM('Control Sample Data'!U$3:U$194)&gt;10,IF(AND(ISNUMBER('Control Sample Data'!U80),'Control Sample Data'!U80&lt;35,'Control Sample Data'!U80&gt;0),'Control Sample Data'!U80-'Choose Housekeeping Genes'!AS$20,35-'Choose Housekeeping Genes'!AS$20),"")</f>
        <v/>
      </c>
      <c r="AR80" s="22" t="str">
        <f>IF(SUM('Control Sample Data'!V$3:V$194)&gt;10,IF(AND(ISNUMBER('Control Sample Data'!V80),'Control Sample Data'!V80&lt;35,'Control Sample Data'!V80&gt;0),'Control Sample Data'!V80-'Choose Housekeeping Genes'!AT$20,35-'Choose Housekeeping Genes'!AT$20),"")</f>
        <v/>
      </c>
      <c r="AS80" s="69" t="str">
        <f>'Control Sample Data'!A80</f>
        <v>Ile-AAT-3</v>
      </c>
      <c r="AT80" s="21" t="s">
        <v>284</v>
      </c>
      <c r="AU80" s="22" t="str">
        <f ca="1">IF(ISNUMBER(C80-'Choose Housekeeping Genes'!D$12),C80-'Choose Housekeeping Genes'!D$12,"")</f>
        <v/>
      </c>
      <c r="AV80" s="22" t="str">
        <f ca="1">IF(ISNUMBER(D80-'Choose Housekeeping Genes'!E$12),D80-'Choose Housekeeping Genes'!E$12,"")</f>
        <v/>
      </c>
      <c r="AW80" s="22" t="str">
        <f ca="1">IF(ISNUMBER(E80-'Choose Housekeeping Genes'!F$12),E80-'Choose Housekeeping Genes'!F$12,"")</f>
        <v/>
      </c>
      <c r="AX80" s="22" t="str">
        <f ca="1">IF(ISNUMBER(F80-'Choose Housekeeping Genes'!G$12),F80-'Choose Housekeeping Genes'!G$12,"")</f>
        <v/>
      </c>
      <c r="AY80" s="22" t="str">
        <f ca="1">IF(ISNUMBER(G80-'Choose Housekeeping Genes'!H$12),G80-'Choose Housekeeping Genes'!H$12,"")</f>
        <v/>
      </c>
      <c r="AZ80" s="22" t="str">
        <f ca="1">IF(ISNUMBER(H80-'Choose Housekeeping Genes'!I$12),H80-'Choose Housekeeping Genes'!I$12,"")</f>
        <v/>
      </c>
      <c r="BA80" s="22" t="str">
        <f ca="1">IF(ISNUMBER(I80-'Choose Housekeeping Genes'!J$12),I80-'Choose Housekeeping Genes'!J$12,"")</f>
        <v/>
      </c>
      <c r="BB80" s="22" t="str">
        <f ca="1">IF(ISNUMBER(J80-'Choose Housekeeping Genes'!K$12),J80-'Choose Housekeeping Genes'!K$12,"")</f>
        <v/>
      </c>
      <c r="BC80" s="22" t="str">
        <f ca="1">IF(ISNUMBER(K80-'Choose Housekeeping Genes'!L$12),K80-'Choose Housekeeping Genes'!L$12,"")</f>
        <v/>
      </c>
      <c r="BD80" s="22" t="str">
        <f ca="1">IF(ISNUMBER(L80-'Choose Housekeeping Genes'!M$12),L80-'Choose Housekeeping Genes'!M$12,"")</f>
        <v/>
      </c>
      <c r="BE80" s="22" t="str">
        <f ca="1">IF(ISNUMBER(M80-'Choose Housekeeping Genes'!N$12),M80-'Choose Housekeeping Genes'!N$12,"")</f>
        <v/>
      </c>
      <c r="BF80" s="22" t="str">
        <f ca="1">IF(ISNUMBER(N80-'Choose Housekeeping Genes'!O$12),N80-'Choose Housekeeping Genes'!O$12,"")</f>
        <v/>
      </c>
      <c r="BG80" s="22" t="str">
        <f ca="1">IF(ISNUMBER(O80-'Choose Housekeeping Genes'!P$12),O80-'Choose Housekeeping Genes'!P$12,"")</f>
        <v/>
      </c>
      <c r="BH80" s="22" t="str">
        <f ca="1">IF(ISNUMBER(P80-'Choose Housekeeping Genes'!Q$12),P80-'Choose Housekeeping Genes'!Q$12,"")</f>
        <v/>
      </c>
      <c r="BI80" s="22" t="str">
        <f ca="1">IF(ISNUMBER(Q80-'Choose Housekeeping Genes'!R$12),Q80-'Choose Housekeeping Genes'!R$12,"")</f>
        <v/>
      </c>
      <c r="BJ80" s="22" t="str">
        <f ca="1">IF(ISNUMBER(R80-'Choose Housekeeping Genes'!S$12),R80-'Choose Housekeeping Genes'!S$12,"")</f>
        <v/>
      </c>
      <c r="BK80" s="22" t="str">
        <f ca="1">IF(ISNUMBER(S80-'Choose Housekeeping Genes'!T$12),S80-'Choose Housekeeping Genes'!T$12,"")</f>
        <v/>
      </c>
      <c r="BL80" s="22" t="str">
        <f ca="1">IF(ISNUMBER(T80-'Choose Housekeeping Genes'!U$12),T80-'Choose Housekeeping Genes'!U$12,"")</f>
        <v/>
      </c>
      <c r="BM80" s="22" t="str">
        <f ca="1">IF(ISNUMBER(U80-'Choose Housekeeping Genes'!V$12),U80-'Choose Housekeeping Genes'!V$12,"")</f>
        <v/>
      </c>
      <c r="BN80" s="22" t="str">
        <f ca="1">IF(ISNUMBER(V80-'Choose Housekeeping Genes'!W$12),V80-'Choose Housekeeping Genes'!W$12,"")</f>
        <v/>
      </c>
      <c r="BO80" s="142" t="str">
        <f t="shared" si="49"/>
        <v>Ile-AAT-3</v>
      </c>
      <c r="BP80" s="140" t="s">
        <v>284</v>
      </c>
      <c r="BQ80" s="22" t="str">
        <f ca="1">IF(ISNUMBER(Y80-'Choose Housekeeping Genes'!AA$12),Y80-'Choose Housekeeping Genes'!AA$12,"")</f>
        <v/>
      </c>
      <c r="BR80" s="22" t="str">
        <f ca="1">IF(ISNUMBER(Z80-'Choose Housekeeping Genes'!AB$12),Z80-'Choose Housekeeping Genes'!AB$12,"")</f>
        <v/>
      </c>
      <c r="BS80" s="22" t="str">
        <f ca="1">IF(ISNUMBER(AA80-'Choose Housekeeping Genes'!AC$12),AA80-'Choose Housekeeping Genes'!AC$12,"")</f>
        <v/>
      </c>
      <c r="BT80" s="22" t="str">
        <f ca="1">IF(ISNUMBER(AB80-'Choose Housekeeping Genes'!AD$12),AB80-'Choose Housekeeping Genes'!AD$12,"")</f>
        <v/>
      </c>
      <c r="BU80" s="22" t="str">
        <f ca="1">IF(ISNUMBER(AC80-'Choose Housekeeping Genes'!AE$12),AC80-'Choose Housekeeping Genes'!AE$12,"")</f>
        <v/>
      </c>
      <c r="BV80" s="22" t="str">
        <f ca="1">IF(ISNUMBER(AD80-'Choose Housekeeping Genes'!AF$12),AD80-'Choose Housekeeping Genes'!AF$12,"")</f>
        <v/>
      </c>
      <c r="BW80" s="22" t="str">
        <f ca="1">IF(ISNUMBER(AE80-'Choose Housekeeping Genes'!AG$12),AE80-'Choose Housekeeping Genes'!AG$12,"")</f>
        <v/>
      </c>
      <c r="BX80" s="22" t="str">
        <f ca="1">IF(ISNUMBER(AF80-'Choose Housekeeping Genes'!AH$12),AF80-'Choose Housekeeping Genes'!AH$12,"")</f>
        <v/>
      </c>
      <c r="BY80" s="22" t="str">
        <f ca="1">IF(ISNUMBER(AG80-'Choose Housekeeping Genes'!AI$12),AG80-'Choose Housekeeping Genes'!AI$12,"")</f>
        <v/>
      </c>
      <c r="BZ80" s="22" t="str">
        <f ca="1">IF(ISNUMBER(AH80-'Choose Housekeeping Genes'!AJ$12),AH80-'Choose Housekeeping Genes'!AJ$12,"")</f>
        <v/>
      </c>
      <c r="CA80" s="22" t="str">
        <f ca="1">IF(ISNUMBER(AI80-'Choose Housekeeping Genes'!AK$12),AI80-'Choose Housekeeping Genes'!AK$12,"")</f>
        <v/>
      </c>
      <c r="CB80" s="22" t="str">
        <f ca="1">IF(ISNUMBER(AJ80-'Choose Housekeeping Genes'!AL$12),AJ80-'Choose Housekeeping Genes'!AL$12,"")</f>
        <v/>
      </c>
      <c r="CC80" s="22" t="str">
        <f ca="1">IF(ISNUMBER(AK80-'Choose Housekeeping Genes'!AM$12),AK80-'Choose Housekeeping Genes'!AM$12,"")</f>
        <v/>
      </c>
      <c r="CD80" s="22" t="str">
        <f ca="1">IF(ISNUMBER(AL80-'Choose Housekeeping Genes'!AN$12),AL80-'Choose Housekeeping Genes'!AN$12,"")</f>
        <v/>
      </c>
      <c r="CE80" s="22" t="str">
        <f ca="1">IF(ISNUMBER(AM80-'Choose Housekeeping Genes'!AO$12),AM80-'Choose Housekeeping Genes'!AO$12,"")</f>
        <v/>
      </c>
      <c r="CF80" s="22" t="str">
        <f ca="1">IF(ISNUMBER(AN80-'Choose Housekeeping Genes'!AP$12),AN80-'Choose Housekeeping Genes'!AP$12,"")</f>
        <v/>
      </c>
      <c r="CG80" s="22" t="str">
        <f ca="1">IF(ISNUMBER(AO80-'Choose Housekeeping Genes'!AQ$12),AO80-'Choose Housekeeping Genes'!AQ$12,"")</f>
        <v/>
      </c>
      <c r="CH80" s="22" t="str">
        <f ca="1">IF(ISNUMBER(AP80-'Choose Housekeeping Genes'!AR$12),AP80-'Choose Housekeeping Genes'!AR$12,"")</f>
        <v/>
      </c>
      <c r="CI80" s="22" t="str">
        <f ca="1">IF(ISNUMBER(AQ80-'Choose Housekeeping Genes'!AS$12),AQ80-'Choose Housekeeping Genes'!AS$12,"")</f>
        <v/>
      </c>
      <c r="CJ80" s="22" t="str">
        <f ca="1">IF(ISNUMBER(AR80-'Choose Housekeeping Genes'!AT$12),AR80-'Choose Housekeeping Genes'!AT$12,"")</f>
        <v/>
      </c>
      <c r="CK80" s="66" t="e">
        <f t="shared" ca="1" si="50"/>
        <v>#DIV/0!</v>
      </c>
      <c r="CL80" s="143" t="e">
        <f t="shared" ca="1" si="51"/>
        <v>#DIV/0!</v>
      </c>
      <c r="DA80" s="69" t="str">
        <f>'Transcript table'!D88</f>
        <v>Ile-AAT-3</v>
      </c>
      <c r="DB80" s="21" t="s">
        <v>284</v>
      </c>
      <c r="DC80" s="65" t="str">
        <f t="shared" ca="1" si="52"/>
        <v/>
      </c>
      <c r="DD80" s="65" t="str">
        <f t="shared" ca="1" si="53"/>
        <v/>
      </c>
      <c r="DE80" s="65" t="str">
        <f t="shared" ca="1" si="54"/>
        <v/>
      </c>
      <c r="DF80" s="65" t="str">
        <f t="shared" ca="1" si="55"/>
        <v/>
      </c>
      <c r="DG80" s="65" t="str">
        <f t="shared" ca="1" si="56"/>
        <v/>
      </c>
      <c r="DH80" s="65" t="str">
        <f t="shared" ca="1" si="57"/>
        <v/>
      </c>
      <c r="DI80" s="65" t="str">
        <f t="shared" ca="1" si="58"/>
        <v/>
      </c>
      <c r="DJ80" s="65" t="str">
        <f t="shared" ca="1" si="59"/>
        <v/>
      </c>
      <c r="DK80" s="65" t="str">
        <f t="shared" ca="1" si="60"/>
        <v/>
      </c>
      <c r="DL80" s="65" t="str">
        <f t="shared" ca="1" si="61"/>
        <v/>
      </c>
      <c r="DM80" s="65" t="str">
        <f t="shared" ca="1" si="62"/>
        <v/>
      </c>
      <c r="DN80" s="65" t="str">
        <f t="shared" ca="1" si="63"/>
        <v/>
      </c>
      <c r="DO80" s="65" t="str">
        <f t="shared" ca="1" si="64"/>
        <v/>
      </c>
      <c r="DP80" s="65" t="str">
        <f t="shared" ca="1" si="65"/>
        <v/>
      </c>
      <c r="DQ80" s="65" t="str">
        <f t="shared" ca="1" si="66"/>
        <v/>
      </c>
      <c r="DR80" s="65" t="str">
        <f t="shared" ca="1" si="67"/>
        <v/>
      </c>
      <c r="DS80" s="65" t="str">
        <f t="shared" ca="1" si="68"/>
        <v/>
      </c>
      <c r="DT80" s="65" t="str">
        <f t="shared" ca="1" si="69"/>
        <v/>
      </c>
      <c r="DU80" s="65" t="str">
        <f t="shared" ca="1" si="70"/>
        <v/>
      </c>
      <c r="DV80" s="65" t="str">
        <f t="shared" ca="1" si="71"/>
        <v/>
      </c>
      <c r="DW80" s="141" t="str">
        <f t="shared" si="72"/>
        <v>Ile-AAT-3</v>
      </c>
      <c r="DX80" s="140" t="s">
        <v>284</v>
      </c>
      <c r="DY80" s="65" t="str">
        <f t="shared" ca="1" si="73"/>
        <v/>
      </c>
      <c r="DZ80" s="65" t="str">
        <f t="shared" ca="1" si="74"/>
        <v/>
      </c>
      <c r="EA80" s="65" t="str">
        <f t="shared" ca="1" si="75"/>
        <v/>
      </c>
      <c r="EB80" s="65" t="str">
        <f t="shared" ca="1" si="76"/>
        <v/>
      </c>
      <c r="EC80" s="65" t="str">
        <f t="shared" ca="1" si="77"/>
        <v/>
      </c>
      <c r="ED80" s="65" t="str">
        <f t="shared" ca="1" si="78"/>
        <v/>
      </c>
      <c r="EE80" s="65" t="str">
        <f t="shared" ca="1" si="79"/>
        <v/>
      </c>
      <c r="EF80" s="65" t="str">
        <f t="shared" ca="1" si="80"/>
        <v/>
      </c>
      <c r="EG80" s="65" t="str">
        <f t="shared" ca="1" si="81"/>
        <v/>
      </c>
      <c r="EH80" s="65" t="str">
        <f t="shared" ca="1" si="82"/>
        <v/>
      </c>
      <c r="EI80" s="65" t="str">
        <f t="shared" ca="1" si="83"/>
        <v/>
      </c>
      <c r="EJ80" s="65" t="str">
        <f t="shared" ca="1" si="84"/>
        <v/>
      </c>
      <c r="EK80" s="65" t="str">
        <f t="shared" ca="1" si="85"/>
        <v/>
      </c>
      <c r="EL80" s="65" t="str">
        <f t="shared" ca="1" si="86"/>
        <v/>
      </c>
      <c r="EM80" s="65" t="str">
        <f t="shared" ca="1" si="87"/>
        <v/>
      </c>
      <c r="EN80" s="65" t="str">
        <f t="shared" ca="1" si="88"/>
        <v/>
      </c>
      <c r="EO80" s="65" t="str">
        <f t="shared" ca="1" si="89"/>
        <v/>
      </c>
      <c r="EP80" s="65" t="str">
        <f t="shared" ca="1" si="90"/>
        <v/>
      </c>
      <c r="EQ80" s="65" t="str">
        <f t="shared" ca="1" si="91"/>
        <v/>
      </c>
      <c r="ER80" s="65" t="str">
        <f t="shared" ca="1" si="92"/>
        <v/>
      </c>
    </row>
    <row r="81" spans="1:148" ht="12.75" customHeight="1">
      <c r="A81" s="134" t="str">
        <f>'Test Sample Data'!A81</f>
        <v>Ile-AAT-4</v>
      </c>
      <c r="B81" s="136" t="s">
        <v>282</v>
      </c>
      <c r="C81" s="22" t="str">
        <f>IF(SUM('Test Sample Data'!C$3:C$194)&gt;10,IF(AND(ISNUMBER('Test Sample Data'!C81),'Test Sample Data'!C81&lt;35,'Test Sample Data'!C81&gt;0),'Test Sample Data'!C81-'Choose Housekeeping Genes'!D$20,35-'Choose Housekeeping Genes'!D$20),"")</f>
        <v/>
      </c>
      <c r="D81" s="22" t="str">
        <f>IF(SUM('Test Sample Data'!D$3:D$194)&gt;10,IF(AND(ISNUMBER('Test Sample Data'!D81),'Test Sample Data'!D81&lt;35,'Test Sample Data'!D81&gt;0),'Test Sample Data'!D81-'Choose Housekeeping Genes'!E$20,35-'Choose Housekeeping Genes'!E$20),"")</f>
        <v/>
      </c>
      <c r="E81" s="22" t="str">
        <f>IF(SUM('Test Sample Data'!E$3:E$194)&gt;10,IF(AND(ISNUMBER('Test Sample Data'!E81),'Test Sample Data'!E81&lt;35,'Test Sample Data'!E81&gt;0),'Test Sample Data'!E81-'Choose Housekeeping Genes'!F$20,35-'Choose Housekeeping Genes'!F$20),"")</f>
        <v/>
      </c>
      <c r="F81" s="22" t="str">
        <f>IF(SUM('Test Sample Data'!F$3:F$194)&gt;10,IF(AND(ISNUMBER('Test Sample Data'!F81),'Test Sample Data'!F81&lt;35,'Test Sample Data'!F81&gt;0),'Test Sample Data'!F81-'Choose Housekeeping Genes'!G$20,35-'Choose Housekeeping Genes'!G$20),"")</f>
        <v/>
      </c>
      <c r="G81" s="22" t="str">
        <f>IF(SUM('Test Sample Data'!G$3:G$194)&gt;10,IF(AND(ISNUMBER('Test Sample Data'!G81),'Test Sample Data'!G81&lt;35,'Test Sample Data'!G81&gt;0),'Test Sample Data'!G81-'Choose Housekeeping Genes'!H$20,35-'Choose Housekeeping Genes'!H$20),"")</f>
        <v/>
      </c>
      <c r="H81" s="22" t="str">
        <f>IF(SUM('Test Sample Data'!H$3:H$194)&gt;10,IF(AND(ISNUMBER('Test Sample Data'!H81),'Test Sample Data'!H81&lt;35,'Test Sample Data'!H81&gt;0),'Test Sample Data'!H81-'Choose Housekeeping Genes'!I$20,35-'Choose Housekeeping Genes'!I$20),"")</f>
        <v/>
      </c>
      <c r="I81" s="22" t="str">
        <f>IF(SUM('Test Sample Data'!I$3:I$194)&gt;10,IF(AND(ISNUMBER('Test Sample Data'!I81),'Test Sample Data'!I81&lt;35,'Test Sample Data'!I81&gt;0),'Test Sample Data'!I81-'Choose Housekeeping Genes'!J$20,35-'Choose Housekeeping Genes'!J$20),"")</f>
        <v/>
      </c>
      <c r="J81" s="22" t="str">
        <f>IF(SUM('Test Sample Data'!J$3:J$194)&gt;10,IF(AND(ISNUMBER('Test Sample Data'!J81),'Test Sample Data'!J81&lt;35,'Test Sample Data'!J81&gt;0),'Test Sample Data'!J81-'Choose Housekeeping Genes'!K$20,35-'Choose Housekeeping Genes'!K$20),"")</f>
        <v/>
      </c>
      <c r="K81" s="22" t="str">
        <f>IF(SUM('Test Sample Data'!K$3:K$194)&gt;10,IF(AND(ISNUMBER('Test Sample Data'!K81),'Test Sample Data'!K81&lt;35,'Test Sample Data'!K81&gt;0),'Test Sample Data'!K81-'Choose Housekeeping Genes'!L$20,35-'Choose Housekeeping Genes'!L$20),"")</f>
        <v/>
      </c>
      <c r="L81" s="22" t="str">
        <f>IF(SUM('Test Sample Data'!L$3:L$194)&gt;10,IF(AND(ISNUMBER('Test Sample Data'!L81),'Test Sample Data'!L81&lt;35,'Test Sample Data'!L81&gt;0),'Test Sample Data'!L81-'Choose Housekeeping Genes'!M$20,35-'Choose Housekeeping Genes'!M$20),"")</f>
        <v/>
      </c>
      <c r="M81" s="22" t="str">
        <f>IF(SUM('Test Sample Data'!M$3:M$194)&gt;10,IF(AND(ISNUMBER('Test Sample Data'!M81),'Test Sample Data'!M81&lt;35,'Test Sample Data'!M81&gt;0),'Test Sample Data'!M81-'Choose Housekeeping Genes'!N$20,35-'Choose Housekeeping Genes'!N$20),"")</f>
        <v/>
      </c>
      <c r="N81" s="22" t="str">
        <f>IF(SUM('Test Sample Data'!N$3:N$194)&gt;10,IF(AND(ISNUMBER('Test Sample Data'!N81),'Test Sample Data'!N81&lt;35,'Test Sample Data'!N81&gt;0),'Test Sample Data'!N81-'Choose Housekeeping Genes'!O$20,35-'Choose Housekeeping Genes'!O$20),"")</f>
        <v/>
      </c>
      <c r="O81" s="22" t="str">
        <f>IF(SUM('Test Sample Data'!O$3:O$194)&gt;10,IF(AND(ISNUMBER('Test Sample Data'!O81),'Test Sample Data'!O81&lt;35,'Test Sample Data'!O81&gt;0),'Test Sample Data'!O81-'Choose Housekeeping Genes'!P$20,35-'Choose Housekeeping Genes'!P$20),"")</f>
        <v/>
      </c>
      <c r="P81" s="22" t="str">
        <f>IF(SUM('Test Sample Data'!P$3:P$194)&gt;10,IF(AND(ISNUMBER('Test Sample Data'!P81),'Test Sample Data'!P81&lt;35,'Test Sample Data'!P81&gt;0),'Test Sample Data'!P81-'Choose Housekeeping Genes'!Q$20,35-'Choose Housekeeping Genes'!Q$20),"")</f>
        <v/>
      </c>
      <c r="Q81" s="22" t="str">
        <f>IF(SUM('Test Sample Data'!Q$3:Q$194)&gt;10,IF(AND(ISNUMBER('Test Sample Data'!Q81),'Test Sample Data'!Q81&lt;35,'Test Sample Data'!Q81&gt;0),'Test Sample Data'!Q81-'Choose Housekeeping Genes'!R$20,35-'Choose Housekeeping Genes'!R$20),"")</f>
        <v/>
      </c>
      <c r="R81" s="22" t="str">
        <f>IF(SUM('Test Sample Data'!R$3:R$194)&gt;10,IF(AND(ISNUMBER('Test Sample Data'!R81),'Test Sample Data'!R81&lt;35,'Test Sample Data'!R81&gt;0),'Test Sample Data'!R81-'Choose Housekeeping Genes'!S$20,35-'Choose Housekeeping Genes'!S$20),"")</f>
        <v/>
      </c>
      <c r="S81" s="22" t="str">
        <f>IF(SUM('Test Sample Data'!S$3:S$194)&gt;10,IF(AND(ISNUMBER('Test Sample Data'!S81),'Test Sample Data'!S81&lt;35,'Test Sample Data'!S81&gt;0),'Test Sample Data'!S81-'Choose Housekeeping Genes'!T$20,35-'Choose Housekeeping Genes'!T$20),"")</f>
        <v/>
      </c>
      <c r="T81" s="22" t="str">
        <f>IF(SUM('Test Sample Data'!T$3:T$194)&gt;10,IF(AND(ISNUMBER('Test Sample Data'!T81),'Test Sample Data'!T81&lt;35,'Test Sample Data'!T81&gt;0),'Test Sample Data'!T81-'Choose Housekeeping Genes'!U$20,35-'Choose Housekeeping Genes'!U$20),"")</f>
        <v/>
      </c>
      <c r="U81" s="22" t="str">
        <f>IF(SUM('Test Sample Data'!U$3:U$194)&gt;10,IF(AND(ISNUMBER('Test Sample Data'!U81),'Test Sample Data'!U81&lt;35,'Test Sample Data'!U81&gt;0),'Test Sample Data'!U81-'Choose Housekeeping Genes'!V$20,35-'Choose Housekeeping Genes'!V$20),"")</f>
        <v/>
      </c>
      <c r="V81" s="22" t="str">
        <f>IF(SUM('Test Sample Data'!V$3:V$194)&gt;10,IF(AND(ISNUMBER('Test Sample Data'!V81),'Test Sample Data'!V81&lt;35,'Test Sample Data'!V81&gt;0),'Test Sample Data'!V81-'Choose Housekeeping Genes'!W$20,35-'Choose Housekeeping Genes'!W$20),"")</f>
        <v/>
      </c>
      <c r="W81" s="139" t="str">
        <f>'Control Sample Data'!A81</f>
        <v>Ile-AAT-4</v>
      </c>
      <c r="X81" s="140" t="s">
        <v>282</v>
      </c>
      <c r="Y81" s="22" t="str">
        <f>IF(SUM('Control Sample Data'!C$3:C$194)&gt;10,IF(AND(ISNUMBER('Control Sample Data'!C81),'Control Sample Data'!C81&lt;35,'Control Sample Data'!C81&gt;0),'Control Sample Data'!C81-'Choose Housekeeping Genes'!AA$20,35-'Choose Housekeeping Genes'!AA$20),"")</f>
        <v/>
      </c>
      <c r="Z81" s="22" t="str">
        <f>IF(SUM('Control Sample Data'!D$3:D$194)&gt;10,IF(AND(ISNUMBER('Control Sample Data'!D81),'Control Sample Data'!D81&lt;35,'Control Sample Data'!D81&gt;0),'Control Sample Data'!D81-'Choose Housekeeping Genes'!AB$20,35-'Choose Housekeeping Genes'!AB$20),"")</f>
        <v/>
      </c>
      <c r="AA81" s="22" t="str">
        <f>IF(SUM('Control Sample Data'!E$3:E$194)&gt;10,IF(AND(ISNUMBER('Control Sample Data'!E81),'Control Sample Data'!E81&lt;35,'Control Sample Data'!E81&gt;0),'Control Sample Data'!E81-'Choose Housekeeping Genes'!AC$20,35-'Choose Housekeeping Genes'!AC$20),"")</f>
        <v/>
      </c>
      <c r="AB81" s="22" t="str">
        <f>IF(SUM('Control Sample Data'!F$3:F$194)&gt;10,IF(AND(ISNUMBER('Control Sample Data'!F81),'Control Sample Data'!F81&lt;35,'Control Sample Data'!F81&gt;0),'Control Sample Data'!F81-'Choose Housekeeping Genes'!AD$20,35-'Choose Housekeeping Genes'!AD$20),"")</f>
        <v/>
      </c>
      <c r="AC81" s="22" t="str">
        <f>IF(SUM('Control Sample Data'!G$3:G$194)&gt;10,IF(AND(ISNUMBER('Control Sample Data'!G81),'Control Sample Data'!G81&lt;35,'Control Sample Data'!G81&gt;0),'Control Sample Data'!G81-'Choose Housekeeping Genes'!AE$20,35-'Choose Housekeeping Genes'!AE$20),"")</f>
        <v/>
      </c>
      <c r="AD81" s="22" t="str">
        <f>IF(SUM('Control Sample Data'!H$3:H$194)&gt;10,IF(AND(ISNUMBER('Control Sample Data'!H81),'Control Sample Data'!H81&lt;35,'Control Sample Data'!H81&gt;0),'Control Sample Data'!H81-'Choose Housekeeping Genes'!AF$20,35-'Choose Housekeeping Genes'!AF$20),"")</f>
        <v/>
      </c>
      <c r="AE81" s="22" t="str">
        <f>IF(SUM('Control Sample Data'!I$3:I$194)&gt;10,IF(AND(ISNUMBER('Control Sample Data'!I81),'Control Sample Data'!I81&lt;35,'Control Sample Data'!I81&gt;0),'Control Sample Data'!I81-'Choose Housekeeping Genes'!AG$20,35-'Choose Housekeeping Genes'!AG$20),"")</f>
        <v/>
      </c>
      <c r="AF81" s="22" t="str">
        <f>IF(SUM('Control Sample Data'!J$3:J$194)&gt;10,IF(AND(ISNUMBER('Control Sample Data'!J81),'Control Sample Data'!J81&lt;35,'Control Sample Data'!J81&gt;0),'Control Sample Data'!J81-'Choose Housekeeping Genes'!AH$20,35-'Choose Housekeeping Genes'!AH$20),"")</f>
        <v/>
      </c>
      <c r="AG81" s="22" t="str">
        <f>IF(SUM('Control Sample Data'!K$3:K$194)&gt;10,IF(AND(ISNUMBER('Control Sample Data'!K81),'Control Sample Data'!K81&lt;35,'Control Sample Data'!K81&gt;0),'Control Sample Data'!K81-'Choose Housekeeping Genes'!AI$20,35-'Choose Housekeeping Genes'!AI$20),"")</f>
        <v/>
      </c>
      <c r="AH81" s="22" t="str">
        <f>IF(SUM('Control Sample Data'!L$3:L$194)&gt;10,IF(AND(ISNUMBER('Control Sample Data'!L81),'Control Sample Data'!L81&lt;35,'Control Sample Data'!L81&gt;0),'Control Sample Data'!L81-'Choose Housekeeping Genes'!AJ$20,35-'Choose Housekeeping Genes'!AJ$20),"")</f>
        <v/>
      </c>
      <c r="AI81" s="22" t="str">
        <f>IF(SUM('Control Sample Data'!M$3:M$194)&gt;10,IF(AND(ISNUMBER('Control Sample Data'!M81),'Control Sample Data'!M81&lt;35,'Control Sample Data'!M81&gt;0),'Control Sample Data'!M81-'Choose Housekeeping Genes'!AK$20,35-'Choose Housekeeping Genes'!AK$20),"")</f>
        <v/>
      </c>
      <c r="AJ81" s="22" t="str">
        <f>IF(SUM('Control Sample Data'!N$3:N$194)&gt;10,IF(AND(ISNUMBER('Control Sample Data'!N81),'Control Sample Data'!N81&lt;35,'Control Sample Data'!N81&gt;0),'Control Sample Data'!N81-'Choose Housekeeping Genes'!AL$20,35-'Choose Housekeeping Genes'!AL$20),"")</f>
        <v/>
      </c>
      <c r="AK81" s="22" t="str">
        <f>IF(SUM('Control Sample Data'!O$3:O$194)&gt;10,IF(AND(ISNUMBER('Control Sample Data'!O81),'Control Sample Data'!O81&lt;35,'Control Sample Data'!O81&gt;0),'Control Sample Data'!O81-'Choose Housekeeping Genes'!AM$20,35-'Choose Housekeeping Genes'!AM$20),"")</f>
        <v/>
      </c>
      <c r="AL81" s="22" t="str">
        <f>IF(SUM('Control Sample Data'!P$3:P$194)&gt;10,IF(AND(ISNUMBER('Control Sample Data'!P81),'Control Sample Data'!P81&lt;35,'Control Sample Data'!P81&gt;0),'Control Sample Data'!P81-'Choose Housekeeping Genes'!AN$20,35-'Choose Housekeeping Genes'!AN$20),"")</f>
        <v/>
      </c>
      <c r="AM81" s="22" t="str">
        <f>IF(SUM('Control Sample Data'!Q$3:Q$194)&gt;10,IF(AND(ISNUMBER('Control Sample Data'!Q81),'Control Sample Data'!Q81&lt;35,'Control Sample Data'!Q81&gt;0),'Control Sample Data'!Q81-'Choose Housekeeping Genes'!AO$20,35-'Choose Housekeeping Genes'!AO$20),"")</f>
        <v/>
      </c>
      <c r="AN81" s="22" t="str">
        <f>IF(SUM('Control Sample Data'!R$3:R$194)&gt;10,IF(AND(ISNUMBER('Control Sample Data'!R81),'Control Sample Data'!R81&lt;35,'Control Sample Data'!R81&gt;0),'Control Sample Data'!R81-'Choose Housekeeping Genes'!AP$20,35-'Choose Housekeeping Genes'!AP$20),"")</f>
        <v/>
      </c>
      <c r="AO81" s="22" t="str">
        <f>IF(SUM('Control Sample Data'!S$3:S$194)&gt;10,IF(AND(ISNUMBER('Control Sample Data'!S81),'Control Sample Data'!S81&lt;35,'Control Sample Data'!S81&gt;0),'Control Sample Data'!S81-'Choose Housekeeping Genes'!AQ$20,35-'Choose Housekeeping Genes'!AQ$20),"")</f>
        <v/>
      </c>
      <c r="AP81" s="22" t="str">
        <f>IF(SUM('Control Sample Data'!T$3:T$194)&gt;10,IF(AND(ISNUMBER('Control Sample Data'!T81),'Control Sample Data'!T81&lt;35,'Control Sample Data'!T81&gt;0),'Control Sample Data'!T81-'Choose Housekeeping Genes'!AR$20,35-'Choose Housekeeping Genes'!AR$20),"")</f>
        <v/>
      </c>
      <c r="AQ81" s="22" t="str">
        <f>IF(SUM('Control Sample Data'!U$3:U$194)&gt;10,IF(AND(ISNUMBER('Control Sample Data'!U81),'Control Sample Data'!U81&lt;35,'Control Sample Data'!U81&gt;0),'Control Sample Data'!U81-'Choose Housekeeping Genes'!AS$20,35-'Choose Housekeeping Genes'!AS$20),"")</f>
        <v/>
      </c>
      <c r="AR81" s="22" t="str">
        <f>IF(SUM('Control Sample Data'!V$3:V$194)&gt;10,IF(AND(ISNUMBER('Control Sample Data'!V81),'Control Sample Data'!V81&lt;35,'Control Sample Data'!V81&gt;0),'Control Sample Data'!V81-'Choose Housekeeping Genes'!AT$20,35-'Choose Housekeeping Genes'!AT$20),"")</f>
        <v/>
      </c>
      <c r="AS81" s="69" t="str">
        <f>'Control Sample Data'!A81</f>
        <v>Ile-AAT-4</v>
      </c>
      <c r="AT81" s="21" t="s">
        <v>282</v>
      </c>
      <c r="AU81" s="22" t="str">
        <f ca="1">IF(ISNUMBER(C81-'Choose Housekeeping Genes'!D$12),C81-'Choose Housekeeping Genes'!D$12,"")</f>
        <v/>
      </c>
      <c r="AV81" s="22" t="str">
        <f ca="1">IF(ISNUMBER(D81-'Choose Housekeeping Genes'!E$12),D81-'Choose Housekeeping Genes'!E$12,"")</f>
        <v/>
      </c>
      <c r="AW81" s="22" t="str">
        <f ca="1">IF(ISNUMBER(E81-'Choose Housekeeping Genes'!F$12),E81-'Choose Housekeeping Genes'!F$12,"")</f>
        <v/>
      </c>
      <c r="AX81" s="22" t="str">
        <f ca="1">IF(ISNUMBER(F81-'Choose Housekeeping Genes'!G$12),F81-'Choose Housekeeping Genes'!G$12,"")</f>
        <v/>
      </c>
      <c r="AY81" s="22" t="str">
        <f ca="1">IF(ISNUMBER(G81-'Choose Housekeeping Genes'!H$12),G81-'Choose Housekeeping Genes'!H$12,"")</f>
        <v/>
      </c>
      <c r="AZ81" s="22" t="str">
        <f ca="1">IF(ISNUMBER(H81-'Choose Housekeeping Genes'!I$12),H81-'Choose Housekeeping Genes'!I$12,"")</f>
        <v/>
      </c>
      <c r="BA81" s="22" t="str">
        <f ca="1">IF(ISNUMBER(I81-'Choose Housekeeping Genes'!J$12),I81-'Choose Housekeeping Genes'!J$12,"")</f>
        <v/>
      </c>
      <c r="BB81" s="22" t="str">
        <f ca="1">IF(ISNUMBER(J81-'Choose Housekeeping Genes'!K$12),J81-'Choose Housekeeping Genes'!K$12,"")</f>
        <v/>
      </c>
      <c r="BC81" s="22" t="str">
        <f ca="1">IF(ISNUMBER(K81-'Choose Housekeeping Genes'!L$12),K81-'Choose Housekeeping Genes'!L$12,"")</f>
        <v/>
      </c>
      <c r="BD81" s="22" t="str">
        <f ca="1">IF(ISNUMBER(L81-'Choose Housekeeping Genes'!M$12),L81-'Choose Housekeeping Genes'!M$12,"")</f>
        <v/>
      </c>
      <c r="BE81" s="22" t="str">
        <f ca="1">IF(ISNUMBER(M81-'Choose Housekeeping Genes'!N$12),M81-'Choose Housekeeping Genes'!N$12,"")</f>
        <v/>
      </c>
      <c r="BF81" s="22" t="str">
        <f ca="1">IF(ISNUMBER(N81-'Choose Housekeeping Genes'!O$12),N81-'Choose Housekeeping Genes'!O$12,"")</f>
        <v/>
      </c>
      <c r="BG81" s="22" t="str">
        <f ca="1">IF(ISNUMBER(O81-'Choose Housekeeping Genes'!P$12),O81-'Choose Housekeeping Genes'!P$12,"")</f>
        <v/>
      </c>
      <c r="BH81" s="22" t="str">
        <f ca="1">IF(ISNUMBER(P81-'Choose Housekeeping Genes'!Q$12),P81-'Choose Housekeeping Genes'!Q$12,"")</f>
        <v/>
      </c>
      <c r="BI81" s="22" t="str">
        <f ca="1">IF(ISNUMBER(Q81-'Choose Housekeeping Genes'!R$12),Q81-'Choose Housekeeping Genes'!R$12,"")</f>
        <v/>
      </c>
      <c r="BJ81" s="22" t="str">
        <f ca="1">IF(ISNUMBER(R81-'Choose Housekeeping Genes'!S$12),R81-'Choose Housekeeping Genes'!S$12,"")</f>
        <v/>
      </c>
      <c r="BK81" s="22" t="str">
        <f ca="1">IF(ISNUMBER(S81-'Choose Housekeeping Genes'!T$12),S81-'Choose Housekeeping Genes'!T$12,"")</f>
        <v/>
      </c>
      <c r="BL81" s="22" t="str">
        <f ca="1">IF(ISNUMBER(T81-'Choose Housekeeping Genes'!U$12),T81-'Choose Housekeeping Genes'!U$12,"")</f>
        <v/>
      </c>
      <c r="BM81" s="22" t="str">
        <f ca="1">IF(ISNUMBER(U81-'Choose Housekeeping Genes'!V$12),U81-'Choose Housekeeping Genes'!V$12,"")</f>
        <v/>
      </c>
      <c r="BN81" s="22" t="str">
        <f ca="1">IF(ISNUMBER(V81-'Choose Housekeeping Genes'!W$12),V81-'Choose Housekeeping Genes'!W$12,"")</f>
        <v/>
      </c>
      <c r="BO81" s="142" t="str">
        <f t="shared" si="49"/>
        <v>Ile-AAT-4</v>
      </c>
      <c r="BP81" s="140" t="s">
        <v>282</v>
      </c>
      <c r="BQ81" s="22" t="str">
        <f ca="1">IF(ISNUMBER(Y81-'Choose Housekeeping Genes'!AA$12),Y81-'Choose Housekeeping Genes'!AA$12,"")</f>
        <v/>
      </c>
      <c r="BR81" s="22" t="str">
        <f ca="1">IF(ISNUMBER(Z81-'Choose Housekeeping Genes'!AB$12),Z81-'Choose Housekeeping Genes'!AB$12,"")</f>
        <v/>
      </c>
      <c r="BS81" s="22" t="str">
        <f ca="1">IF(ISNUMBER(AA81-'Choose Housekeeping Genes'!AC$12),AA81-'Choose Housekeeping Genes'!AC$12,"")</f>
        <v/>
      </c>
      <c r="BT81" s="22" t="str">
        <f ca="1">IF(ISNUMBER(AB81-'Choose Housekeeping Genes'!AD$12),AB81-'Choose Housekeeping Genes'!AD$12,"")</f>
        <v/>
      </c>
      <c r="BU81" s="22" t="str">
        <f ca="1">IF(ISNUMBER(AC81-'Choose Housekeeping Genes'!AE$12),AC81-'Choose Housekeeping Genes'!AE$12,"")</f>
        <v/>
      </c>
      <c r="BV81" s="22" t="str">
        <f ca="1">IF(ISNUMBER(AD81-'Choose Housekeeping Genes'!AF$12),AD81-'Choose Housekeeping Genes'!AF$12,"")</f>
        <v/>
      </c>
      <c r="BW81" s="22" t="str">
        <f ca="1">IF(ISNUMBER(AE81-'Choose Housekeeping Genes'!AG$12),AE81-'Choose Housekeeping Genes'!AG$12,"")</f>
        <v/>
      </c>
      <c r="BX81" s="22" t="str">
        <f ca="1">IF(ISNUMBER(AF81-'Choose Housekeeping Genes'!AH$12),AF81-'Choose Housekeeping Genes'!AH$12,"")</f>
        <v/>
      </c>
      <c r="BY81" s="22" t="str">
        <f ca="1">IF(ISNUMBER(AG81-'Choose Housekeeping Genes'!AI$12),AG81-'Choose Housekeeping Genes'!AI$12,"")</f>
        <v/>
      </c>
      <c r="BZ81" s="22" t="str">
        <f ca="1">IF(ISNUMBER(AH81-'Choose Housekeeping Genes'!AJ$12),AH81-'Choose Housekeeping Genes'!AJ$12,"")</f>
        <v/>
      </c>
      <c r="CA81" s="22" t="str">
        <f ca="1">IF(ISNUMBER(AI81-'Choose Housekeeping Genes'!AK$12),AI81-'Choose Housekeeping Genes'!AK$12,"")</f>
        <v/>
      </c>
      <c r="CB81" s="22" t="str">
        <f ca="1">IF(ISNUMBER(AJ81-'Choose Housekeeping Genes'!AL$12),AJ81-'Choose Housekeeping Genes'!AL$12,"")</f>
        <v/>
      </c>
      <c r="CC81" s="22" t="str">
        <f ca="1">IF(ISNUMBER(AK81-'Choose Housekeeping Genes'!AM$12),AK81-'Choose Housekeeping Genes'!AM$12,"")</f>
        <v/>
      </c>
      <c r="CD81" s="22" t="str">
        <f ca="1">IF(ISNUMBER(AL81-'Choose Housekeeping Genes'!AN$12),AL81-'Choose Housekeeping Genes'!AN$12,"")</f>
        <v/>
      </c>
      <c r="CE81" s="22" t="str">
        <f ca="1">IF(ISNUMBER(AM81-'Choose Housekeeping Genes'!AO$12),AM81-'Choose Housekeeping Genes'!AO$12,"")</f>
        <v/>
      </c>
      <c r="CF81" s="22" t="str">
        <f ca="1">IF(ISNUMBER(AN81-'Choose Housekeeping Genes'!AP$12),AN81-'Choose Housekeeping Genes'!AP$12,"")</f>
        <v/>
      </c>
      <c r="CG81" s="22" t="str">
        <f ca="1">IF(ISNUMBER(AO81-'Choose Housekeeping Genes'!AQ$12),AO81-'Choose Housekeeping Genes'!AQ$12,"")</f>
        <v/>
      </c>
      <c r="CH81" s="22" t="str">
        <f ca="1">IF(ISNUMBER(AP81-'Choose Housekeeping Genes'!AR$12),AP81-'Choose Housekeeping Genes'!AR$12,"")</f>
        <v/>
      </c>
      <c r="CI81" s="22" t="str">
        <f ca="1">IF(ISNUMBER(AQ81-'Choose Housekeeping Genes'!AS$12),AQ81-'Choose Housekeeping Genes'!AS$12,"")</f>
        <v/>
      </c>
      <c r="CJ81" s="22" t="str">
        <f ca="1">IF(ISNUMBER(AR81-'Choose Housekeeping Genes'!AT$12),AR81-'Choose Housekeeping Genes'!AT$12,"")</f>
        <v/>
      </c>
      <c r="CK81" s="66" t="e">
        <f t="shared" ca="1" si="50"/>
        <v>#DIV/0!</v>
      </c>
      <c r="CL81" s="143" t="e">
        <f t="shared" ca="1" si="51"/>
        <v>#DIV/0!</v>
      </c>
      <c r="DA81" s="69" t="str">
        <f>'Transcript table'!D89</f>
        <v>Ile-AAT-4</v>
      </c>
      <c r="DB81" s="21" t="s">
        <v>282</v>
      </c>
      <c r="DC81" s="65" t="str">
        <f t="shared" ca="1" si="52"/>
        <v/>
      </c>
      <c r="DD81" s="65" t="str">
        <f t="shared" ca="1" si="53"/>
        <v/>
      </c>
      <c r="DE81" s="65" t="str">
        <f t="shared" ca="1" si="54"/>
        <v/>
      </c>
      <c r="DF81" s="65" t="str">
        <f t="shared" ca="1" si="55"/>
        <v/>
      </c>
      <c r="DG81" s="65" t="str">
        <f t="shared" ca="1" si="56"/>
        <v/>
      </c>
      <c r="DH81" s="65" t="str">
        <f t="shared" ca="1" si="57"/>
        <v/>
      </c>
      <c r="DI81" s="65" t="str">
        <f t="shared" ca="1" si="58"/>
        <v/>
      </c>
      <c r="DJ81" s="65" t="str">
        <f t="shared" ca="1" si="59"/>
        <v/>
      </c>
      <c r="DK81" s="65" t="str">
        <f t="shared" ca="1" si="60"/>
        <v/>
      </c>
      <c r="DL81" s="65" t="str">
        <f t="shared" ca="1" si="61"/>
        <v/>
      </c>
      <c r="DM81" s="65" t="str">
        <f t="shared" ca="1" si="62"/>
        <v/>
      </c>
      <c r="DN81" s="65" t="str">
        <f t="shared" ca="1" si="63"/>
        <v/>
      </c>
      <c r="DO81" s="65" t="str">
        <f t="shared" ca="1" si="64"/>
        <v/>
      </c>
      <c r="DP81" s="65" t="str">
        <f t="shared" ca="1" si="65"/>
        <v/>
      </c>
      <c r="DQ81" s="65" t="str">
        <f t="shared" ca="1" si="66"/>
        <v/>
      </c>
      <c r="DR81" s="65" t="str">
        <f t="shared" ca="1" si="67"/>
        <v/>
      </c>
      <c r="DS81" s="65" t="str">
        <f t="shared" ca="1" si="68"/>
        <v/>
      </c>
      <c r="DT81" s="65" t="str">
        <f t="shared" ca="1" si="69"/>
        <v/>
      </c>
      <c r="DU81" s="65" t="str">
        <f t="shared" ca="1" si="70"/>
        <v/>
      </c>
      <c r="DV81" s="65" t="str">
        <f t="shared" ca="1" si="71"/>
        <v/>
      </c>
      <c r="DW81" s="141" t="str">
        <f t="shared" si="72"/>
        <v>Ile-AAT-4</v>
      </c>
      <c r="DX81" s="140" t="s">
        <v>282</v>
      </c>
      <c r="DY81" s="65" t="str">
        <f t="shared" ca="1" si="73"/>
        <v/>
      </c>
      <c r="DZ81" s="65" t="str">
        <f t="shared" ca="1" si="74"/>
        <v/>
      </c>
      <c r="EA81" s="65" t="str">
        <f t="shared" ca="1" si="75"/>
        <v/>
      </c>
      <c r="EB81" s="65" t="str">
        <f t="shared" ca="1" si="76"/>
        <v/>
      </c>
      <c r="EC81" s="65" t="str">
        <f t="shared" ca="1" si="77"/>
        <v/>
      </c>
      <c r="ED81" s="65" t="str">
        <f t="shared" ca="1" si="78"/>
        <v/>
      </c>
      <c r="EE81" s="65" t="str">
        <f t="shared" ca="1" si="79"/>
        <v/>
      </c>
      <c r="EF81" s="65" t="str">
        <f t="shared" ca="1" si="80"/>
        <v/>
      </c>
      <c r="EG81" s="65" t="str">
        <f t="shared" ca="1" si="81"/>
        <v/>
      </c>
      <c r="EH81" s="65" t="str">
        <f t="shared" ca="1" si="82"/>
        <v/>
      </c>
      <c r="EI81" s="65" t="str">
        <f t="shared" ca="1" si="83"/>
        <v/>
      </c>
      <c r="EJ81" s="65" t="str">
        <f t="shared" ca="1" si="84"/>
        <v/>
      </c>
      <c r="EK81" s="65" t="str">
        <f t="shared" ca="1" si="85"/>
        <v/>
      </c>
      <c r="EL81" s="65" t="str">
        <f t="shared" ca="1" si="86"/>
        <v/>
      </c>
      <c r="EM81" s="65" t="str">
        <f t="shared" ca="1" si="87"/>
        <v/>
      </c>
      <c r="EN81" s="65" t="str">
        <f t="shared" ca="1" si="88"/>
        <v/>
      </c>
      <c r="EO81" s="65" t="str">
        <f t="shared" ca="1" si="89"/>
        <v/>
      </c>
      <c r="EP81" s="65" t="str">
        <f t="shared" ca="1" si="90"/>
        <v/>
      </c>
      <c r="EQ81" s="65" t="str">
        <f t="shared" ca="1" si="91"/>
        <v/>
      </c>
      <c r="ER81" s="65" t="str">
        <f t="shared" ca="1" si="92"/>
        <v/>
      </c>
    </row>
    <row r="82" spans="1:148" ht="12.75" customHeight="1">
      <c r="A82" s="134" t="str">
        <f>'Test Sample Data'!A82</f>
        <v>Ile-AAT-5</v>
      </c>
      <c r="B82" s="136" t="s">
        <v>280</v>
      </c>
      <c r="C82" s="22" t="str">
        <f>IF(SUM('Test Sample Data'!C$3:C$194)&gt;10,IF(AND(ISNUMBER('Test Sample Data'!C82),'Test Sample Data'!C82&lt;35,'Test Sample Data'!C82&gt;0),'Test Sample Data'!C82-'Choose Housekeeping Genes'!D$20,35-'Choose Housekeeping Genes'!D$20),"")</f>
        <v/>
      </c>
      <c r="D82" s="22" t="str">
        <f>IF(SUM('Test Sample Data'!D$3:D$194)&gt;10,IF(AND(ISNUMBER('Test Sample Data'!D82),'Test Sample Data'!D82&lt;35,'Test Sample Data'!D82&gt;0),'Test Sample Data'!D82-'Choose Housekeeping Genes'!E$20,35-'Choose Housekeeping Genes'!E$20),"")</f>
        <v/>
      </c>
      <c r="E82" s="22" t="str">
        <f>IF(SUM('Test Sample Data'!E$3:E$194)&gt;10,IF(AND(ISNUMBER('Test Sample Data'!E82),'Test Sample Data'!E82&lt;35,'Test Sample Data'!E82&gt;0),'Test Sample Data'!E82-'Choose Housekeeping Genes'!F$20,35-'Choose Housekeeping Genes'!F$20),"")</f>
        <v/>
      </c>
      <c r="F82" s="22" t="str">
        <f>IF(SUM('Test Sample Data'!F$3:F$194)&gt;10,IF(AND(ISNUMBER('Test Sample Data'!F82),'Test Sample Data'!F82&lt;35,'Test Sample Data'!F82&gt;0),'Test Sample Data'!F82-'Choose Housekeeping Genes'!G$20,35-'Choose Housekeeping Genes'!G$20),"")</f>
        <v/>
      </c>
      <c r="G82" s="22" t="str">
        <f>IF(SUM('Test Sample Data'!G$3:G$194)&gt;10,IF(AND(ISNUMBER('Test Sample Data'!G82),'Test Sample Data'!G82&lt;35,'Test Sample Data'!G82&gt;0),'Test Sample Data'!G82-'Choose Housekeeping Genes'!H$20,35-'Choose Housekeeping Genes'!H$20),"")</f>
        <v/>
      </c>
      <c r="H82" s="22" t="str">
        <f>IF(SUM('Test Sample Data'!H$3:H$194)&gt;10,IF(AND(ISNUMBER('Test Sample Data'!H82),'Test Sample Data'!H82&lt;35,'Test Sample Data'!H82&gt;0),'Test Sample Data'!H82-'Choose Housekeeping Genes'!I$20,35-'Choose Housekeeping Genes'!I$20),"")</f>
        <v/>
      </c>
      <c r="I82" s="22" t="str">
        <f>IF(SUM('Test Sample Data'!I$3:I$194)&gt;10,IF(AND(ISNUMBER('Test Sample Data'!I82),'Test Sample Data'!I82&lt;35,'Test Sample Data'!I82&gt;0),'Test Sample Data'!I82-'Choose Housekeeping Genes'!J$20,35-'Choose Housekeeping Genes'!J$20),"")</f>
        <v/>
      </c>
      <c r="J82" s="22" t="str">
        <f>IF(SUM('Test Sample Data'!J$3:J$194)&gt;10,IF(AND(ISNUMBER('Test Sample Data'!J82),'Test Sample Data'!J82&lt;35,'Test Sample Data'!J82&gt;0),'Test Sample Data'!J82-'Choose Housekeeping Genes'!K$20,35-'Choose Housekeeping Genes'!K$20),"")</f>
        <v/>
      </c>
      <c r="K82" s="22" t="str">
        <f>IF(SUM('Test Sample Data'!K$3:K$194)&gt;10,IF(AND(ISNUMBER('Test Sample Data'!K82),'Test Sample Data'!K82&lt;35,'Test Sample Data'!K82&gt;0),'Test Sample Data'!K82-'Choose Housekeeping Genes'!L$20,35-'Choose Housekeeping Genes'!L$20),"")</f>
        <v/>
      </c>
      <c r="L82" s="22" t="str">
        <f>IF(SUM('Test Sample Data'!L$3:L$194)&gt;10,IF(AND(ISNUMBER('Test Sample Data'!L82),'Test Sample Data'!L82&lt;35,'Test Sample Data'!L82&gt;0),'Test Sample Data'!L82-'Choose Housekeeping Genes'!M$20,35-'Choose Housekeeping Genes'!M$20),"")</f>
        <v/>
      </c>
      <c r="M82" s="22" t="str">
        <f>IF(SUM('Test Sample Data'!M$3:M$194)&gt;10,IF(AND(ISNUMBER('Test Sample Data'!M82),'Test Sample Data'!M82&lt;35,'Test Sample Data'!M82&gt;0),'Test Sample Data'!M82-'Choose Housekeeping Genes'!N$20,35-'Choose Housekeeping Genes'!N$20),"")</f>
        <v/>
      </c>
      <c r="N82" s="22" t="str">
        <f>IF(SUM('Test Sample Data'!N$3:N$194)&gt;10,IF(AND(ISNUMBER('Test Sample Data'!N82),'Test Sample Data'!N82&lt;35,'Test Sample Data'!N82&gt;0),'Test Sample Data'!N82-'Choose Housekeeping Genes'!O$20,35-'Choose Housekeeping Genes'!O$20),"")</f>
        <v/>
      </c>
      <c r="O82" s="22" t="str">
        <f>IF(SUM('Test Sample Data'!O$3:O$194)&gt;10,IF(AND(ISNUMBER('Test Sample Data'!O82),'Test Sample Data'!O82&lt;35,'Test Sample Data'!O82&gt;0),'Test Sample Data'!O82-'Choose Housekeeping Genes'!P$20,35-'Choose Housekeeping Genes'!P$20),"")</f>
        <v/>
      </c>
      <c r="P82" s="22" t="str">
        <f>IF(SUM('Test Sample Data'!P$3:P$194)&gt;10,IF(AND(ISNUMBER('Test Sample Data'!P82),'Test Sample Data'!P82&lt;35,'Test Sample Data'!P82&gt;0),'Test Sample Data'!P82-'Choose Housekeeping Genes'!Q$20,35-'Choose Housekeeping Genes'!Q$20),"")</f>
        <v/>
      </c>
      <c r="Q82" s="22" t="str">
        <f>IF(SUM('Test Sample Data'!Q$3:Q$194)&gt;10,IF(AND(ISNUMBER('Test Sample Data'!Q82),'Test Sample Data'!Q82&lt;35,'Test Sample Data'!Q82&gt;0),'Test Sample Data'!Q82-'Choose Housekeeping Genes'!R$20,35-'Choose Housekeeping Genes'!R$20),"")</f>
        <v/>
      </c>
      <c r="R82" s="22" t="str">
        <f>IF(SUM('Test Sample Data'!R$3:R$194)&gt;10,IF(AND(ISNUMBER('Test Sample Data'!R82),'Test Sample Data'!R82&lt;35,'Test Sample Data'!R82&gt;0),'Test Sample Data'!R82-'Choose Housekeeping Genes'!S$20,35-'Choose Housekeeping Genes'!S$20),"")</f>
        <v/>
      </c>
      <c r="S82" s="22" t="str">
        <f>IF(SUM('Test Sample Data'!S$3:S$194)&gt;10,IF(AND(ISNUMBER('Test Sample Data'!S82),'Test Sample Data'!S82&lt;35,'Test Sample Data'!S82&gt;0),'Test Sample Data'!S82-'Choose Housekeeping Genes'!T$20,35-'Choose Housekeeping Genes'!T$20),"")</f>
        <v/>
      </c>
      <c r="T82" s="22" t="str">
        <f>IF(SUM('Test Sample Data'!T$3:T$194)&gt;10,IF(AND(ISNUMBER('Test Sample Data'!T82),'Test Sample Data'!T82&lt;35,'Test Sample Data'!T82&gt;0),'Test Sample Data'!T82-'Choose Housekeeping Genes'!U$20,35-'Choose Housekeeping Genes'!U$20),"")</f>
        <v/>
      </c>
      <c r="U82" s="22" t="str">
        <f>IF(SUM('Test Sample Data'!U$3:U$194)&gt;10,IF(AND(ISNUMBER('Test Sample Data'!U82),'Test Sample Data'!U82&lt;35,'Test Sample Data'!U82&gt;0),'Test Sample Data'!U82-'Choose Housekeeping Genes'!V$20,35-'Choose Housekeeping Genes'!V$20),"")</f>
        <v/>
      </c>
      <c r="V82" s="22" t="str">
        <f>IF(SUM('Test Sample Data'!V$3:V$194)&gt;10,IF(AND(ISNUMBER('Test Sample Data'!V82),'Test Sample Data'!V82&lt;35,'Test Sample Data'!V82&gt;0),'Test Sample Data'!V82-'Choose Housekeeping Genes'!W$20,35-'Choose Housekeeping Genes'!W$20),"")</f>
        <v/>
      </c>
      <c r="W82" s="139" t="str">
        <f>'Control Sample Data'!A82</f>
        <v>Ile-AAT-5</v>
      </c>
      <c r="X82" s="140" t="s">
        <v>280</v>
      </c>
      <c r="Y82" s="22" t="str">
        <f>IF(SUM('Control Sample Data'!C$3:C$194)&gt;10,IF(AND(ISNUMBER('Control Sample Data'!C82),'Control Sample Data'!C82&lt;35,'Control Sample Data'!C82&gt;0),'Control Sample Data'!C82-'Choose Housekeeping Genes'!AA$20,35-'Choose Housekeeping Genes'!AA$20),"")</f>
        <v/>
      </c>
      <c r="Z82" s="22" t="str">
        <f>IF(SUM('Control Sample Data'!D$3:D$194)&gt;10,IF(AND(ISNUMBER('Control Sample Data'!D82),'Control Sample Data'!D82&lt;35,'Control Sample Data'!D82&gt;0),'Control Sample Data'!D82-'Choose Housekeeping Genes'!AB$20,35-'Choose Housekeeping Genes'!AB$20),"")</f>
        <v/>
      </c>
      <c r="AA82" s="22" t="str">
        <f>IF(SUM('Control Sample Data'!E$3:E$194)&gt;10,IF(AND(ISNUMBER('Control Sample Data'!E82),'Control Sample Data'!E82&lt;35,'Control Sample Data'!E82&gt;0),'Control Sample Data'!E82-'Choose Housekeeping Genes'!AC$20,35-'Choose Housekeeping Genes'!AC$20),"")</f>
        <v/>
      </c>
      <c r="AB82" s="22" t="str">
        <f>IF(SUM('Control Sample Data'!F$3:F$194)&gt;10,IF(AND(ISNUMBER('Control Sample Data'!F82),'Control Sample Data'!F82&lt;35,'Control Sample Data'!F82&gt;0),'Control Sample Data'!F82-'Choose Housekeeping Genes'!AD$20,35-'Choose Housekeeping Genes'!AD$20),"")</f>
        <v/>
      </c>
      <c r="AC82" s="22" t="str">
        <f>IF(SUM('Control Sample Data'!G$3:G$194)&gt;10,IF(AND(ISNUMBER('Control Sample Data'!G82),'Control Sample Data'!G82&lt;35,'Control Sample Data'!G82&gt;0),'Control Sample Data'!G82-'Choose Housekeeping Genes'!AE$20,35-'Choose Housekeeping Genes'!AE$20),"")</f>
        <v/>
      </c>
      <c r="AD82" s="22" t="str">
        <f>IF(SUM('Control Sample Data'!H$3:H$194)&gt;10,IF(AND(ISNUMBER('Control Sample Data'!H82),'Control Sample Data'!H82&lt;35,'Control Sample Data'!H82&gt;0),'Control Sample Data'!H82-'Choose Housekeeping Genes'!AF$20,35-'Choose Housekeeping Genes'!AF$20),"")</f>
        <v/>
      </c>
      <c r="AE82" s="22" t="str">
        <f>IF(SUM('Control Sample Data'!I$3:I$194)&gt;10,IF(AND(ISNUMBER('Control Sample Data'!I82),'Control Sample Data'!I82&lt;35,'Control Sample Data'!I82&gt;0),'Control Sample Data'!I82-'Choose Housekeeping Genes'!AG$20,35-'Choose Housekeeping Genes'!AG$20),"")</f>
        <v/>
      </c>
      <c r="AF82" s="22" t="str">
        <f>IF(SUM('Control Sample Data'!J$3:J$194)&gt;10,IF(AND(ISNUMBER('Control Sample Data'!J82),'Control Sample Data'!J82&lt;35,'Control Sample Data'!J82&gt;0),'Control Sample Data'!J82-'Choose Housekeeping Genes'!AH$20,35-'Choose Housekeeping Genes'!AH$20),"")</f>
        <v/>
      </c>
      <c r="AG82" s="22" t="str">
        <f>IF(SUM('Control Sample Data'!K$3:K$194)&gt;10,IF(AND(ISNUMBER('Control Sample Data'!K82),'Control Sample Data'!K82&lt;35,'Control Sample Data'!K82&gt;0),'Control Sample Data'!K82-'Choose Housekeeping Genes'!AI$20,35-'Choose Housekeeping Genes'!AI$20),"")</f>
        <v/>
      </c>
      <c r="AH82" s="22" t="str">
        <f>IF(SUM('Control Sample Data'!L$3:L$194)&gt;10,IF(AND(ISNUMBER('Control Sample Data'!L82),'Control Sample Data'!L82&lt;35,'Control Sample Data'!L82&gt;0),'Control Sample Data'!L82-'Choose Housekeeping Genes'!AJ$20,35-'Choose Housekeeping Genes'!AJ$20),"")</f>
        <v/>
      </c>
      <c r="AI82" s="22" t="str">
        <f>IF(SUM('Control Sample Data'!M$3:M$194)&gt;10,IF(AND(ISNUMBER('Control Sample Data'!M82),'Control Sample Data'!M82&lt;35,'Control Sample Data'!M82&gt;0),'Control Sample Data'!M82-'Choose Housekeeping Genes'!AK$20,35-'Choose Housekeeping Genes'!AK$20),"")</f>
        <v/>
      </c>
      <c r="AJ82" s="22" t="str">
        <f>IF(SUM('Control Sample Data'!N$3:N$194)&gt;10,IF(AND(ISNUMBER('Control Sample Data'!N82),'Control Sample Data'!N82&lt;35,'Control Sample Data'!N82&gt;0),'Control Sample Data'!N82-'Choose Housekeeping Genes'!AL$20,35-'Choose Housekeeping Genes'!AL$20),"")</f>
        <v/>
      </c>
      <c r="AK82" s="22" t="str">
        <f>IF(SUM('Control Sample Data'!O$3:O$194)&gt;10,IF(AND(ISNUMBER('Control Sample Data'!O82),'Control Sample Data'!O82&lt;35,'Control Sample Data'!O82&gt;0),'Control Sample Data'!O82-'Choose Housekeeping Genes'!AM$20,35-'Choose Housekeeping Genes'!AM$20),"")</f>
        <v/>
      </c>
      <c r="AL82" s="22" t="str">
        <f>IF(SUM('Control Sample Data'!P$3:P$194)&gt;10,IF(AND(ISNUMBER('Control Sample Data'!P82),'Control Sample Data'!P82&lt;35,'Control Sample Data'!P82&gt;0),'Control Sample Data'!P82-'Choose Housekeeping Genes'!AN$20,35-'Choose Housekeeping Genes'!AN$20),"")</f>
        <v/>
      </c>
      <c r="AM82" s="22" t="str">
        <f>IF(SUM('Control Sample Data'!Q$3:Q$194)&gt;10,IF(AND(ISNUMBER('Control Sample Data'!Q82),'Control Sample Data'!Q82&lt;35,'Control Sample Data'!Q82&gt;0),'Control Sample Data'!Q82-'Choose Housekeeping Genes'!AO$20,35-'Choose Housekeeping Genes'!AO$20),"")</f>
        <v/>
      </c>
      <c r="AN82" s="22" t="str">
        <f>IF(SUM('Control Sample Data'!R$3:R$194)&gt;10,IF(AND(ISNUMBER('Control Sample Data'!R82),'Control Sample Data'!R82&lt;35,'Control Sample Data'!R82&gt;0),'Control Sample Data'!R82-'Choose Housekeeping Genes'!AP$20,35-'Choose Housekeeping Genes'!AP$20),"")</f>
        <v/>
      </c>
      <c r="AO82" s="22" t="str">
        <f>IF(SUM('Control Sample Data'!S$3:S$194)&gt;10,IF(AND(ISNUMBER('Control Sample Data'!S82),'Control Sample Data'!S82&lt;35,'Control Sample Data'!S82&gt;0),'Control Sample Data'!S82-'Choose Housekeeping Genes'!AQ$20,35-'Choose Housekeeping Genes'!AQ$20),"")</f>
        <v/>
      </c>
      <c r="AP82" s="22" t="str">
        <f>IF(SUM('Control Sample Data'!T$3:T$194)&gt;10,IF(AND(ISNUMBER('Control Sample Data'!T82),'Control Sample Data'!T82&lt;35,'Control Sample Data'!T82&gt;0),'Control Sample Data'!T82-'Choose Housekeeping Genes'!AR$20,35-'Choose Housekeeping Genes'!AR$20),"")</f>
        <v/>
      </c>
      <c r="AQ82" s="22" t="str">
        <f>IF(SUM('Control Sample Data'!U$3:U$194)&gt;10,IF(AND(ISNUMBER('Control Sample Data'!U82),'Control Sample Data'!U82&lt;35,'Control Sample Data'!U82&gt;0),'Control Sample Data'!U82-'Choose Housekeeping Genes'!AS$20,35-'Choose Housekeeping Genes'!AS$20),"")</f>
        <v/>
      </c>
      <c r="AR82" s="22" t="str">
        <f>IF(SUM('Control Sample Data'!V$3:V$194)&gt;10,IF(AND(ISNUMBER('Control Sample Data'!V82),'Control Sample Data'!V82&lt;35,'Control Sample Data'!V82&gt;0),'Control Sample Data'!V82-'Choose Housekeeping Genes'!AT$20,35-'Choose Housekeeping Genes'!AT$20),"")</f>
        <v/>
      </c>
      <c r="AS82" s="69" t="str">
        <f>'Control Sample Data'!A82</f>
        <v>Ile-AAT-5</v>
      </c>
      <c r="AT82" s="21" t="s">
        <v>280</v>
      </c>
      <c r="AU82" s="22" t="str">
        <f ca="1">IF(ISNUMBER(C82-'Choose Housekeeping Genes'!D$12),C82-'Choose Housekeeping Genes'!D$12,"")</f>
        <v/>
      </c>
      <c r="AV82" s="22" t="str">
        <f ca="1">IF(ISNUMBER(D82-'Choose Housekeeping Genes'!E$12),D82-'Choose Housekeeping Genes'!E$12,"")</f>
        <v/>
      </c>
      <c r="AW82" s="22" t="str">
        <f ca="1">IF(ISNUMBER(E82-'Choose Housekeeping Genes'!F$12),E82-'Choose Housekeeping Genes'!F$12,"")</f>
        <v/>
      </c>
      <c r="AX82" s="22" t="str">
        <f ca="1">IF(ISNUMBER(F82-'Choose Housekeeping Genes'!G$12),F82-'Choose Housekeeping Genes'!G$12,"")</f>
        <v/>
      </c>
      <c r="AY82" s="22" t="str">
        <f ca="1">IF(ISNUMBER(G82-'Choose Housekeeping Genes'!H$12),G82-'Choose Housekeeping Genes'!H$12,"")</f>
        <v/>
      </c>
      <c r="AZ82" s="22" t="str">
        <f ca="1">IF(ISNUMBER(H82-'Choose Housekeeping Genes'!I$12),H82-'Choose Housekeeping Genes'!I$12,"")</f>
        <v/>
      </c>
      <c r="BA82" s="22" t="str">
        <f ca="1">IF(ISNUMBER(I82-'Choose Housekeeping Genes'!J$12),I82-'Choose Housekeeping Genes'!J$12,"")</f>
        <v/>
      </c>
      <c r="BB82" s="22" t="str">
        <f ca="1">IF(ISNUMBER(J82-'Choose Housekeeping Genes'!K$12),J82-'Choose Housekeeping Genes'!K$12,"")</f>
        <v/>
      </c>
      <c r="BC82" s="22" t="str">
        <f ca="1">IF(ISNUMBER(K82-'Choose Housekeeping Genes'!L$12),K82-'Choose Housekeeping Genes'!L$12,"")</f>
        <v/>
      </c>
      <c r="BD82" s="22" t="str">
        <f ca="1">IF(ISNUMBER(L82-'Choose Housekeeping Genes'!M$12),L82-'Choose Housekeeping Genes'!M$12,"")</f>
        <v/>
      </c>
      <c r="BE82" s="22" t="str">
        <f ca="1">IF(ISNUMBER(M82-'Choose Housekeeping Genes'!N$12),M82-'Choose Housekeeping Genes'!N$12,"")</f>
        <v/>
      </c>
      <c r="BF82" s="22" t="str">
        <f ca="1">IF(ISNUMBER(N82-'Choose Housekeeping Genes'!O$12),N82-'Choose Housekeeping Genes'!O$12,"")</f>
        <v/>
      </c>
      <c r="BG82" s="22" t="str">
        <f ca="1">IF(ISNUMBER(O82-'Choose Housekeeping Genes'!P$12),O82-'Choose Housekeeping Genes'!P$12,"")</f>
        <v/>
      </c>
      <c r="BH82" s="22" t="str">
        <f ca="1">IF(ISNUMBER(P82-'Choose Housekeeping Genes'!Q$12),P82-'Choose Housekeeping Genes'!Q$12,"")</f>
        <v/>
      </c>
      <c r="BI82" s="22" t="str">
        <f ca="1">IF(ISNUMBER(Q82-'Choose Housekeeping Genes'!R$12),Q82-'Choose Housekeeping Genes'!R$12,"")</f>
        <v/>
      </c>
      <c r="BJ82" s="22" t="str">
        <f ca="1">IF(ISNUMBER(R82-'Choose Housekeeping Genes'!S$12),R82-'Choose Housekeeping Genes'!S$12,"")</f>
        <v/>
      </c>
      <c r="BK82" s="22" t="str">
        <f ca="1">IF(ISNUMBER(S82-'Choose Housekeeping Genes'!T$12),S82-'Choose Housekeeping Genes'!T$12,"")</f>
        <v/>
      </c>
      <c r="BL82" s="22" t="str">
        <f ca="1">IF(ISNUMBER(T82-'Choose Housekeeping Genes'!U$12),T82-'Choose Housekeeping Genes'!U$12,"")</f>
        <v/>
      </c>
      <c r="BM82" s="22" t="str">
        <f ca="1">IF(ISNUMBER(U82-'Choose Housekeeping Genes'!V$12),U82-'Choose Housekeeping Genes'!V$12,"")</f>
        <v/>
      </c>
      <c r="BN82" s="22" t="str">
        <f ca="1">IF(ISNUMBER(V82-'Choose Housekeeping Genes'!W$12),V82-'Choose Housekeeping Genes'!W$12,"")</f>
        <v/>
      </c>
      <c r="BO82" s="142" t="str">
        <f t="shared" si="49"/>
        <v>Ile-AAT-5</v>
      </c>
      <c r="BP82" s="140" t="s">
        <v>280</v>
      </c>
      <c r="BQ82" s="22" t="str">
        <f ca="1">IF(ISNUMBER(Y82-'Choose Housekeeping Genes'!AA$12),Y82-'Choose Housekeeping Genes'!AA$12,"")</f>
        <v/>
      </c>
      <c r="BR82" s="22" t="str">
        <f ca="1">IF(ISNUMBER(Z82-'Choose Housekeeping Genes'!AB$12),Z82-'Choose Housekeeping Genes'!AB$12,"")</f>
        <v/>
      </c>
      <c r="BS82" s="22" t="str">
        <f ca="1">IF(ISNUMBER(AA82-'Choose Housekeeping Genes'!AC$12),AA82-'Choose Housekeeping Genes'!AC$12,"")</f>
        <v/>
      </c>
      <c r="BT82" s="22" t="str">
        <f ca="1">IF(ISNUMBER(AB82-'Choose Housekeeping Genes'!AD$12),AB82-'Choose Housekeeping Genes'!AD$12,"")</f>
        <v/>
      </c>
      <c r="BU82" s="22" t="str">
        <f ca="1">IF(ISNUMBER(AC82-'Choose Housekeeping Genes'!AE$12),AC82-'Choose Housekeeping Genes'!AE$12,"")</f>
        <v/>
      </c>
      <c r="BV82" s="22" t="str">
        <f ca="1">IF(ISNUMBER(AD82-'Choose Housekeeping Genes'!AF$12),AD82-'Choose Housekeeping Genes'!AF$12,"")</f>
        <v/>
      </c>
      <c r="BW82" s="22" t="str">
        <f ca="1">IF(ISNUMBER(AE82-'Choose Housekeeping Genes'!AG$12),AE82-'Choose Housekeeping Genes'!AG$12,"")</f>
        <v/>
      </c>
      <c r="BX82" s="22" t="str">
        <f ca="1">IF(ISNUMBER(AF82-'Choose Housekeeping Genes'!AH$12),AF82-'Choose Housekeeping Genes'!AH$12,"")</f>
        <v/>
      </c>
      <c r="BY82" s="22" t="str">
        <f ca="1">IF(ISNUMBER(AG82-'Choose Housekeeping Genes'!AI$12),AG82-'Choose Housekeeping Genes'!AI$12,"")</f>
        <v/>
      </c>
      <c r="BZ82" s="22" t="str">
        <f ca="1">IF(ISNUMBER(AH82-'Choose Housekeeping Genes'!AJ$12),AH82-'Choose Housekeeping Genes'!AJ$12,"")</f>
        <v/>
      </c>
      <c r="CA82" s="22" t="str">
        <f ca="1">IF(ISNUMBER(AI82-'Choose Housekeeping Genes'!AK$12),AI82-'Choose Housekeeping Genes'!AK$12,"")</f>
        <v/>
      </c>
      <c r="CB82" s="22" t="str">
        <f ca="1">IF(ISNUMBER(AJ82-'Choose Housekeeping Genes'!AL$12),AJ82-'Choose Housekeeping Genes'!AL$12,"")</f>
        <v/>
      </c>
      <c r="CC82" s="22" t="str">
        <f ca="1">IF(ISNUMBER(AK82-'Choose Housekeeping Genes'!AM$12),AK82-'Choose Housekeeping Genes'!AM$12,"")</f>
        <v/>
      </c>
      <c r="CD82" s="22" t="str">
        <f ca="1">IF(ISNUMBER(AL82-'Choose Housekeeping Genes'!AN$12),AL82-'Choose Housekeeping Genes'!AN$12,"")</f>
        <v/>
      </c>
      <c r="CE82" s="22" t="str">
        <f ca="1">IF(ISNUMBER(AM82-'Choose Housekeeping Genes'!AO$12),AM82-'Choose Housekeeping Genes'!AO$12,"")</f>
        <v/>
      </c>
      <c r="CF82" s="22" t="str">
        <f ca="1">IF(ISNUMBER(AN82-'Choose Housekeeping Genes'!AP$12),AN82-'Choose Housekeeping Genes'!AP$12,"")</f>
        <v/>
      </c>
      <c r="CG82" s="22" t="str">
        <f ca="1">IF(ISNUMBER(AO82-'Choose Housekeeping Genes'!AQ$12),AO82-'Choose Housekeeping Genes'!AQ$12,"")</f>
        <v/>
      </c>
      <c r="CH82" s="22" t="str">
        <f ca="1">IF(ISNUMBER(AP82-'Choose Housekeeping Genes'!AR$12),AP82-'Choose Housekeeping Genes'!AR$12,"")</f>
        <v/>
      </c>
      <c r="CI82" s="22" t="str">
        <f ca="1">IF(ISNUMBER(AQ82-'Choose Housekeeping Genes'!AS$12),AQ82-'Choose Housekeeping Genes'!AS$12,"")</f>
        <v/>
      </c>
      <c r="CJ82" s="22" t="str">
        <f ca="1">IF(ISNUMBER(AR82-'Choose Housekeeping Genes'!AT$12),AR82-'Choose Housekeeping Genes'!AT$12,"")</f>
        <v/>
      </c>
      <c r="CK82" s="66" t="e">
        <f t="shared" ca="1" si="50"/>
        <v>#DIV/0!</v>
      </c>
      <c r="CL82" s="143" t="e">
        <f t="shared" ca="1" si="51"/>
        <v>#DIV/0!</v>
      </c>
      <c r="DA82" s="69" t="str">
        <f>'Transcript table'!D90</f>
        <v>Ile-AAT-5</v>
      </c>
      <c r="DB82" s="21" t="s">
        <v>280</v>
      </c>
      <c r="DC82" s="65" t="str">
        <f t="shared" ca="1" si="52"/>
        <v/>
      </c>
      <c r="DD82" s="65" t="str">
        <f t="shared" ca="1" si="53"/>
        <v/>
      </c>
      <c r="DE82" s="65" t="str">
        <f t="shared" ca="1" si="54"/>
        <v/>
      </c>
      <c r="DF82" s="65" t="str">
        <f t="shared" ca="1" si="55"/>
        <v/>
      </c>
      <c r="DG82" s="65" t="str">
        <f t="shared" ca="1" si="56"/>
        <v/>
      </c>
      <c r="DH82" s="65" t="str">
        <f t="shared" ca="1" si="57"/>
        <v/>
      </c>
      <c r="DI82" s="65" t="str">
        <f t="shared" ca="1" si="58"/>
        <v/>
      </c>
      <c r="DJ82" s="65" t="str">
        <f t="shared" ca="1" si="59"/>
        <v/>
      </c>
      <c r="DK82" s="65" t="str">
        <f t="shared" ca="1" si="60"/>
        <v/>
      </c>
      <c r="DL82" s="65" t="str">
        <f t="shared" ca="1" si="61"/>
        <v/>
      </c>
      <c r="DM82" s="65" t="str">
        <f t="shared" ca="1" si="62"/>
        <v/>
      </c>
      <c r="DN82" s="65" t="str">
        <f t="shared" ca="1" si="63"/>
        <v/>
      </c>
      <c r="DO82" s="65" t="str">
        <f t="shared" ca="1" si="64"/>
        <v/>
      </c>
      <c r="DP82" s="65" t="str">
        <f t="shared" ca="1" si="65"/>
        <v/>
      </c>
      <c r="DQ82" s="65" t="str">
        <f t="shared" ca="1" si="66"/>
        <v/>
      </c>
      <c r="DR82" s="65" t="str">
        <f t="shared" ca="1" si="67"/>
        <v/>
      </c>
      <c r="DS82" s="65" t="str">
        <f t="shared" ca="1" si="68"/>
        <v/>
      </c>
      <c r="DT82" s="65" t="str">
        <f t="shared" ca="1" si="69"/>
        <v/>
      </c>
      <c r="DU82" s="65" t="str">
        <f t="shared" ca="1" si="70"/>
        <v/>
      </c>
      <c r="DV82" s="65" t="str">
        <f t="shared" ca="1" si="71"/>
        <v/>
      </c>
      <c r="DW82" s="141" t="str">
        <f t="shared" si="72"/>
        <v>Ile-AAT-5</v>
      </c>
      <c r="DX82" s="140" t="s">
        <v>280</v>
      </c>
      <c r="DY82" s="65" t="str">
        <f t="shared" ca="1" si="73"/>
        <v/>
      </c>
      <c r="DZ82" s="65" t="str">
        <f t="shared" ca="1" si="74"/>
        <v/>
      </c>
      <c r="EA82" s="65" t="str">
        <f t="shared" ca="1" si="75"/>
        <v/>
      </c>
      <c r="EB82" s="65" t="str">
        <f t="shared" ca="1" si="76"/>
        <v/>
      </c>
      <c r="EC82" s="65" t="str">
        <f t="shared" ca="1" si="77"/>
        <v/>
      </c>
      <c r="ED82" s="65" t="str">
        <f t="shared" ca="1" si="78"/>
        <v/>
      </c>
      <c r="EE82" s="65" t="str">
        <f t="shared" ca="1" si="79"/>
        <v/>
      </c>
      <c r="EF82" s="65" t="str">
        <f t="shared" ca="1" si="80"/>
        <v/>
      </c>
      <c r="EG82" s="65" t="str">
        <f t="shared" ca="1" si="81"/>
        <v/>
      </c>
      <c r="EH82" s="65" t="str">
        <f t="shared" ca="1" si="82"/>
        <v/>
      </c>
      <c r="EI82" s="65" t="str">
        <f t="shared" ca="1" si="83"/>
        <v/>
      </c>
      <c r="EJ82" s="65" t="str">
        <f t="shared" ca="1" si="84"/>
        <v/>
      </c>
      <c r="EK82" s="65" t="str">
        <f t="shared" ca="1" si="85"/>
        <v/>
      </c>
      <c r="EL82" s="65" t="str">
        <f t="shared" ca="1" si="86"/>
        <v/>
      </c>
      <c r="EM82" s="65" t="str">
        <f t="shared" ca="1" si="87"/>
        <v/>
      </c>
      <c r="EN82" s="65" t="str">
        <f t="shared" ca="1" si="88"/>
        <v/>
      </c>
      <c r="EO82" s="65" t="str">
        <f t="shared" ca="1" si="89"/>
        <v/>
      </c>
      <c r="EP82" s="65" t="str">
        <f t="shared" ca="1" si="90"/>
        <v/>
      </c>
      <c r="EQ82" s="65" t="str">
        <f t="shared" ca="1" si="91"/>
        <v/>
      </c>
      <c r="ER82" s="65" t="str">
        <f t="shared" ca="1" si="92"/>
        <v/>
      </c>
    </row>
    <row r="83" spans="1:148" ht="12.75" customHeight="1">
      <c r="A83" s="134" t="str">
        <f>'Test Sample Data'!A83</f>
        <v>Ile-AAT-6</v>
      </c>
      <c r="B83" s="136" t="s">
        <v>278</v>
      </c>
      <c r="C83" s="22" t="str">
        <f>IF(SUM('Test Sample Data'!C$3:C$194)&gt;10,IF(AND(ISNUMBER('Test Sample Data'!C83),'Test Sample Data'!C83&lt;35,'Test Sample Data'!C83&gt;0),'Test Sample Data'!C83-'Choose Housekeeping Genes'!D$20,35-'Choose Housekeeping Genes'!D$20),"")</f>
        <v/>
      </c>
      <c r="D83" s="22" t="str">
        <f>IF(SUM('Test Sample Data'!D$3:D$194)&gt;10,IF(AND(ISNUMBER('Test Sample Data'!D83),'Test Sample Data'!D83&lt;35,'Test Sample Data'!D83&gt;0),'Test Sample Data'!D83-'Choose Housekeeping Genes'!E$20,35-'Choose Housekeeping Genes'!E$20),"")</f>
        <v/>
      </c>
      <c r="E83" s="22" t="str">
        <f>IF(SUM('Test Sample Data'!E$3:E$194)&gt;10,IF(AND(ISNUMBER('Test Sample Data'!E83),'Test Sample Data'!E83&lt;35,'Test Sample Data'!E83&gt;0),'Test Sample Data'!E83-'Choose Housekeeping Genes'!F$20,35-'Choose Housekeeping Genes'!F$20),"")</f>
        <v/>
      </c>
      <c r="F83" s="22" t="str">
        <f>IF(SUM('Test Sample Data'!F$3:F$194)&gt;10,IF(AND(ISNUMBER('Test Sample Data'!F83),'Test Sample Data'!F83&lt;35,'Test Sample Data'!F83&gt;0),'Test Sample Data'!F83-'Choose Housekeeping Genes'!G$20,35-'Choose Housekeeping Genes'!G$20),"")</f>
        <v/>
      </c>
      <c r="G83" s="22" t="str">
        <f>IF(SUM('Test Sample Data'!G$3:G$194)&gt;10,IF(AND(ISNUMBER('Test Sample Data'!G83),'Test Sample Data'!G83&lt;35,'Test Sample Data'!G83&gt;0),'Test Sample Data'!G83-'Choose Housekeeping Genes'!H$20,35-'Choose Housekeeping Genes'!H$20),"")</f>
        <v/>
      </c>
      <c r="H83" s="22" t="str">
        <f>IF(SUM('Test Sample Data'!H$3:H$194)&gt;10,IF(AND(ISNUMBER('Test Sample Data'!H83),'Test Sample Data'!H83&lt;35,'Test Sample Data'!H83&gt;0),'Test Sample Data'!H83-'Choose Housekeeping Genes'!I$20,35-'Choose Housekeeping Genes'!I$20),"")</f>
        <v/>
      </c>
      <c r="I83" s="22" t="str">
        <f>IF(SUM('Test Sample Data'!I$3:I$194)&gt;10,IF(AND(ISNUMBER('Test Sample Data'!I83),'Test Sample Data'!I83&lt;35,'Test Sample Data'!I83&gt;0),'Test Sample Data'!I83-'Choose Housekeeping Genes'!J$20,35-'Choose Housekeeping Genes'!J$20),"")</f>
        <v/>
      </c>
      <c r="J83" s="22" t="str">
        <f>IF(SUM('Test Sample Data'!J$3:J$194)&gt;10,IF(AND(ISNUMBER('Test Sample Data'!J83),'Test Sample Data'!J83&lt;35,'Test Sample Data'!J83&gt;0),'Test Sample Data'!J83-'Choose Housekeeping Genes'!K$20,35-'Choose Housekeeping Genes'!K$20),"")</f>
        <v/>
      </c>
      <c r="K83" s="22" t="str">
        <f>IF(SUM('Test Sample Data'!K$3:K$194)&gt;10,IF(AND(ISNUMBER('Test Sample Data'!K83),'Test Sample Data'!K83&lt;35,'Test Sample Data'!K83&gt;0),'Test Sample Data'!K83-'Choose Housekeeping Genes'!L$20,35-'Choose Housekeeping Genes'!L$20),"")</f>
        <v/>
      </c>
      <c r="L83" s="22" t="str">
        <f>IF(SUM('Test Sample Data'!L$3:L$194)&gt;10,IF(AND(ISNUMBER('Test Sample Data'!L83),'Test Sample Data'!L83&lt;35,'Test Sample Data'!L83&gt;0),'Test Sample Data'!L83-'Choose Housekeeping Genes'!M$20,35-'Choose Housekeeping Genes'!M$20),"")</f>
        <v/>
      </c>
      <c r="M83" s="22" t="str">
        <f>IF(SUM('Test Sample Data'!M$3:M$194)&gt;10,IF(AND(ISNUMBER('Test Sample Data'!M83),'Test Sample Data'!M83&lt;35,'Test Sample Data'!M83&gt;0),'Test Sample Data'!M83-'Choose Housekeeping Genes'!N$20,35-'Choose Housekeeping Genes'!N$20),"")</f>
        <v/>
      </c>
      <c r="N83" s="22" t="str">
        <f>IF(SUM('Test Sample Data'!N$3:N$194)&gt;10,IF(AND(ISNUMBER('Test Sample Data'!N83),'Test Sample Data'!N83&lt;35,'Test Sample Data'!N83&gt;0),'Test Sample Data'!N83-'Choose Housekeeping Genes'!O$20,35-'Choose Housekeeping Genes'!O$20),"")</f>
        <v/>
      </c>
      <c r="O83" s="22" t="str">
        <f>IF(SUM('Test Sample Data'!O$3:O$194)&gt;10,IF(AND(ISNUMBER('Test Sample Data'!O83),'Test Sample Data'!O83&lt;35,'Test Sample Data'!O83&gt;0),'Test Sample Data'!O83-'Choose Housekeeping Genes'!P$20,35-'Choose Housekeeping Genes'!P$20),"")</f>
        <v/>
      </c>
      <c r="P83" s="22" t="str">
        <f>IF(SUM('Test Sample Data'!P$3:P$194)&gt;10,IF(AND(ISNUMBER('Test Sample Data'!P83),'Test Sample Data'!P83&lt;35,'Test Sample Data'!P83&gt;0),'Test Sample Data'!P83-'Choose Housekeeping Genes'!Q$20,35-'Choose Housekeeping Genes'!Q$20),"")</f>
        <v/>
      </c>
      <c r="Q83" s="22" t="str">
        <f>IF(SUM('Test Sample Data'!Q$3:Q$194)&gt;10,IF(AND(ISNUMBER('Test Sample Data'!Q83),'Test Sample Data'!Q83&lt;35,'Test Sample Data'!Q83&gt;0),'Test Sample Data'!Q83-'Choose Housekeeping Genes'!R$20,35-'Choose Housekeeping Genes'!R$20),"")</f>
        <v/>
      </c>
      <c r="R83" s="22" t="str">
        <f>IF(SUM('Test Sample Data'!R$3:R$194)&gt;10,IF(AND(ISNUMBER('Test Sample Data'!R83),'Test Sample Data'!R83&lt;35,'Test Sample Data'!R83&gt;0),'Test Sample Data'!R83-'Choose Housekeeping Genes'!S$20,35-'Choose Housekeeping Genes'!S$20),"")</f>
        <v/>
      </c>
      <c r="S83" s="22" t="str">
        <f>IF(SUM('Test Sample Data'!S$3:S$194)&gt;10,IF(AND(ISNUMBER('Test Sample Data'!S83),'Test Sample Data'!S83&lt;35,'Test Sample Data'!S83&gt;0),'Test Sample Data'!S83-'Choose Housekeeping Genes'!T$20,35-'Choose Housekeeping Genes'!T$20),"")</f>
        <v/>
      </c>
      <c r="T83" s="22" t="str">
        <f>IF(SUM('Test Sample Data'!T$3:T$194)&gt;10,IF(AND(ISNUMBER('Test Sample Data'!T83),'Test Sample Data'!T83&lt;35,'Test Sample Data'!T83&gt;0),'Test Sample Data'!T83-'Choose Housekeeping Genes'!U$20,35-'Choose Housekeeping Genes'!U$20),"")</f>
        <v/>
      </c>
      <c r="U83" s="22" t="str">
        <f>IF(SUM('Test Sample Data'!U$3:U$194)&gt;10,IF(AND(ISNUMBER('Test Sample Data'!U83),'Test Sample Data'!U83&lt;35,'Test Sample Data'!U83&gt;0),'Test Sample Data'!U83-'Choose Housekeeping Genes'!V$20,35-'Choose Housekeeping Genes'!V$20),"")</f>
        <v/>
      </c>
      <c r="V83" s="22" t="str">
        <f>IF(SUM('Test Sample Data'!V$3:V$194)&gt;10,IF(AND(ISNUMBER('Test Sample Data'!V83),'Test Sample Data'!V83&lt;35,'Test Sample Data'!V83&gt;0),'Test Sample Data'!V83-'Choose Housekeeping Genes'!W$20,35-'Choose Housekeeping Genes'!W$20),"")</f>
        <v/>
      </c>
      <c r="W83" s="139" t="str">
        <f>'Control Sample Data'!A83</f>
        <v>Ile-AAT-6</v>
      </c>
      <c r="X83" s="140" t="s">
        <v>278</v>
      </c>
      <c r="Y83" s="22" t="str">
        <f>IF(SUM('Control Sample Data'!C$3:C$194)&gt;10,IF(AND(ISNUMBER('Control Sample Data'!C83),'Control Sample Data'!C83&lt;35,'Control Sample Data'!C83&gt;0),'Control Sample Data'!C83-'Choose Housekeeping Genes'!AA$20,35-'Choose Housekeeping Genes'!AA$20),"")</f>
        <v/>
      </c>
      <c r="Z83" s="22" t="str">
        <f>IF(SUM('Control Sample Data'!D$3:D$194)&gt;10,IF(AND(ISNUMBER('Control Sample Data'!D83),'Control Sample Data'!D83&lt;35,'Control Sample Data'!D83&gt;0),'Control Sample Data'!D83-'Choose Housekeeping Genes'!AB$20,35-'Choose Housekeeping Genes'!AB$20),"")</f>
        <v/>
      </c>
      <c r="AA83" s="22" t="str">
        <f>IF(SUM('Control Sample Data'!E$3:E$194)&gt;10,IF(AND(ISNUMBER('Control Sample Data'!E83),'Control Sample Data'!E83&lt;35,'Control Sample Data'!E83&gt;0),'Control Sample Data'!E83-'Choose Housekeeping Genes'!AC$20,35-'Choose Housekeeping Genes'!AC$20),"")</f>
        <v/>
      </c>
      <c r="AB83" s="22" t="str">
        <f>IF(SUM('Control Sample Data'!F$3:F$194)&gt;10,IF(AND(ISNUMBER('Control Sample Data'!F83),'Control Sample Data'!F83&lt;35,'Control Sample Data'!F83&gt;0),'Control Sample Data'!F83-'Choose Housekeeping Genes'!AD$20,35-'Choose Housekeeping Genes'!AD$20),"")</f>
        <v/>
      </c>
      <c r="AC83" s="22" t="str">
        <f>IF(SUM('Control Sample Data'!G$3:G$194)&gt;10,IF(AND(ISNUMBER('Control Sample Data'!G83),'Control Sample Data'!G83&lt;35,'Control Sample Data'!G83&gt;0),'Control Sample Data'!G83-'Choose Housekeeping Genes'!AE$20,35-'Choose Housekeeping Genes'!AE$20),"")</f>
        <v/>
      </c>
      <c r="AD83" s="22" t="str">
        <f>IF(SUM('Control Sample Data'!H$3:H$194)&gt;10,IF(AND(ISNUMBER('Control Sample Data'!H83),'Control Sample Data'!H83&lt;35,'Control Sample Data'!H83&gt;0),'Control Sample Data'!H83-'Choose Housekeeping Genes'!AF$20,35-'Choose Housekeeping Genes'!AF$20),"")</f>
        <v/>
      </c>
      <c r="AE83" s="22" t="str">
        <f>IF(SUM('Control Sample Data'!I$3:I$194)&gt;10,IF(AND(ISNUMBER('Control Sample Data'!I83),'Control Sample Data'!I83&lt;35,'Control Sample Data'!I83&gt;0),'Control Sample Data'!I83-'Choose Housekeeping Genes'!AG$20,35-'Choose Housekeeping Genes'!AG$20),"")</f>
        <v/>
      </c>
      <c r="AF83" s="22" t="str">
        <f>IF(SUM('Control Sample Data'!J$3:J$194)&gt;10,IF(AND(ISNUMBER('Control Sample Data'!J83),'Control Sample Data'!J83&lt;35,'Control Sample Data'!J83&gt;0),'Control Sample Data'!J83-'Choose Housekeeping Genes'!AH$20,35-'Choose Housekeeping Genes'!AH$20),"")</f>
        <v/>
      </c>
      <c r="AG83" s="22" t="str">
        <f>IF(SUM('Control Sample Data'!K$3:K$194)&gt;10,IF(AND(ISNUMBER('Control Sample Data'!K83),'Control Sample Data'!K83&lt;35,'Control Sample Data'!K83&gt;0),'Control Sample Data'!K83-'Choose Housekeeping Genes'!AI$20,35-'Choose Housekeeping Genes'!AI$20),"")</f>
        <v/>
      </c>
      <c r="AH83" s="22" t="str">
        <f>IF(SUM('Control Sample Data'!L$3:L$194)&gt;10,IF(AND(ISNUMBER('Control Sample Data'!L83),'Control Sample Data'!L83&lt;35,'Control Sample Data'!L83&gt;0),'Control Sample Data'!L83-'Choose Housekeeping Genes'!AJ$20,35-'Choose Housekeeping Genes'!AJ$20),"")</f>
        <v/>
      </c>
      <c r="AI83" s="22" t="str">
        <f>IF(SUM('Control Sample Data'!M$3:M$194)&gt;10,IF(AND(ISNUMBER('Control Sample Data'!M83),'Control Sample Data'!M83&lt;35,'Control Sample Data'!M83&gt;0),'Control Sample Data'!M83-'Choose Housekeeping Genes'!AK$20,35-'Choose Housekeeping Genes'!AK$20),"")</f>
        <v/>
      </c>
      <c r="AJ83" s="22" t="str">
        <f>IF(SUM('Control Sample Data'!N$3:N$194)&gt;10,IF(AND(ISNUMBER('Control Sample Data'!N83),'Control Sample Data'!N83&lt;35,'Control Sample Data'!N83&gt;0),'Control Sample Data'!N83-'Choose Housekeeping Genes'!AL$20,35-'Choose Housekeeping Genes'!AL$20),"")</f>
        <v/>
      </c>
      <c r="AK83" s="22" t="str">
        <f>IF(SUM('Control Sample Data'!O$3:O$194)&gt;10,IF(AND(ISNUMBER('Control Sample Data'!O83),'Control Sample Data'!O83&lt;35,'Control Sample Data'!O83&gt;0),'Control Sample Data'!O83-'Choose Housekeeping Genes'!AM$20,35-'Choose Housekeeping Genes'!AM$20),"")</f>
        <v/>
      </c>
      <c r="AL83" s="22" t="str">
        <f>IF(SUM('Control Sample Data'!P$3:P$194)&gt;10,IF(AND(ISNUMBER('Control Sample Data'!P83),'Control Sample Data'!P83&lt;35,'Control Sample Data'!P83&gt;0),'Control Sample Data'!P83-'Choose Housekeeping Genes'!AN$20,35-'Choose Housekeeping Genes'!AN$20),"")</f>
        <v/>
      </c>
      <c r="AM83" s="22" t="str">
        <f>IF(SUM('Control Sample Data'!Q$3:Q$194)&gt;10,IF(AND(ISNUMBER('Control Sample Data'!Q83),'Control Sample Data'!Q83&lt;35,'Control Sample Data'!Q83&gt;0),'Control Sample Data'!Q83-'Choose Housekeeping Genes'!AO$20,35-'Choose Housekeeping Genes'!AO$20),"")</f>
        <v/>
      </c>
      <c r="AN83" s="22" t="str">
        <f>IF(SUM('Control Sample Data'!R$3:R$194)&gt;10,IF(AND(ISNUMBER('Control Sample Data'!R83),'Control Sample Data'!R83&lt;35,'Control Sample Data'!R83&gt;0),'Control Sample Data'!R83-'Choose Housekeeping Genes'!AP$20,35-'Choose Housekeeping Genes'!AP$20),"")</f>
        <v/>
      </c>
      <c r="AO83" s="22" t="str">
        <f>IF(SUM('Control Sample Data'!S$3:S$194)&gt;10,IF(AND(ISNUMBER('Control Sample Data'!S83),'Control Sample Data'!S83&lt;35,'Control Sample Data'!S83&gt;0),'Control Sample Data'!S83-'Choose Housekeeping Genes'!AQ$20,35-'Choose Housekeeping Genes'!AQ$20),"")</f>
        <v/>
      </c>
      <c r="AP83" s="22" t="str">
        <f>IF(SUM('Control Sample Data'!T$3:T$194)&gt;10,IF(AND(ISNUMBER('Control Sample Data'!T83),'Control Sample Data'!T83&lt;35,'Control Sample Data'!T83&gt;0),'Control Sample Data'!T83-'Choose Housekeeping Genes'!AR$20,35-'Choose Housekeeping Genes'!AR$20),"")</f>
        <v/>
      </c>
      <c r="AQ83" s="22" t="str">
        <f>IF(SUM('Control Sample Data'!U$3:U$194)&gt;10,IF(AND(ISNUMBER('Control Sample Data'!U83),'Control Sample Data'!U83&lt;35,'Control Sample Data'!U83&gt;0),'Control Sample Data'!U83-'Choose Housekeeping Genes'!AS$20,35-'Choose Housekeeping Genes'!AS$20),"")</f>
        <v/>
      </c>
      <c r="AR83" s="22" t="str">
        <f>IF(SUM('Control Sample Data'!V$3:V$194)&gt;10,IF(AND(ISNUMBER('Control Sample Data'!V83),'Control Sample Data'!V83&lt;35,'Control Sample Data'!V83&gt;0),'Control Sample Data'!V83-'Choose Housekeeping Genes'!AT$20,35-'Choose Housekeeping Genes'!AT$20),"")</f>
        <v/>
      </c>
      <c r="AS83" s="69" t="str">
        <f>'Control Sample Data'!A83</f>
        <v>Ile-AAT-6</v>
      </c>
      <c r="AT83" s="21" t="s">
        <v>278</v>
      </c>
      <c r="AU83" s="22" t="str">
        <f ca="1">IF(ISNUMBER(C83-'Choose Housekeeping Genes'!D$12),C83-'Choose Housekeeping Genes'!D$12,"")</f>
        <v/>
      </c>
      <c r="AV83" s="22" t="str">
        <f ca="1">IF(ISNUMBER(D83-'Choose Housekeeping Genes'!E$12),D83-'Choose Housekeeping Genes'!E$12,"")</f>
        <v/>
      </c>
      <c r="AW83" s="22" t="str">
        <f ca="1">IF(ISNUMBER(E83-'Choose Housekeeping Genes'!F$12),E83-'Choose Housekeeping Genes'!F$12,"")</f>
        <v/>
      </c>
      <c r="AX83" s="22" t="str">
        <f ca="1">IF(ISNUMBER(F83-'Choose Housekeeping Genes'!G$12),F83-'Choose Housekeeping Genes'!G$12,"")</f>
        <v/>
      </c>
      <c r="AY83" s="22" t="str">
        <f ca="1">IF(ISNUMBER(G83-'Choose Housekeeping Genes'!H$12),G83-'Choose Housekeeping Genes'!H$12,"")</f>
        <v/>
      </c>
      <c r="AZ83" s="22" t="str">
        <f ca="1">IF(ISNUMBER(H83-'Choose Housekeeping Genes'!I$12),H83-'Choose Housekeeping Genes'!I$12,"")</f>
        <v/>
      </c>
      <c r="BA83" s="22" t="str">
        <f ca="1">IF(ISNUMBER(I83-'Choose Housekeeping Genes'!J$12),I83-'Choose Housekeeping Genes'!J$12,"")</f>
        <v/>
      </c>
      <c r="BB83" s="22" t="str">
        <f ca="1">IF(ISNUMBER(J83-'Choose Housekeeping Genes'!K$12),J83-'Choose Housekeeping Genes'!K$12,"")</f>
        <v/>
      </c>
      <c r="BC83" s="22" t="str">
        <f ca="1">IF(ISNUMBER(K83-'Choose Housekeeping Genes'!L$12),K83-'Choose Housekeeping Genes'!L$12,"")</f>
        <v/>
      </c>
      <c r="BD83" s="22" t="str">
        <f ca="1">IF(ISNUMBER(L83-'Choose Housekeeping Genes'!M$12),L83-'Choose Housekeeping Genes'!M$12,"")</f>
        <v/>
      </c>
      <c r="BE83" s="22" t="str">
        <f ca="1">IF(ISNUMBER(M83-'Choose Housekeeping Genes'!N$12),M83-'Choose Housekeeping Genes'!N$12,"")</f>
        <v/>
      </c>
      <c r="BF83" s="22" t="str">
        <f ca="1">IF(ISNUMBER(N83-'Choose Housekeeping Genes'!O$12),N83-'Choose Housekeeping Genes'!O$12,"")</f>
        <v/>
      </c>
      <c r="BG83" s="22" t="str">
        <f ca="1">IF(ISNUMBER(O83-'Choose Housekeeping Genes'!P$12),O83-'Choose Housekeeping Genes'!P$12,"")</f>
        <v/>
      </c>
      <c r="BH83" s="22" t="str">
        <f ca="1">IF(ISNUMBER(P83-'Choose Housekeeping Genes'!Q$12),P83-'Choose Housekeeping Genes'!Q$12,"")</f>
        <v/>
      </c>
      <c r="BI83" s="22" t="str">
        <f ca="1">IF(ISNUMBER(Q83-'Choose Housekeeping Genes'!R$12),Q83-'Choose Housekeeping Genes'!R$12,"")</f>
        <v/>
      </c>
      <c r="BJ83" s="22" t="str">
        <f ca="1">IF(ISNUMBER(R83-'Choose Housekeeping Genes'!S$12),R83-'Choose Housekeeping Genes'!S$12,"")</f>
        <v/>
      </c>
      <c r="BK83" s="22" t="str">
        <f ca="1">IF(ISNUMBER(S83-'Choose Housekeeping Genes'!T$12),S83-'Choose Housekeeping Genes'!T$12,"")</f>
        <v/>
      </c>
      <c r="BL83" s="22" t="str">
        <f ca="1">IF(ISNUMBER(T83-'Choose Housekeeping Genes'!U$12),T83-'Choose Housekeeping Genes'!U$12,"")</f>
        <v/>
      </c>
      <c r="BM83" s="22" t="str">
        <f ca="1">IF(ISNUMBER(U83-'Choose Housekeeping Genes'!V$12),U83-'Choose Housekeeping Genes'!V$12,"")</f>
        <v/>
      </c>
      <c r="BN83" s="22" t="str">
        <f ca="1">IF(ISNUMBER(V83-'Choose Housekeeping Genes'!W$12),V83-'Choose Housekeeping Genes'!W$12,"")</f>
        <v/>
      </c>
      <c r="BO83" s="142" t="str">
        <f t="shared" si="49"/>
        <v>Ile-AAT-6</v>
      </c>
      <c r="BP83" s="140" t="s">
        <v>278</v>
      </c>
      <c r="BQ83" s="22" t="str">
        <f ca="1">IF(ISNUMBER(Y83-'Choose Housekeeping Genes'!AA$12),Y83-'Choose Housekeeping Genes'!AA$12,"")</f>
        <v/>
      </c>
      <c r="BR83" s="22" t="str">
        <f ca="1">IF(ISNUMBER(Z83-'Choose Housekeeping Genes'!AB$12),Z83-'Choose Housekeeping Genes'!AB$12,"")</f>
        <v/>
      </c>
      <c r="BS83" s="22" t="str">
        <f ca="1">IF(ISNUMBER(AA83-'Choose Housekeeping Genes'!AC$12),AA83-'Choose Housekeeping Genes'!AC$12,"")</f>
        <v/>
      </c>
      <c r="BT83" s="22" t="str">
        <f ca="1">IF(ISNUMBER(AB83-'Choose Housekeeping Genes'!AD$12),AB83-'Choose Housekeeping Genes'!AD$12,"")</f>
        <v/>
      </c>
      <c r="BU83" s="22" t="str">
        <f ca="1">IF(ISNUMBER(AC83-'Choose Housekeeping Genes'!AE$12),AC83-'Choose Housekeeping Genes'!AE$12,"")</f>
        <v/>
      </c>
      <c r="BV83" s="22" t="str">
        <f ca="1">IF(ISNUMBER(AD83-'Choose Housekeeping Genes'!AF$12),AD83-'Choose Housekeeping Genes'!AF$12,"")</f>
        <v/>
      </c>
      <c r="BW83" s="22" t="str">
        <f ca="1">IF(ISNUMBER(AE83-'Choose Housekeeping Genes'!AG$12),AE83-'Choose Housekeeping Genes'!AG$12,"")</f>
        <v/>
      </c>
      <c r="BX83" s="22" t="str">
        <f ca="1">IF(ISNUMBER(AF83-'Choose Housekeeping Genes'!AH$12),AF83-'Choose Housekeeping Genes'!AH$12,"")</f>
        <v/>
      </c>
      <c r="BY83" s="22" t="str">
        <f ca="1">IF(ISNUMBER(AG83-'Choose Housekeeping Genes'!AI$12),AG83-'Choose Housekeeping Genes'!AI$12,"")</f>
        <v/>
      </c>
      <c r="BZ83" s="22" t="str">
        <f ca="1">IF(ISNUMBER(AH83-'Choose Housekeeping Genes'!AJ$12),AH83-'Choose Housekeeping Genes'!AJ$12,"")</f>
        <v/>
      </c>
      <c r="CA83" s="22" t="str">
        <f ca="1">IF(ISNUMBER(AI83-'Choose Housekeeping Genes'!AK$12),AI83-'Choose Housekeeping Genes'!AK$12,"")</f>
        <v/>
      </c>
      <c r="CB83" s="22" t="str">
        <f ca="1">IF(ISNUMBER(AJ83-'Choose Housekeeping Genes'!AL$12),AJ83-'Choose Housekeeping Genes'!AL$12,"")</f>
        <v/>
      </c>
      <c r="CC83" s="22" t="str">
        <f ca="1">IF(ISNUMBER(AK83-'Choose Housekeeping Genes'!AM$12),AK83-'Choose Housekeeping Genes'!AM$12,"")</f>
        <v/>
      </c>
      <c r="CD83" s="22" t="str">
        <f ca="1">IF(ISNUMBER(AL83-'Choose Housekeeping Genes'!AN$12),AL83-'Choose Housekeeping Genes'!AN$12,"")</f>
        <v/>
      </c>
      <c r="CE83" s="22" t="str">
        <f ca="1">IF(ISNUMBER(AM83-'Choose Housekeeping Genes'!AO$12),AM83-'Choose Housekeeping Genes'!AO$12,"")</f>
        <v/>
      </c>
      <c r="CF83" s="22" t="str">
        <f ca="1">IF(ISNUMBER(AN83-'Choose Housekeeping Genes'!AP$12),AN83-'Choose Housekeeping Genes'!AP$12,"")</f>
        <v/>
      </c>
      <c r="CG83" s="22" t="str">
        <f ca="1">IF(ISNUMBER(AO83-'Choose Housekeeping Genes'!AQ$12),AO83-'Choose Housekeeping Genes'!AQ$12,"")</f>
        <v/>
      </c>
      <c r="CH83" s="22" t="str">
        <f ca="1">IF(ISNUMBER(AP83-'Choose Housekeeping Genes'!AR$12),AP83-'Choose Housekeeping Genes'!AR$12,"")</f>
        <v/>
      </c>
      <c r="CI83" s="22" t="str">
        <f ca="1">IF(ISNUMBER(AQ83-'Choose Housekeeping Genes'!AS$12),AQ83-'Choose Housekeeping Genes'!AS$12,"")</f>
        <v/>
      </c>
      <c r="CJ83" s="22" t="str">
        <f ca="1">IF(ISNUMBER(AR83-'Choose Housekeeping Genes'!AT$12),AR83-'Choose Housekeeping Genes'!AT$12,"")</f>
        <v/>
      </c>
      <c r="CK83" s="66" t="e">
        <f t="shared" ca="1" si="50"/>
        <v>#DIV/0!</v>
      </c>
      <c r="CL83" s="143" t="e">
        <f t="shared" ca="1" si="51"/>
        <v>#DIV/0!</v>
      </c>
      <c r="DA83" s="69" t="str">
        <f>'Transcript table'!D91</f>
        <v>Ile-AAT-6</v>
      </c>
      <c r="DB83" s="21" t="s">
        <v>278</v>
      </c>
      <c r="DC83" s="65" t="str">
        <f t="shared" ca="1" si="52"/>
        <v/>
      </c>
      <c r="DD83" s="65" t="str">
        <f t="shared" ca="1" si="53"/>
        <v/>
      </c>
      <c r="DE83" s="65" t="str">
        <f t="shared" ca="1" si="54"/>
        <v/>
      </c>
      <c r="DF83" s="65" t="str">
        <f t="shared" ca="1" si="55"/>
        <v/>
      </c>
      <c r="DG83" s="65" t="str">
        <f t="shared" ca="1" si="56"/>
        <v/>
      </c>
      <c r="DH83" s="65" t="str">
        <f t="shared" ca="1" si="57"/>
        <v/>
      </c>
      <c r="DI83" s="65" t="str">
        <f t="shared" ca="1" si="58"/>
        <v/>
      </c>
      <c r="DJ83" s="65" t="str">
        <f t="shared" ca="1" si="59"/>
        <v/>
      </c>
      <c r="DK83" s="65" t="str">
        <f t="shared" ca="1" si="60"/>
        <v/>
      </c>
      <c r="DL83" s="65" t="str">
        <f t="shared" ca="1" si="61"/>
        <v/>
      </c>
      <c r="DM83" s="65" t="str">
        <f t="shared" ca="1" si="62"/>
        <v/>
      </c>
      <c r="DN83" s="65" t="str">
        <f t="shared" ca="1" si="63"/>
        <v/>
      </c>
      <c r="DO83" s="65" t="str">
        <f t="shared" ca="1" si="64"/>
        <v/>
      </c>
      <c r="DP83" s="65" t="str">
        <f t="shared" ca="1" si="65"/>
        <v/>
      </c>
      <c r="DQ83" s="65" t="str">
        <f t="shared" ca="1" si="66"/>
        <v/>
      </c>
      <c r="DR83" s="65" t="str">
        <f t="shared" ca="1" si="67"/>
        <v/>
      </c>
      <c r="DS83" s="65" t="str">
        <f t="shared" ca="1" si="68"/>
        <v/>
      </c>
      <c r="DT83" s="65" t="str">
        <f t="shared" ca="1" si="69"/>
        <v/>
      </c>
      <c r="DU83" s="65" t="str">
        <f t="shared" ca="1" si="70"/>
        <v/>
      </c>
      <c r="DV83" s="65" t="str">
        <f t="shared" ca="1" si="71"/>
        <v/>
      </c>
      <c r="DW83" s="141" t="str">
        <f t="shared" si="72"/>
        <v>Ile-AAT-6</v>
      </c>
      <c r="DX83" s="140" t="s">
        <v>278</v>
      </c>
      <c r="DY83" s="65" t="str">
        <f t="shared" ca="1" si="73"/>
        <v/>
      </c>
      <c r="DZ83" s="65" t="str">
        <f t="shared" ca="1" si="74"/>
        <v/>
      </c>
      <c r="EA83" s="65" t="str">
        <f t="shared" ca="1" si="75"/>
        <v/>
      </c>
      <c r="EB83" s="65" t="str">
        <f t="shared" ca="1" si="76"/>
        <v/>
      </c>
      <c r="EC83" s="65" t="str">
        <f t="shared" ca="1" si="77"/>
        <v/>
      </c>
      <c r="ED83" s="65" t="str">
        <f t="shared" ca="1" si="78"/>
        <v/>
      </c>
      <c r="EE83" s="65" t="str">
        <f t="shared" ca="1" si="79"/>
        <v/>
      </c>
      <c r="EF83" s="65" t="str">
        <f t="shared" ca="1" si="80"/>
        <v/>
      </c>
      <c r="EG83" s="65" t="str">
        <f t="shared" ca="1" si="81"/>
        <v/>
      </c>
      <c r="EH83" s="65" t="str">
        <f t="shared" ca="1" si="82"/>
        <v/>
      </c>
      <c r="EI83" s="65" t="str">
        <f t="shared" ca="1" si="83"/>
        <v/>
      </c>
      <c r="EJ83" s="65" t="str">
        <f t="shared" ca="1" si="84"/>
        <v/>
      </c>
      <c r="EK83" s="65" t="str">
        <f t="shared" ca="1" si="85"/>
        <v/>
      </c>
      <c r="EL83" s="65" t="str">
        <f t="shared" ca="1" si="86"/>
        <v/>
      </c>
      <c r="EM83" s="65" t="str">
        <f t="shared" ca="1" si="87"/>
        <v/>
      </c>
      <c r="EN83" s="65" t="str">
        <f t="shared" ca="1" si="88"/>
        <v/>
      </c>
      <c r="EO83" s="65" t="str">
        <f t="shared" ca="1" si="89"/>
        <v/>
      </c>
      <c r="EP83" s="65" t="str">
        <f t="shared" ca="1" si="90"/>
        <v/>
      </c>
      <c r="EQ83" s="65" t="str">
        <f t="shared" ca="1" si="91"/>
        <v/>
      </c>
      <c r="ER83" s="65" t="str">
        <f t="shared" ca="1" si="92"/>
        <v/>
      </c>
    </row>
    <row r="84" spans="1:148" ht="12.75" customHeight="1">
      <c r="A84" s="134" t="str">
        <f>'Test Sample Data'!A84</f>
        <v>Ile-GAT</v>
      </c>
      <c r="B84" s="136" t="s">
        <v>276</v>
      </c>
      <c r="C84" s="22" t="str">
        <f>IF(SUM('Test Sample Data'!C$3:C$194)&gt;10,IF(AND(ISNUMBER('Test Sample Data'!C84),'Test Sample Data'!C84&lt;35,'Test Sample Data'!C84&gt;0),'Test Sample Data'!C84-'Choose Housekeeping Genes'!D$20,35-'Choose Housekeeping Genes'!D$20),"")</f>
        <v/>
      </c>
      <c r="D84" s="22" t="str">
        <f>IF(SUM('Test Sample Data'!D$3:D$194)&gt;10,IF(AND(ISNUMBER('Test Sample Data'!D84),'Test Sample Data'!D84&lt;35,'Test Sample Data'!D84&gt;0),'Test Sample Data'!D84-'Choose Housekeeping Genes'!E$20,35-'Choose Housekeeping Genes'!E$20),"")</f>
        <v/>
      </c>
      <c r="E84" s="22" t="str">
        <f>IF(SUM('Test Sample Data'!E$3:E$194)&gt;10,IF(AND(ISNUMBER('Test Sample Data'!E84),'Test Sample Data'!E84&lt;35,'Test Sample Data'!E84&gt;0),'Test Sample Data'!E84-'Choose Housekeeping Genes'!F$20,35-'Choose Housekeeping Genes'!F$20),"")</f>
        <v/>
      </c>
      <c r="F84" s="22" t="str">
        <f>IF(SUM('Test Sample Data'!F$3:F$194)&gt;10,IF(AND(ISNUMBER('Test Sample Data'!F84),'Test Sample Data'!F84&lt;35,'Test Sample Data'!F84&gt;0),'Test Sample Data'!F84-'Choose Housekeeping Genes'!G$20,35-'Choose Housekeeping Genes'!G$20),"")</f>
        <v/>
      </c>
      <c r="G84" s="22" t="str">
        <f>IF(SUM('Test Sample Data'!G$3:G$194)&gt;10,IF(AND(ISNUMBER('Test Sample Data'!G84),'Test Sample Data'!G84&lt;35,'Test Sample Data'!G84&gt;0),'Test Sample Data'!G84-'Choose Housekeeping Genes'!H$20,35-'Choose Housekeeping Genes'!H$20),"")</f>
        <v/>
      </c>
      <c r="H84" s="22" t="str">
        <f>IF(SUM('Test Sample Data'!H$3:H$194)&gt;10,IF(AND(ISNUMBER('Test Sample Data'!H84),'Test Sample Data'!H84&lt;35,'Test Sample Data'!H84&gt;0),'Test Sample Data'!H84-'Choose Housekeeping Genes'!I$20,35-'Choose Housekeeping Genes'!I$20),"")</f>
        <v/>
      </c>
      <c r="I84" s="22" t="str">
        <f>IF(SUM('Test Sample Data'!I$3:I$194)&gt;10,IF(AND(ISNUMBER('Test Sample Data'!I84),'Test Sample Data'!I84&lt;35,'Test Sample Data'!I84&gt;0),'Test Sample Data'!I84-'Choose Housekeeping Genes'!J$20,35-'Choose Housekeeping Genes'!J$20),"")</f>
        <v/>
      </c>
      <c r="J84" s="22" t="str">
        <f>IF(SUM('Test Sample Data'!J$3:J$194)&gt;10,IF(AND(ISNUMBER('Test Sample Data'!J84),'Test Sample Data'!J84&lt;35,'Test Sample Data'!J84&gt;0),'Test Sample Data'!J84-'Choose Housekeeping Genes'!K$20,35-'Choose Housekeeping Genes'!K$20),"")</f>
        <v/>
      </c>
      <c r="K84" s="22" t="str">
        <f>IF(SUM('Test Sample Data'!K$3:K$194)&gt;10,IF(AND(ISNUMBER('Test Sample Data'!K84),'Test Sample Data'!K84&lt;35,'Test Sample Data'!K84&gt;0),'Test Sample Data'!K84-'Choose Housekeeping Genes'!L$20,35-'Choose Housekeeping Genes'!L$20),"")</f>
        <v/>
      </c>
      <c r="L84" s="22" t="str">
        <f>IF(SUM('Test Sample Data'!L$3:L$194)&gt;10,IF(AND(ISNUMBER('Test Sample Data'!L84),'Test Sample Data'!L84&lt;35,'Test Sample Data'!L84&gt;0),'Test Sample Data'!L84-'Choose Housekeeping Genes'!M$20,35-'Choose Housekeeping Genes'!M$20),"")</f>
        <v/>
      </c>
      <c r="M84" s="22" t="str">
        <f>IF(SUM('Test Sample Data'!M$3:M$194)&gt;10,IF(AND(ISNUMBER('Test Sample Data'!M84),'Test Sample Data'!M84&lt;35,'Test Sample Data'!M84&gt;0),'Test Sample Data'!M84-'Choose Housekeeping Genes'!N$20,35-'Choose Housekeeping Genes'!N$20),"")</f>
        <v/>
      </c>
      <c r="N84" s="22" t="str">
        <f>IF(SUM('Test Sample Data'!N$3:N$194)&gt;10,IF(AND(ISNUMBER('Test Sample Data'!N84),'Test Sample Data'!N84&lt;35,'Test Sample Data'!N84&gt;0),'Test Sample Data'!N84-'Choose Housekeeping Genes'!O$20,35-'Choose Housekeeping Genes'!O$20),"")</f>
        <v/>
      </c>
      <c r="O84" s="22" t="str">
        <f>IF(SUM('Test Sample Data'!O$3:O$194)&gt;10,IF(AND(ISNUMBER('Test Sample Data'!O84),'Test Sample Data'!O84&lt;35,'Test Sample Data'!O84&gt;0),'Test Sample Data'!O84-'Choose Housekeeping Genes'!P$20,35-'Choose Housekeeping Genes'!P$20),"")</f>
        <v/>
      </c>
      <c r="P84" s="22" t="str">
        <f>IF(SUM('Test Sample Data'!P$3:P$194)&gt;10,IF(AND(ISNUMBER('Test Sample Data'!P84),'Test Sample Data'!P84&lt;35,'Test Sample Data'!P84&gt;0),'Test Sample Data'!P84-'Choose Housekeeping Genes'!Q$20,35-'Choose Housekeeping Genes'!Q$20),"")</f>
        <v/>
      </c>
      <c r="Q84" s="22" t="str">
        <f>IF(SUM('Test Sample Data'!Q$3:Q$194)&gt;10,IF(AND(ISNUMBER('Test Sample Data'!Q84),'Test Sample Data'!Q84&lt;35,'Test Sample Data'!Q84&gt;0),'Test Sample Data'!Q84-'Choose Housekeeping Genes'!R$20,35-'Choose Housekeeping Genes'!R$20),"")</f>
        <v/>
      </c>
      <c r="R84" s="22" t="str">
        <f>IF(SUM('Test Sample Data'!R$3:R$194)&gt;10,IF(AND(ISNUMBER('Test Sample Data'!R84),'Test Sample Data'!R84&lt;35,'Test Sample Data'!R84&gt;0),'Test Sample Data'!R84-'Choose Housekeeping Genes'!S$20,35-'Choose Housekeeping Genes'!S$20),"")</f>
        <v/>
      </c>
      <c r="S84" s="22" t="str">
        <f>IF(SUM('Test Sample Data'!S$3:S$194)&gt;10,IF(AND(ISNUMBER('Test Sample Data'!S84),'Test Sample Data'!S84&lt;35,'Test Sample Data'!S84&gt;0),'Test Sample Data'!S84-'Choose Housekeeping Genes'!T$20,35-'Choose Housekeeping Genes'!T$20),"")</f>
        <v/>
      </c>
      <c r="T84" s="22" t="str">
        <f>IF(SUM('Test Sample Data'!T$3:T$194)&gt;10,IF(AND(ISNUMBER('Test Sample Data'!T84),'Test Sample Data'!T84&lt;35,'Test Sample Data'!T84&gt;0),'Test Sample Data'!T84-'Choose Housekeeping Genes'!U$20,35-'Choose Housekeeping Genes'!U$20),"")</f>
        <v/>
      </c>
      <c r="U84" s="22" t="str">
        <f>IF(SUM('Test Sample Data'!U$3:U$194)&gt;10,IF(AND(ISNUMBER('Test Sample Data'!U84),'Test Sample Data'!U84&lt;35,'Test Sample Data'!U84&gt;0),'Test Sample Data'!U84-'Choose Housekeeping Genes'!V$20,35-'Choose Housekeeping Genes'!V$20),"")</f>
        <v/>
      </c>
      <c r="V84" s="22" t="str">
        <f>IF(SUM('Test Sample Data'!V$3:V$194)&gt;10,IF(AND(ISNUMBER('Test Sample Data'!V84),'Test Sample Data'!V84&lt;35,'Test Sample Data'!V84&gt;0),'Test Sample Data'!V84-'Choose Housekeeping Genes'!W$20,35-'Choose Housekeeping Genes'!W$20),"")</f>
        <v/>
      </c>
      <c r="W84" s="139" t="str">
        <f>'Control Sample Data'!A84</f>
        <v>Ile-GAT</v>
      </c>
      <c r="X84" s="140" t="s">
        <v>276</v>
      </c>
      <c r="Y84" s="22" t="str">
        <f>IF(SUM('Control Sample Data'!C$3:C$194)&gt;10,IF(AND(ISNUMBER('Control Sample Data'!C84),'Control Sample Data'!C84&lt;35,'Control Sample Data'!C84&gt;0),'Control Sample Data'!C84-'Choose Housekeeping Genes'!AA$20,35-'Choose Housekeeping Genes'!AA$20),"")</f>
        <v/>
      </c>
      <c r="Z84" s="22" t="str">
        <f>IF(SUM('Control Sample Data'!D$3:D$194)&gt;10,IF(AND(ISNUMBER('Control Sample Data'!D84),'Control Sample Data'!D84&lt;35,'Control Sample Data'!D84&gt;0),'Control Sample Data'!D84-'Choose Housekeeping Genes'!AB$20,35-'Choose Housekeeping Genes'!AB$20),"")</f>
        <v/>
      </c>
      <c r="AA84" s="22" t="str">
        <f>IF(SUM('Control Sample Data'!E$3:E$194)&gt;10,IF(AND(ISNUMBER('Control Sample Data'!E84),'Control Sample Data'!E84&lt;35,'Control Sample Data'!E84&gt;0),'Control Sample Data'!E84-'Choose Housekeeping Genes'!AC$20,35-'Choose Housekeeping Genes'!AC$20),"")</f>
        <v/>
      </c>
      <c r="AB84" s="22" t="str">
        <f>IF(SUM('Control Sample Data'!F$3:F$194)&gt;10,IF(AND(ISNUMBER('Control Sample Data'!F84),'Control Sample Data'!F84&lt;35,'Control Sample Data'!F84&gt;0),'Control Sample Data'!F84-'Choose Housekeeping Genes'!AD$20,35-'Choose Housekeeping Genes'!AD$20),"")</f>
        <v/>
      </c>
      <c r="AC84" s="22" t="str">
        <f>IF(SUM('Control Sample Data'!G$3:G$194)&gt;10,IF(AND(ISNUMBER('Control Sample Data'!G84),'Control Sample Data'!G84&lt;35,'Control Sample Data'!G84&gt;0),'Control Sample Data'!G84-'Choose Housekeeping Genes'!AE$20,35-'Choose Housekeeping Genes'!AE$20),"")</f>
        <v/>
      </c>
      <c r="AD84" s="22" t="str">
        <f>IF(SUM('Control Sample Data'!H$3:H$194)&gt;10,IF(AND(ISNUMBER('Control Sample Data'!H84),'Control Sample Data'!H84&lt;35,'Control Sample Data'!H84&gt;0),'Control Sample Data'!H84-'Choose Housekeeping Genes'!AF$20,35-'Choose Housekeeping Genes'!AF$20),"")</f>
        <v/>
      </c>
      <c r="AE84" s="22" t="str">
        <f>IF(SUM('Control Sample Data'!I$3:I$194)&gt;10,IF(AND(ISNUMBER('Control Sample Data'!I84),'Control Sample Data'!I84&lt;35,'Control Sample Data'!I84&gt;0),'Control Sample Data'!I84-'Choose Housekeeping Genes'!AG$20,35-'Choose Housekeeping Genes'!AG$20),"")</f>
        <v/>
      </c>
      <c r="AF84" s="22" t="str">
        <f>IF(SUM('Control Sample Data'!J$3:J$194)&gt;10,IF(AND(ISNUMBER('Control Sample Data'!J84),'Control Sample Data'!J84&lt;35,'Control Sample Data'!J84&gt;0),'Control Sample Data'!J84-'Choose Housekeeping Genes'!AH$20,35-'Choose Housekeeping Genes'!AH$20),"")</f>
        <v/>
      </c>
      <c r="AG84" s="22" t="str">
        <f>IF(SUM('Control Sample Data'!K$3:K$194)&gt;10,IF(AND(ISNUMBER('Control Sample Data'!K84),'Control Sample Data'!K84&lt;35,'Control Sample Data'!K84&gt;0),'Control Sample Data'!K84-'Choose Housekeeping Genes'!AI$20,35-'Choose Housekeeping Genes'!AI$20),"")</f>
        <v/>
      </c>
      <c r="AH84" s="22" t="str">
        <f>IF(SUM('Control Sample Data'!L$3:L$194)&gt;10,IF(AND(ISNUMBER('Control Sample Data'!L84),'Control Sample Data'!L84&lt;35,'Control Sample Data'!L84&gt;0),'Control Sample Data'!L84-'Choose Housekeeping Genes'!AJ$20,35-'Choose Housekeeping Genes'!AJ$20),"")</f>
        <v/>
      </c>
      <c r="AI84" s="22" t="str">
        <f>IF(SUM('Control Sample Data'!M$3:M$194)&gt;10,IF(AND(ISNUMBER('Control Sample Data'!M84),'Control Sample Data'!M84&lt;35,'Control Sample Data'!M84&gt;0),'Control Sample Data'!M84-'Choose Housekeeping Genes'!AK$20,35-'Choose Housekeeping Genes'!AK$20),"")</f>
        <v/>
      </c>
      <c r="AJ84" s="22" t="str">
        <f>IF(SUM('Control Sample Data'!N$3:N$194)&gt;10,IF(AND(ISNUMBER('Control Sample Data'!N84),'Control Sample Data'!N84&lt;35,'Control Sample Data'!N84&gt;0),'Control Sample Data'!N84-'Choose Housekeeping Genes'!AL$20,35-'Choose Housekeeping Genes'!AL$20),"")</f>
        <v/>
      </c>
      <c r="AK84" s="22" t="str">
        <f>IF(SUM('Control Sample Data'!O$3:O$194)&gt;10,IF(AND(ISNUMBER('Control Sample Data'!O84),'Control Sample Data'!O84&lt;35,'Control Sample Data'!O84&gt;0),'Control Sample Data'!O84-'Choose Housekeeping Genes'!AM$20,35-'Choose Housekeeping Genes'!AM$20),"")</f>
        <v/>
      </c>
      <c r="AL84" s="22" t="str">
        <f>IF(SUM('Control Sample Data'!P$3:P$194)&gt;10,IF(AND(ISNUMBER('Control Sample Data'!P84),'Control Sample Data'!P84&lt;35,'Control Sample Data'!P84&gt;0),'Control Sample Data'!P84-'Choose Housekeeping Genes'!AN$20,35-'Choose Housekeeping Genes'!AN$20),"")</f>
        <v/>
      </c>
      <c r="AM84" s="22" t="str">
        <f>IF(SUM('Control Sample Data'!Q$3:Q$194)&gt;10,IF(AND(ISNUMBER('Control Sample Data'!Q84),'Control Sample Data'!Q84&lt;35,'Control Sample Data'!Q84&gt;0),'Control Sample Data'!Q84-'Choose Housekeeping Genes'!AO$20,35-'Choose Housekeeping Genes'!AO$20),"")</f>
        <v/>
      </c>
      <c r="AN84" s="22" t="str">
        <f>IF(SUM('Control Sample Data'!R$3:R$194)&gt;10,IF(AND(ISNUMBER('Control Sample Data'!R84),'Control Sample Data'!R84&lt;35,'Control Sample Data'!R84&gt;0),'Control Sample Data'!R84-'Choose Housekeeping Genes'!AP$20,35-'Choose Housekeeping Genes'!AP$20),"")</f>
        <v/>
      </c>
      <c r="AO84" s="22" t="str">
        <f>IF(SUM('Control Sample Data'!S$3:S$194)&gt;10,IF(AND(ISNUMBER('Control Sample Data'!S84),'Control Sample Data'!S84&lt;35,'Control Sample Data'!S84&gt;0),'Control Sample Data'!S84-'Choose Housekeeping Genes'!AQ$20,35-'Choose Housekeeping Genes'!AQ$20),"")</f>
        <v/>
      </c>
      <c r="AP84" s="22" t="str">
        <f>IF(SUM('Control Sample Data'!T$3:T$194)&gt;10,IF(AND(ISNUMBER('Control Sample Data'!T84),'Control Sample Data'!T84&lt;35,'Control Sample Data'!T84&gt;0),'Control Sample Data'!T84-'Choose Housekeeping Genes'!AR$20,35-'Choose Housekeeping Genes'!AR$20),"")</f>
        <v/>
      </c>
      <c r="AQ84" s="22" t="str">
        <f>IF(SUM('Control Sample Data'!U$3:U$194)&gt;10,IF(AND(ISNUMBER('Control Sample Data'!U84),'Control Sample Data'!U84&lt;35,'Control Sample Data'!U84&gt;0),'Control Sample Data'!U84-'Choose Housekeeping Genes'!AS$20,35-'Choose Housekeeping Genes'!AS$20),"")</f>
        <v/>
      </c>
      <c r="AR84" s="22" t="str">
        <f>IF(SUM('Control Sample Data'!V$3:V$194)&gt;10,IF(AND(ISNUMBER('Control Sample Data'!V84),'Control Sample Data'!V84&lt;35,'Control Sample Data'!V84&gt;0),'Control Sample Data'!V84-'Choose Housekeeping Genes'!AT$20,35-'Choose Housekeeping Genes'!AT$20),"")</f>
        <v/>
      </c>
      <c r="AS84" s="69" t="str">
        <f>'Control Sample Data'!A84</f>
        <v>Ile-GAT</v>
      </c>
      <c r="AT84" s="21" t="s">
        <v>276</v>
      </c>
      <c r="AU84" s="22" t="str">
        <f ca="1">IF(ISNUMBER(C84-'Choose Housekeeping Genes'!D$12),C84-'Choose Housekeeping Genes'!D$12,"")</f>
        <v/>
      </c>
      <c r="AV84" s="22" t="str">
        <f ca="1">IF(ISNUMBER(D84-'Choose Housekeeping Genes'!E$12),D84-'Choose Housekeeping Genes'!E$12,"")</f>
        <v/>
      </c>
      <c r="AW84" s="22" t="str">
        <f ca="1">IF(ISNUMBER(E84-'Choose Housekeeping Genes'!F$12),E84-'Choose Housekeeping Genes'!F$12,"")</f>
        <v/>
      </c>
      <c r="AX84" s="22" t="str">
        <f ca="1">IF(ISNUMBER(F84-'Choose Housekeeping Genes'!G$12),F84-'Choose Housekeeping Genes'!G$12,"")</f>
        <v/>
      </c>
      <c r="AY84" s="22" t="str">
        <f ca="1">IF(ISNUMBER(G84-'Choose Housekeeping Genes'!H$12),G84-'Choose Housekeeping Genes'!H$12,"")</f>
        <v/>
      </c>
      <c r="AZ84" s="22" t="str">
        <f ca="1">IF(ISNUMBER(H84-'Choose Housekeeping Genes'!I$12),H84-'Choose Housekeeping Genes'!I$12,"")</f>
        <v/>
      </c>
      <c r="BA84" s="22" t="str">
        <f ca="1">IF(ISNUMBER(I84-'Choose Housekeeping Genes'!J$12),I84-'Choose Housekeeping Genes'!J$12,"")</f>
        <v/>
      </c>
      <c r="BB84" s="22" t="str">
        <f ca="1">IF(ISNUMBER(J84-'Choose Housekeeping Genes'!K$12),J84-'Choose Housekeeping Genes'!K$12,"")</f>
        <v/>
      </c>
      <c r="BC84" s="22" t="str">
        <f ca="1">IF(ISNUMBER(K84-'Choose Housekeeping Genes'!L$12),K84-'Choose Housekeeping Genes'!L$12,"")</f>
        <v/>
      </c>
      <c r="BD84" s="22" t="str">
        <f ca="1">IF(ISNUMBER(L84-'Choose Housekeeping Genes'!M$12),L84-'Choose Housekeeping Genes'!M$12,"")</f>
        <v/>
      </c>
      <c r="BE84" s="22" t="str">
        <f ca="1">IF(ISNUMBER(M84-'Choose Housekeeping Genes'!N$12),M84-'Choose Housekeeping Genes'!N$12,"")</f>
        <v/>
      </c>
      <c r="BF84" s="22" t="str">
        <f ca="1">IF(ISNUMBER(N84-'Choose Housekeeping Genes'!O$12),N84-'Choose Housekeeping Genes'!O$12,"")</f>
        <v/>
      </c>
      <c r="BG84" s="22" t="str">
        <f ca="1">IF(ISNUMBER(O84-'Choose Housekeeping Genes'!P$12),O84-'Choose Housekeeping Genes'!P$12,"")</f>
        <v/>
      </c>
      <c r="BH84" s="22" t="str">
        <f ca="1">IF(ISNUMBER(P84-'Choose Housekeeping Genes'!Q$12),P84-'Choose Housekeeping Genes'!Q$12,"")</f>
        <v/>
      </c>
      <c r="BI84" s="22" t="str">
        <f ca="1">IF(ISNUMBER(Q84-'Choose Housekeeping Genes'!R$12),Q84-'Choose Housekeeping Genes'!R$12,"")</f>
        <v/>
      </c>
      <c r="BJ84" s="22" t="str">
        <f ca="1">IF(ISNUMBER(R84-'Choose Housekeeping Genes'!S$12),R84-'Choose Housekeeping Genes'!S$12,"")</f>
        <v/>
      </c>
      <c r="BK84" s="22" t="str">
        <f ca="1">IF(ISNUMBER(S84-'Choose Housekeeping Genes'!T$12),S84-'Choose Housekeeping Genes'!T$12,"")</f>
        <v/>
      </c>
      <c r="BL84" s="22" t="str">
        <f ca="1">IF(ISNUMBER(T84-'Choose Housekeeping Genes'!U$12),T84-'Choose Housekeeping Genes'!U$12,"")</f>
        <v/>
      </c>
      <c r="BM84" s="22" t="str">
        <f ca="1">IF(ISNUMBER(U84-'Choose Housekeeping Genes'!V$12),U84-'Choose Housekeeping Genes'!V$12,"")</f>
        <v/>
      </c>
      <c r="BN84" s="22" t="str">
        <f ca="1">IF(ISNUMBER(V84-'Choose Housekeeping Genes'!W$12),V84-'Choose Housekeeping Genes'!W$12,"")</f>
        <v/>
      </c>
      <c r="BO84" s="142" t="str">
        <f t="shared" si="49"/>
        <v>Ile-GAT</v>
      </c>
      <c r="BP84" s="140" t="s">
        <v>276</v>
      </c>
      <c r="BQ84" s="22" t="str">
        <f ca="1">IF(ISNUMBER(Y84-'Choose Housekeeping Genes'!AA$12),Y84-'Choose Housekeeping Genes'!AA$12,"")</f>
        <v/>
      </c>
      <c r="BR84" s="22" t="str">
        <f ca="1">IF(ISNUMBER(Z84-'Choose Housekeeping Genes'!AB$12),Z84-'Choose Housekeeping Genes'!AB$12,"")</f>
        <v/>
      </c>
      <c r="BS84" s="22" t="str">
        <f ca="1">IF(ISNUMBER(AA84-'Choose Housekeeping Genes'!AC$12),AA84-'Choose Housekeeping Genes'!AC$12,"")</f>
        <v/>
      </c>
      <c r="BT84" s="22" t="str">
        <f ca="1">IF(ISNUMBER(AB84-'Choose Housekeeping Genes'!AD$12),AB84-'Choose Housekeeping Genes'!AD$12,"")</f>
        <v/>
      </c>
      <c r="BU84" s="22" t="str">
        <f ca="1">IF(ISNUMBER(AC84-'Choose Housekeeping Genes'!AE$12),AC84-'Choose Housekeeping Genes'!AE$12,"")</f>
        <v/>
      </c>
      <c r="BV84" s="22" t="str">
        <f ca="1">IF(ISNUMBER(AD84-'Choose Housekeeping Genes'!AF$12),AD84-'Choose Housekeeping Genes'!AF$12,"")</f>
        <v/>
      </c>
      <c r="BW84" s="22" t="str">
        <f ca="1">IF(ISNUMBER(AE84-'Choose Housekeeping Genes'!AG$12),AE84-'Choose Housekeeping Genes'!AG$12,"")</f>
        <v/>
      </c>
      <c r="BX84" s="22" t="str">
        <f ca="1">IF(ISNUMBER(AF84-'Choose Housekeeping Genes'!AH$12),AF84-'Choose Housekeeping Genes'!AH$12,"")</f>
        <v/>
      </c>
      <c r="BY84" s="22" t="str">
        <f ca="1">IF(ISNUMBER(AG84-'Choose Housekeeping Genes'!AI$12),AG84-'Choose Housekeeping Genes'!AI$12,"")</f>
        <v/>
      </c>
      <c r="BZ84" s="22" t="str">
        <f ca="1">IF(ISNUMBER(AH84-'Choose Housekeeping Genes'!AJ$12),AH84-'Choose Housekeeping Genes'!AJ$12,"")</f>
        <v/>
      </c>
      <c r="CA84" s="22" t="str">
        <f ca="1">IF(ISNUMBER(AI84-'Choose Housekeeping Genes'!AK$12),AI84-'Choose Housekeeping Genes'!AK$12,"")</f>
        <v/>
      </c>
      <c r="CB84" s="22" t="str">
        <f ca="1">IF(ISNUMBER(AJ84-'Choose Housekeeping Genes'!AL$12),AJ84-'Choose Housekeeping Genes'!AL$12,"")</f>
        <v/>
      </c>
      <c r="CC84" s="22" t="str">
        <f ca="1">IF(ISNUMBER(AK84-'Choose Housekeeping Genes'!AM$12),AK84-'Choose Housekeeping Genes'!AM$12,"")</f>
        <v/>
      </c>
      <c r="CD84" s="22" t="str">
        <f ca="1">IF(ISNUMBER(AL84-'Choose Housekeeping Genes'!AN$12),AL84-'Choose Housekeeping Genes'!AN$12,"")</f>
        <v/>
      </c>
      <c r="CE84" s="22" t="str">
        <f ca="1">IF(ISNUMBER(AM84-'Choose Housekeeping Genes'!AO$12),AM84-'Choose Housekeeping Genes'!AO$12,"")</f>
        <v/>
      </c>
      <c r="CF84" s="22" t="str">
        <f ca="1">IF(ISNUMBER(AN84-'Choose Housekeeping Genes'!AP$12),AN84-'Choose Housekeeping Genes'!AP$12,"")</f>
        <v/>
      </c>
      <c r="CG84" s="22" t="str">
        <f ca="1">IF(ISNUMBER(AO84-'Choose Housekeeping Genes'!AQ$12),AO84-'Choose Housekeeping Genes'!AQ$12,"")</f>
        <v/>
      </c>
      <c r="CH84" s="22" t="str">
        <f ca="1">IF(ISNUMBER(AP84-'Choose Housekeeping Genes'!AR$12),AP84-'Choose Housekeeping Genes'!AR$12,"")</f>
        <v/>
      </c>
      <c r="CI84" s="22" t="str">
        <f ca="1">IF(ISNUMBER(AQ84-'Choose Housekeeping Genes'!AS$12),AQ84-'Choose Housekeeping Genes'!AS$12,"")</f>
        <v/>
      </c>
      <c r="CJ84" s="22" t="str">
        <f ca="1">IF(ISNUMBER(AR84-'Choose Housekeeping Genes'!AT$12),AR84-'Choose Housekeeping Genes'!AT$12,"")</f>
        <v/>
      </c>
      <c r="CK84" s="66" t="e">
        <f t="shared" ca="1" si="50"/>
        <v>#DIV/0!</v>
      </c>
      <c r="CL84" s="143" t="e">
        <f t="shared" ca="1" si="51"/>
        <v>#DIV/0!</v>
      </c>
      <c r="DA84" s="69" t="str">
        <f>'Transcript table'!D92</f>
        <v>Ile-GAT</v>
      </c>
      <c r="DB84" s="21" t="s">
        <v>276</v>
      </c>
      <c r="DC84" s="65" t="str">
        <f t="shared" ca="1" si="52"/>
        <v/>
      </c>
      <c r="DD84" s="65" t="str">
        <f t="shared" ca="1" si="53"/>
        <v/>
      </c>
      <c r="DE84" s="65" t="str">
        <f t="shared" ca="1" si="54"/>
        <v/>
      </c>
      <c r="DF84" s="65" t="str">
        <f t="shared" ca="1" si="55"/>
        <v/>
      </c>
      <c r="DG84" s="65" t="str">
        <f t="shared" ca="1" si="56"/>
        <v/>
      </c>
      <c r="DH84" s="65" t="str">
        <f t="shared" ca="1" si="57"/>
        <v/>
      </c>
      <c r="DI84" s="65" t="str">
        <f t="shared" ca="1" si="58"/>
        <v/>
      </c>
      <c r="DJ84" s="65" t="str">
        <f t="shared" ca="1" si="59"/>
        <v/>
      </c>
      <c r="DK84" s="65" t="str">
        <f t="shared" ca="1" si="60"/>
        <v/>
      </c>
      <c r="DL84" s="65" t="str">
        <f t="shared" ca="1" si="61"/>
        <v/>
      </c>
      <c r="DM84" s="65" t="str">
        <f t="shared" ca="1" si="62"/>
        <v/>
      </c>
      <c r="DN84" s="65" t="str">
        <f t="shared" ca="1" si="63"/>
        <v/>
      </c>
      <c r="DO84" s="65" t="str">
        <f t="shared" ca="1" si="64"/>
        <v/>
      </c>
      <c r="DP84" s="65" t="str">
        <f t="shared" ca="1" si="65"/>
        <v/>
      </c>
      <c r="DQ84" s="65" t="str">
        <f t="shared" ca="1" si="66"/>
        <v/>
      </c>
      <c r="DR84" s="65" t="str">
        <f t="shared" ca="1" si="67"/>
        <v/>
      </c>
      <c r="DS84" s="65" t="str">
        <f t="shared" ca="1" si="68"/>
        <v/>
      </c>
      <c r="DT84" s="65" t="str">
        <f t="shared" ca="1" si="69"/>
        <v/>
      </c>
      <c r="DU84" s="65" t="str">
        <f t="shared" ca="1" si="70"/>
        <v/>
      </c>
      <c r="DV84" s="65" t="str">
        <f t="shared" ca="1" si="71"/>
        <v/>
      </c>
      <c r="DW84" s="141" t="str">
        <f t="shared" si="72"/>
        <v>Ile-GAT</v>
      </c>
      <c r="DX84" s="140" t="s">
        <v>276</v>
      </c>
      <c r="DY84" s="65" t="str">
        <f t="shared" ca="1" si="73"/>
        <v/>
      </c>
      <c r="DZ84" s="65" t="str">
        <f t="shared" ca="1" si="74"/>
        <v/>
      </c>
      <c r="EA84" s="65" t="str">
        <f t="shared" ca="1" si="75"/>
        <v/>
      </c>
      <c r="EB84" s="65" t="str">
        <f t="shared" ca="1" si="76"/>
        <v/>
      </c>
      <c r="EC84" s="65" t="str">
        <f t="shared" ca="1" si="77"/>
        <v/>
      </c>
      <c r="ED84" s="65" t="str">
        <f t="shared" ca="1" si="78"/>
        <v/>
      </c>
      <c r="EE84" s="65" t="str">
        <f t="shared" ca="1" si="79"/>
        <v/>
      </c>
      <c r="EF84" s="65" t="str">
        <f t="shared" ca="1" si="80"/>
        <v/>
      </c>
      <c r="EG84" s="65" t="str">
        <f t="shared" ca="1" si="81"/>
        <v/>
      </c>
      <c r="EH84" s="65" t="str">
        <f t="shared" ca="1" si="82"/>
        <v/>
      </c>
      <c r="EI84" s="65" t="str">
        <f t="shared" ca="1" si="83"/>
        <v/>
      </c>
      <c r="EJ84" s="65" t="str">
        <f t="shared" ca="1" si="84"/>
        <v/>
      </c>
      <c r="EK84" s="65" t="str">
        <f t="shared" ca="1" si="85"/>
        <v/>
      </c>
      <c r="EL84" s="65" t="str">
        <f t="shared" ca="1" si="86"/>
        <v/>
      </c>
      <c r="EM84" s="65" t="str">
        <f t="shared" ca="1" si="87"/>
        <v/>
      </c>
      <c r="EN84" s="65" t="str">
        <f t="shared" ca="1" si="88"/>
        <v/>
      </c>
      <c r="EO84" s="65" t="str">
        <f t="shared" ca="1" si="89"/>
        <v/>
      </c>
      <c r="EP84" s="65" t="str">
        <f t="shared" ca="1" si="90"/>
        <v/>
      </c>
      <c r="EQ84" s="65" t="str">
        <f t="shared" ca="1" si="91"/>
        <v/>
      </c>
      <c r="ER84" s="65" t="str">
        <f t="shared" ca="1" si="92"/>
        <v/>
      </c>
    </row>
    <row r="85" spans="1:148" ht="12.75" customHeight="1">
      <c r="A85" s="134" t="str">
        <f>'Test Sample Data'!A85</f>
        <v>Ile-TAT</v>
      </c>
      <c r="B85" s="136" t="s">
        <v>274</v>
      </c>
      <c r="C85" s="22" t="str">
        <f>IF(SUM('Test Sample Data'!C$3:C$194)&gt;10,IF(AND(ISNUMBER('Test Sample Data'!C85),'Test Sample Data'!C85&lt;35,'Test Sample Data'!C85&gt;0),'Test Sample Data'!C85-'Choose Housekeeping Genes'!D$20,35-'Choose Housekeeping Genes'!D$20),"")</f>
        <v/>
      </c>
      <c r="D85" s="22" t="str">
        <f>IF(SUM('Test Sample Data'!D$3:D$194)&gt;10,IF(AND(ISNUMBER('Test Sample Data'!D85),'Test Sample Data'!D85&lt;35,'Test Sample Data'!D85&gt;0),'Test Sample Data'!D85-'Choose Housekeeping Genes'!E$20,35-'Choose Housekeeping Genes'!E$20),"")</f>
        <v/>
      </c>
      <c r="E85" s="22" t="str">
        <f>IF(SUM('Test Sample Data'!E$3:E$194)&gt;10,IF(AND(ISNUMBER('Test Sample Data'!E85),'Test Sample Data'!E85&lt;35,'Test Sample Data'!E85&gt;0),'Test Sample Data'!E85-'Choose Housekeeping Genes'!F$20,35-'Choose Housekeeping Genes'!F$20),"")</f>
        <v/>
      </c>
      <c r="F85" s="22" t="str">
        <f>IF(SUM('Test Sample Data'!F$3:F$194)&gt;10,IF(AND(ISNUMBER('Test Sample Data'!F85),'Test Sample Data'!F85&lt;35,'Test Sample Data'!F85&gt;0),'Test Sample Data'!F85-'Choose Housekeeping Genes'!G$20,35-'Choose Housekeeping Genes'!G$20),"")</f>
        <v/>
      </c>
      <c r="G85" s="22" t="str">
        <f>IF(SUM('Test Sample Data'!G$3:G$194)&gt;10,IF(AND(ISNUMBER('Test Sample Data'!G85),'Test Sample Data'!G85&lt;35,'Test Sample Data'!G85&gt;0),'Test Sample Data'!G85-'Choose Housekeeping Genes'!H$20,35-'Choose Housekeeping Genes'!H$20),"")</f>
        <v/>
      </c>
      <c r="H85" s="22" t="str">
        <f>IF(SUM('Test Sample Data'!H$3:H$194)&gt;10,IF(AND(ISNUMBER('Test Sample Data'!H85),'Test Sample Data'!H85&lt;35,'Test Sample Data'!H85&gt;0),'Test Sample Data'!H85-'Choose Housekeeping Genes'!I$20,35-'Choose Housekeeping Genes'!I$20),"")</f>
        <v/>
      </c>
      <c r="I85" s="22" t="str">
        <f>IF(SUM('Test Sample Data'!I$3:I$194)&gt;10,IF(AND(ISNUMBER('Test Sample Data'!I85),'Test Sample Data'!I85&lt;35,'Test Sample Data'!I85&gt;0),'Test Sample Data'!I85-'Choose Housekeeping Genes'!J$20,35-'Choose Housekeeping Genes'!J$20),"")</f>
        <v/>
      </c>
      <c r="J85" s="22" t="str">
        <f>IF(SUM('Test Sample Data'!J$3:J$194)&gt;10,IF(AND(ISNUMBER('Test Sample Data'!J85),'Test Sample Data'!J85&lt;35,'Test Sample Data'!J85&gt;0),'Test Sample Data'!J85-'Choose Housekeeping Genes'!K$20,35-'Choose Housekeeping Genes'!K$20),"")</f>
        <v/>
      </c>
      <c r="K85" s="22" t="str">
        <f>IF(SUM('Test Sample Data'!K$3:K$194)&gt;10,IF(AND(ISNUMBER('Test Sample Data'!K85),'Test Sample Data'!K85&lt;35,'Test Sample Data'!K85&gt;0),'Test Sample Data'!K85-'Choose Housekeeping Genes'!L$20,35-'Choose Housekeeping Genes'!L$20),"")</f>
        <v/>
      </c>
      <c r="L85" s="22" t="str">
        <f>IF(SUM('Test Sample Data'!L$3:L$194)&gt;10,IF(AND(ISNUMBER('Test Sample Data'!L85),'Test Sample Data'!L85&lt;35,'Test Sample Data'!L85&gt;0),'Test Sample Data'!L85-'Choose Housekeeping Genes'!M$20,35-'Choose Housekeeping Genes'!M$20),"")</f>
        <v/>
      </c>
      <c r="M85" s="22" t="str">
        <f>IF(SUM('Test Sample Data'!M$3:M$194)&gt;10,IF(AND(ISNUMBER('Test Sample Data'!M85),'Test Sample Data'!M85&lt;35,'Test Sample Data'!M85&gt;0),'Test Sample Data'!M85-'Choose Housekeeping Genes'!N$20,35-'Choose Housekeeping Genes'!N$20),"")</f>
        <v/>
      </c>
      <c r="N85" s="22" t="str">
        <f>IF(SUM('Test Sample Data'!N$3:N$194)&gt;10,IF(AND(ISNUMBER('Test Sample Data'!N85),'Test Sample Data'!N85&lt;35,'Test Sample Data'!N85&gt;0),'Test Sample Data'!N85-'Choose Housekeeping Genes'!O$20,35-'Choose Housekeeping Genes'!O$20),"")</f>
        <v/>
      </c>
      <c r="O85" s="22" t="str">
        <f>IF(SUM('Test Sample Data'!O$3:O$194)&gt;10,IF(AND(ISNUMBER('Test Sample Data'!O85),'Test Sample Data'!O85&lt;35,'Test Sample Data'!O85&gt;0),'Test Sample Data'!O85-'Choose Housekeeping Genes'!P$20,35-'Choose Housekeeping Genes'!P$20),"")</f>
        <v/>
      </c>
      <c r="P85" s="22" t="str">
        <f>IF(SUM('Test Sample Data'!P$3:P$194)&gt;10,IF(AND(ISNUMBER('Test Sample Data'!P85),'Test Sample Data'!P85&lt;35,'Test Sample Data'!P85&gt;0),'Test Sample Data'!P85-'Choose Housekeeping Genes'!Q$20,35-'Choose Housekeeping Genes'!Q$20),"")</f>
        <v/>
      </c>
      <c r="Q85" s="22" t="str">
        <f>IF(SUM('Test Sample Data'!Q$3:Q$194)&gt;10,IF(AND(ISNUMBER('Test Sample Data'!Q85),'Test Sample Data'!Q85&lt;35,'Test Sample Data'!Q85&gt;0),'Test Sample Data'!Q85-'Choose Housekeeping Genes'!R$20,35-'Choose Housekeeping Genes'!R$20),"")</f>
        <v/>
      </c>
      <c r="R85" s="22" t="str">
        <f>IF(SUM('Test Sample Data'!R$3:R$194)&gt;10,IF(AND(ISNUMBER('Test Sample Data'!R85),'Test Sample Data'!R85&lt;35,'Test Sample Data'!R85&gt;0),'Test Sample Data'!R85-'Choose Housekeeping Genes'!S$20,35-'Choose Housekeeping Genes'!S$20),"")</f>
        <v/>
      </c>
      <c r="S85" s="22" t="str">
        <f>IF(SUM('Test Sample Data'!S$3:S$194)&gt;10,IF(AND(ISNUMBER('Test Sample Data'!S85),'Test Sample Data'!S85&lt;35,'Test Sample Data'!S85&gt;0),'Test Sample Data'!S85-'Choose Housekeeping Genes'!T$20,35-'Choose Housekeeping Genes'!T$20),"")</f>
        <v/>
      </c>
      <c r="T85" s="22" t="str">
        <f>IF(SUM('Test Sample Data'!T$3:T$194)&gt;10,IF(AND(ISNUMBER('Test Sample Data'!T85),'Test Sample Data'!T85&lt;35,'Test Sample Data'!T85&gt;0),'Test Sample Data'!T85-'Choose Housekeeping Genes'!U$20,35-'Choose Housekeeping Genes'!U$20),"")</f>
        <v/>
      </c>
      <c r="U85" s="22" t="str">
        <f>IF(SUM('Test Sample Data'!U$3:U$194)&gt;10,IF(AND(ISNUMBER('Test Sample Data'!U85),'Test Sample Data'!U85&lt;35,'Test Sample Data'!U85&gt;0),'Test Sample Data'!U85-'Choose Housekeeping Genes'!V$20,35-'Choose Housekeeping Genes'!V$20),"")</f>
        <v/>
      </c>
      <c r="V85" s="22" t="str">
        <f>IF(SUM('Test Sample Data'!V$3:V$194)&gt;10,IF(AND(ISNUMBER('Test Sample Data'!V85),'Test Sample Data'!V85&lt;35,'Test Sample Data'!V85&gt;0),'Test Sample Data'!V85-'Choose Housekeeping Genes'!W$20,35-'Choose Housekeeping Genes'!W$20),"")</f>
        <v/>
      </c>
      <c r="W85" s="139" t="str">
        <f>'Control Sample Data'!A85</f>
        <v>Ile-TAT</v>
      </c>
      <c r="X85" s="140" t="s">
        <v>274</v>
      </c>
      <c r="Y85" s="22" t="str">
        <f>IF(SUM('Control Sample Data'!C$3:C$194)&gt;10,IF(AND(ISNUMBER('Control Sample Data'!C85),'Control Sample Data'!C85&lt;35,'Control Sample Data'!C85&gt;0),'Control Sample Data'!C85-'Choose Housekeeping Genes'!AA$20,35-'Choose Housekeeping Genes'!AA$20),"")</f>
        <v/>
      </c>
      <c r="Z85" s="22" t="str">
        <f>IF(SUM('Control Sample Data'!D$3:D$194)&gt;10,IF(AND(ISNUMBER('Control Sample Data'!D85),'Control Sample Data'!D85&lt;35,'Control Sample Data'!D85&gt;0),'Control Sample Data'!D85-'Choose Housekeeping Genes'!AB$20,35-'Choose Housekeeping Genes'!AB$20),"")</f>
        <v/>
      </c>
      <c r="AA85" s="22" t="str">
        <f>IF(SUM('Control Sample Data'!E$3:E$194)&gt;10,IF(AND(ISNUMBER('Control Sample Data'!E85),'Control Sample Data'!E85&lt;35,'Control Sample Data'!E85&gt;0),'Control Sample Data'!E85-'Choose Housekeeping Genes'!AC$20,35-'Choose Housekeeping Genes'!AC$20),"")</f>
        <v/>
      </c>
      <c r="AB85" s="22" t="str">
        <f>IF(SUM('Control Sample Data'!F$3:F$194)&gt;10,IF(AND(ISNUMBER('Control Sample Data'!F85),'Control Sample Data'!F85&lt;35,'Control Sample Data'!F85&gt;0),'Control Sample Data'!F85-'Choose Housekeeping Genes'!AD$20,35-'Choose Housekeeping Genes'!AD$20),"")</f>
        <v/>
      </c>
      <c r="AC85" s="22" t="str">
        <f>IF(SUM('Control Sample Data'!G$3:G$194)&gt;10,IF(AND(ISNUMBER('Control Sample Data'!G85),'Control Sample Data'!G85&lt;35,'Control Sample Data'!G85&gt;0),'Control Sample Data'!G85-'Choose Housekeeping Genes'!AE$20,35-'Choose Housekeeping Genes'!AE$20),"")</f>
        <v/>
      </c>
      <c r="AD85" s="22" t="str">
        <f>IF(SUM('Control Sample Data'!H$3:H$194)&gt;10,IF(AND(ISNUMBER('Control Sample Data'!H85),'Control Sample Data'!H85&lt;35,'Control Sample Data'!H85&gt;0),'Control Sample Data'!H85-'Choose Housekeeping Genes'!AF$20,35-'Choose Housekeeping Genes'!AF$20),"")</f>
        <v/>
      </c>
      <c r="AE85" s="22" t="str">
        <f>IF(SUM('Control Sample Data'!I$3:I$194)&gt;10,IF(AND(ISNUMBER('Control Sample Data'!I85),'Control Sample Data'!I85&lt;35,'Control Sample Data'!I85&gt;0),'Control Sample Data'!I85-'Choose Housekeeping Genes'!AG$20,35-'Choose Housekeeping Genes'!AG$20),"")</f>
        <v/>
      </c>
      <c r="AF85" s="22" t="str">
        <f>IF(SUM('Control Sample Data'!J$3:J$194)&gt;10,IF(AND(ISNUMBER('Control Sample Data'!J85),'Control Sample Data'!J85&lt;35,'Control Sample Data'!J85&gt;0),'Control Sample Data'!J85-'Choose Housekeeping Genes'!AH$20,35-'Choose Housekeeping Genes'!AH$20),"")</f>
        <v/>
      </c>
      <c r="AG85" s="22" t="str">
        <f>IF(SUM('Control Sample Data'!K$3:K$194)&gt;10,IF(AND(ISNUMBER('Control Sample Data'!K85),'Control Sample Data'!K85&lt;35,'Control Sample Data'!K85&gt;0),'Control Sample Data'!K85-'Choose Housekeeping Genes'!AI$20,35-'Choose Housekeeping Genes'!AI$20),"")</f>
        <v/>
      </c>
      <c r="AH85" s="22" t="str">
        <f>IF(SUM('Control Sample Data'!L$3:L$194)&gt;10,IF(AND(ISNUMBER('Control Sample Data'!L85),'Control Sample Data'!L85&lt;35,'Control Sample Data'!L85&gt;0),'Control Sample Data'!L85-'Choose Housekeeping Genes'!AJ$20,35-'Choose Housekeeping Genes'!AJ$20),"")</f>
        <v/>
      </c>
      <c r="AI85" s="22" t="str">
        <f>IF(SUM('Control Sample Data'!M$3:M$194)&gt;10,IF(AND(ISNUMBER('Control Sample Data'!M85),'Control Sample Data'!M85&lt;35,'Control Sample Data'!M85&gt;0),'Control Sample Data'!M85-'Choose Housekeeping Genes'!AK$20,35-'Choose Housekeeping Genes'!AK$20),"")</f>
        <v/>
      </c>
      <c r="AJ85" s="22" t="str">
        <f>IF(SUM('Control Sample Data'!N$3:N$194)&gt;10,IF(AND(ISNUMBER('Control Sample Data'!N85),'Control Sample Data'!N85&lt;35,'Control Sample Data'!N85&gt;0),'Control Sample Data'!N85-'Choose Housekeeping Genes'!AL$20,35-'Choose Housekeeping Genes'!AL$20),"")</f>
        <v/>
      </c>
      <c r="AK85" s="22" t="str">
        <f>IF(SUM('Control Sample Data'!O$3:O$194)&gt;10,IF(AND(ISNUMBER('Control Sample Data'!O85),'Control Sample Data'!O85&lt;35,'Control Sample Data'!O85&gt;0),'Control Sample Data'!O85-'Choose Housekeeping Genes'!AM$20,35-'Choose Housekeeping Genes'!AM$20),"")</f>
        <v/>
      </c>
      <c r="AL85" s="22" t="str">
        <f>IF(SUM('Control Sample Data'!P$3:P$194)&gt;10,IF(AND(ISNUMBER('Control Sample Data'!P85),'Control Sample Data'!P85&lt;35,'Control Sample Data'!P85&gt;0),'Control Sample Data'!P85-'Choose Housekeeping Genes'!AN$20,35-'Choose Housekeeping Genes'!AN$20),"")</f>
        <v/>
      </c>
      <c r="AM85" s="22" t="str">
        <f>IF(SUM('Control Sample Data'!Q$3:Q$194)&gt;10,IF(AND(ISNUMBER('Control Sample Data'!Q85),'Control Sample Data'!Q85&lt;35,'Control Sample Data'!Q85&gt;0),'Control Sample Data'!Q85-'Choose Housekeeping Genes'!AO$20,35-'Choose Housekeeping Genes'!AO$20),"")</f>
        <v/>
      </c>
      <c r="AN85" s="22" t="str">
        <f>IF(SUM('Control Sample Data'!R$3:R$194)&gt;10,IF(AND(ISNUMBER('Control Sample Data'!R85),'Control Sample Data'!R85&lt;35,'Control Sample Data'!R85&gt;0),'Control Sample Data'!R85-'Choose Housekeeping Genes'!AP$20,35-'Choose Housekeeping Genes'!AP$20),"")</f>
        <v/>
      </c>
      <c r="AO85" s="22" t="str">
        <f>IF(SUM('Control Sample Data'!S$3:S$194)&gt;10,IF(AND(ISNUMBER('Control Sample Data'!S85),'Control Sample Data'!S85&lt;35,'Control Sample Data'!S85&gt;0),'Control Sample Data'!S85-'Choose Housekeeping Genes'!AQ$20,35-'Choose Housekeeping Genes'!AQ$20),"")</f>
        <v/>
      </c>
      <c r="AP85" s="22" t="str">
        <f>IF(SUM('Control Sample Data'!T$3:T$194)&gt;10,IF(AND(ISNUMBER('Control Sample Data'!T85),'Control Sample Data'!T85&lt;35,'Control Sample Data'!T85&gt;0),'Control Sample Data'!T85-'Choose Housekeeping Genes'!AR$20,35-'Choose Housekeeping Genes'!AR$20),"")</f>
        <v/>
      </c>
      <c r="AQ85" s="22" t="str">
        <f>IF(SUM('Control Sample Data'!U$3:U$194)&gt;10,IF(AND(ISNUMBER('Control Sample Data'!U85),'Control Sample Data'!U85&lt;35,'Control Sample Data'!U85&gt;0),'Control Sample Data'!U85-'Choose Housekeeping Genes'!AS$20,35-'Choose Housekeeping Genes'!AS$20),"")</f>
        <v/>
      </c>
      <c r="AR85" s="22" t="str">
        <f>IF(SUM('Control Sample Data'!V$3:V$194)&gt;10,IF(AND(ISNUMBER('Control Sample Data'!V85),'Control Sample Data'!V85&lt;35,'Control Sample Data'!V85&gt;0),'Control Sample Data'!V85-'Choose Housekeeping Genes'!AT$20,35-'Choose Housekeeping Genes'!AT$20),"")</f>
        <v/>
      </c>
      <c r="AS85" s="69" t="str">
        <f>'Control Sample Data'!A85</f>
        <v>Ile-TAT</v>
      </c>
      <c r="AT85" s="21" t="s">
        <v>274</v>
      </c>
      <c r="AU85" s="22" t="str">
        <f ca="1">IF(ISNUMBER(C85-'Choose Housekeeping Genes'!D$12),C85-'Choose Housekeeping Genes'!D$12,"")</f>
        <v/>
      </c>
      <c r="AV85" s="22" t="str">
        <f ca="1">IF(ISNUMBER(D85-'Choose Housekeeping Genes'!E$12),D85-'Choose Housekeeping Genes'!E$12,"")</f>
        <v/>
      </c>
      <c r="AW85" s="22" t="str">
        <f ca="1">IF(ISNUMBER(E85-'Choose Housekeeping Genes'!F$12),E85-'Choose Housekeeping Genes'!F$12,"")</f>
        <v/>
      </c>
      <c r="AX85" s="22" t="str">
        <f ca="1">IF(ISNUMBER(F85-'Choose Housekeeping Genes'!G$12),F85-'Choose Housekeeping Genes'!G$12,"")</f>
        <v/>
      </c>
      <c r="AY85" s="22" t="str">
        <f ca="1">IF(ISNUMBER(G85-'Choose Housekeeping Genes'!H$12),G85-'Choose Housekeeping Genes'!H$12,"")</f>
        <v/>
      </c>
      <c r="AZ85" s="22" t="str">
        <f ca="1">IF(ISNUMBER(H85-'Choose Housekeeping Genes'!I$12),H85-'Choose Housekeeping Genes'!I$12,"")</f>
        <v/>
      </c>
      <c r="BA85" s="22" t="str">
        <f ca="1">IF(ISNUMBER(I85-'Choose Housekeeping Genes'!J$12),I85-'Choose Housekeeping Genes'!J$12,"")</f>
        <v/>
      </c>
      <c r="BB85" s="22" t="str">
        <f ca="1">IF(ISNUMBER(J85-'Choose Housekeeping Genes'!K$12),J85-'Choose Housekeeping Genes'!K$12,"")</f>
        <v/>
      </c>
      <c r="BC85" s="22" t="str">
        <f ca="1">IF(ISNUMBER(K85-'Choose Housekeeping Genes'!L$12),K85-'Choose Housekeeping Genes'!L$12,"")</f>
        <v/>
      </c>
      <c r="BD85" s="22" t="str">
        <f ca="1">IF(ISNUMBER(L85-'Choose Housekeeping Genes'!M$12),L85-'Choose Housekeeping Genes'!M$12,"")</f>
        <v/>
      </c>
      <c r="BE85" s="22" t="str">
        <f ca="1">IF(ISNUMBER(M85-'Choose Housekeeping Genes'!N$12),M85-'Choose Housekeeping Genes'!N$12,"")</f>
        <v/>
      </c>
      <c r="BF85" s="22" t="str">
        <f ca="1">IF(ISNUMBER(N85-'Choose Housekeeping Genes'!O$12),N85-'Choose Housekeeping Genes'!O$12,"")</f>
        <v/>
      </c>
      <c r="BG85" s="22" t="str">
        <f ca="1">IF(ISNUMBER(O85-'Choose Housekeeping Genes'!P$12),O85-'Choose Housekeeping Genes'!P$12,"")</f>
        <v/>
      </c>
      <c r="BH85" s="22" t="str">
        <f ca="1">IF(ISNUMBER(P85-'Choose Housekeeping Genes'!Q$12),P85-'Choose Housekeeping Genes'!Q$12,"")</f>
        <v/>
      </c>
      <c r="BI85" s="22" t="str">
        <f ca="1">IF(ISNUMBER(Q85-'Choose Housekeeping Genes'!R$12),Q85-'Choose Housekeeping Genes'!R$12,"")</f>
        <v/>
      </c>
      <c r="BJ85" s="22" t="str">
        <f ca="1">IF(ISNUMBER(R85-'Choose Housekeeping Genes'!S$12),R85-'Choose Housekeeping Genes'!S$12,"")</f>
        <v/>
      </c>
      <c r="BK85" s="22" t="str">
        <f ca="1">IF(ISNUMBER(S85-'Choose Housekeeping Genes'!T$12),S85-'Choose Housekeeping Genes'!T$12,"")</f>
        <v/>
      </c>
      <c r="BL85" s="22" t="str">
        <f ca="1">IF(ISNUMBER(T85-'Choose Housekeeping Genes'!U$12),T85-'Choose Housekeeping Genes'!U$12,"")</f>
        <v/>
      </c>
      <c r="BM85" s="22" t="str">
        <f ca="1">IF(ISNUMBER(U85-'Choose Housekeeping Genes'!V$12),U85-'Choose Housekeeping Genes'!V$12,"")</f>
        <v/>
      </c>
      <c r="BN85" s="22" t="str">
        <f ca="1">IF(ISNUMBER(V85-'Choose Housekeeping Genes'!W$12),V85-'Choose Housekeeping Genes'!W$12,"")</f>
        <v/>
      </c>
      <c r="BO85" s="142" t="str">
        <f t="shared" si="49"/>
        <v>Ile-TAT</v>
      </c>
      <c r="BP85" s="140" t="s">
        <v>274</v>
      </c>
      <c r="BQ85" s="22" t="str">
        <f ca="1">IF(ISNUMBER(Y85-'Choose Housekeeping Genes'!AA$12),Y85-'Choose Housekeeping Genes'!AA$12,"")</f>
        <v/>
      </c>
      <c r="BR85" s="22" t="str">
        <f ca="1">IF(ISNUMBER(Z85-'Choose Housekeeping Genes'!AB$12),Z85-'Choose Housekeeping Genes'!AB$12,"")</f>
        <v/>
      </c>
      <c r="BS85" s="22" t="str">
        <f ca="1">IF(ISNUMBER(AA85-'Choose Housekeeping Genes'!AC$12),AA85-'Choose Housekeeping Genes'!AC$12,"")</f>
        <v/>
      </c>
      <c r="BT85" s="22" t="str">
        <f ca="1">IF(ISNUMBER(AB85-'Choose Housekeeping Genes'!AD$12),AB85-'Choose Housekeeping Genes'!AD$12,"")</f>
        <v/>
      </c>
      <c r="BU85" s="22" t="str">
        <f ca="1">IF(ISNUMBER(AC85-'Choose Housekeeping Genes'!AE$12),AC85-'Choose Housekeeping Genes'!AE$12,"")</f>
        <v/>
      </c>
      <c r="BV85" s="22" t="str">
        <f ca="1">IF(ISNUMBER(AD85-'Choose Housekeeping Genes'!AF$12),AD85-'Choose Housekeeping Genes'!AF$12,"")</f>
        <v/>
      </c>
      <c r="BW85" s="22" t="str">
        <f ca="1">IF(ISNUMBER(AE85-'Choose Housekeeping Genes'!AG$12),AE85-'Choose Housekeeping Genes'!AG$12,"")</f>
        <v/>
      </c>
      <c r="BX85" s="22" t="str">
        <f ca="1">IF(ISNUMBER(AF85-'Choose Housekeeping Genes'!AH$12),AF85-'Choose Housekeeping Genes'!AH$12,"")</f>
        <v/>
      </c>
      <c r="BY85" s="22" t="str">
        <f ca="1">IF(ISNUMBER(AG85-'Choose Housekeeping Genes'!AI$12),AG85-'Choose Housekeeping Genes'!AI$12,"")</f>
        <v/>
      </c>
      <c r="BZ85" s="22" t="str">
        <f ca="1">IF(ISNUMBER(AH85-'Choose Housekeeping Genes'!AJ$12),AH85-'Choose Housekeeping Genes'!AJ$12,"")</f>
        <v/>
      </c>
      <c r="CA85" s="22" t="str">
        <f ca="1">IF(ISNUMBER(AI85-'Choose Housekeeping Genes'!AK$12),AI85-'Choose Housekeeping Genes'!AK$12,"")</f>
        <v/>
      </c>
      <c r="CB85" s="22" t="str">
        <f ca="1">IF(ISNUMBER(AJ85-'Choose Housekeeping Genes'!AL$12),AJ85-'Choose Housekeeping Genes'!AL$12,"")</f>
        <v/>
      </c>
      <c r="CC85" s="22" t="str">
        <f ca="1">IF(ISNUMBER(AK85-'Choose Housekeeping Genes'!AM$12),AK85-'Choose Housekeeping Genes'!AM$12,"")</f>
        <v/>
      </c>
      <c r="CD85" s="22" t="str">
        <f ca="1">IF(ISNUMBER(AL85-'Choose Housekeeping Genes'!AN$12),AL85-'Choose Housekeeping Genes'!AN$12,"")</f>
        <v/>
      </c>
      <c r="CE85" s="22" t="str">
        <f ca="1">IF(ISNUMBER(AM85-'Choose Housekeeping Genes'!AO$12),AM85-'Choose Housekeeping Genes'!AO$12,"")</f>
        <v/>
      </c>
      <c r="CF85" s="22" t="str">
        <f ca="1">IF(ISNUMBER(AN85-'Choose Housekeeping Genes'!AP$12),AN85-'Choose Housekeeping Genes'!AP$12,"")</f>
        <v/>
      </c>
      <c r="CG85" s="22" t="str">
        <f ca="1">IF(ISNUMBER(AO85-'Choose Housekeeping Genes'!AQ$12),AO85-'Choose Housekeeping Genes'!AQ$12,"")</f>
        <v/>
      </c>
      <c r="CH85" s="22" t="str">
        <f ca="1">IF(ISNUMBER(AP85-'Choose Housekeeping Genes'!AR$12),AP85-'Choose Housekeeping Genes'!AR$12,"")</f>
        <v/>
      </c>
      <c r="CI85" s="22" t="str">
        <f ca="1">IF(ISNUMBER(AQ85-'Choose Housekeeping Genes'!AS$12),AQ85-'Choose Housekeeping Genes'!AS$12,"")</f>
        <v/>
      </c>
      <c r="CJ85" s="22" t="str">
        <f ca="1">IF(ISNUMBER(AR85-'Choose Housekeeping Genes'!AT$12),AR85-'Choose Housekeeping Genes'!AT$12,"")</f>
        <v/>
      </c>
      <c r="CK85" s="66" t="e">
        <f t="shared" ca="1" si="50"/>
        <v>#DIV/0!</v>
      </c>
      <c r="CL85" s="143" t="e">
        <f t="shared" ca="1" si="51"/>
        <v>#DIV/0!</v>
      </c>
      <c r="DA85" s="69" t="str">
        <f>'Transcript table'!D93</f>
        <v>Ile-TAT</v>
      </c>
      <c r="DB85" s="21" t="s">
        <v>274</v>
      </c>
      <c r="DC85" s="65" t="str">
        <f t="shared" ca="1" si="52"/>
        <v/>
      </c>
      <c r="DD85" s="65" t="str">
        <f t="shared" ca="1" si="53"/>
        <v/>
      </c>
      <c r="DE85" s="65" t="str">
        <f t="shared" ca="1" si="54"/>
        <v/>
      </c>
      <c r="DF85" s="65" t="str">
        <f t="shared" ca="1" si="55"/>
        <v/>
      </c>
      <c r="DG85" s="65" t="str">
        <f t="shared" ca="1" si="56"/>
        <v/>
      </c>
      <c r="DH85" s="65" t="str">
        <f t="shared" ca="1" si="57"/>
        <v/>
      </c>
      <c r="DI85" s="65" t="str">
        <f t="shared" ca="1" si="58"/>
        <v/>
      </c>
      <c r="DJ85" s="65" t="str">
        <f t="shared" ca="1" si="59"/>
        <v/>
      </c>
      <c r="DK85" s="65" t="str">
        <f t="shared" ca="1" si="60"/>
        <v/>
      </c>
      <c r="DL85" s="65" t="str">
        <f t="shared" ca="1" si="61"/>
        <v/>
      </c>
      <c r="DM85" s="65" t="str">
        <f t="shared" ca="1" si="62"/>
        <v/>
      </c>
      <c r="DN85" s="65" t="str">
        <f t="shared" ca="1" si="63"/>
        <v/>
      </c>
      <c r="DO85" s="65" t="str">
        <f t="shared" ca="1" si="64"/>
        <v/>
      </c>
      <c r="DP85" s="65" t="str">
        <f t="shared" ca="1" si="65"/>
        <v/>
      </c>
      <c r="DQ85" s="65" t="str">
        <f t="shared" ca="1" si="66"/>
        <v/>
      </c>
      <c r="DR85" s="65" t="str">
        <f t="shared" ca="1" si="67"/>
        <v/>
      </c>
      <c r="DS85" s="65" t="str">
        <f t="shared" ca="1" si="68"/>
        <v/>
      </c>
      <c r="DT85" s="65" t="str">
        <f t="shared" ca="1" si="69"/>
        <v/>
      </c>
      <c r="DU85" s="65" t="str">
        <f t="shared" ca="1" si="70"/>
        <v/>
      </c>
      <c r="DV85" s="65" t="str">
        <f t="shared" ca="1" si="71"/>
        <v/>
      </c>
      <c r="DW85" s="141" t="str">
        <f t="shared" si="72"/>
        <v>Ile-TAT</v>
      </c>
      <c r="DX85" s="140" t="s">
        <v>274</v>
      </c>
      <c r="DY85" s="65" t="str">
        <f t="shared" ca="1" si="73"/>
        <v/>
      </c>
      <c r="DZ85" s="65" t="str">
        <f t="shared" ca="1" si="74"/>
        <v/>
      </c>
      <c r="EA85" s="65" t="str">
        <f t="shared" ca="1" si="75"/>
        <v/>
      </c>
      <c r="EB85" s="65" t="str">
        <f t="shared" ca="1" si="76"/>
        <v/>
      </c>
      <c r="EC85" s="65" t="str">
        <f t="shared" ca="1" si="77"/>
        <v/>
      </c>
      <c r="ED85" s="65" t="str">
        <f t="shared" ca="1" si="78"/>
        <v/>
      </c>
      <c r="EE85" s="65" t="str">
        <f t="shared" ca="1" si="79"/>
        <v/>
      </c>
      <c r="EF85" s="65" t="str">
        <f t="shared" ca="1" si="80"/>
        <v/>
      </c>
      <c r="EG85" s="65" t="str">
        <f t="shared" ca="1" si="81"/>
        <v/>
      </c>
      <c r="EH85" s="65" t="str">
        <f t="shared" ca="1" si="82"/>
        <v/>
      </c>
      <c r="EI85" s="65" t="str">
        <f t="shared" ca="1" si="83"/>
        <v/>
      </c>
      <c r="EJ85" s="65" t="str">
        <f t="shared" ca="1" si="84"/>
        <v/>
      </c>
      <c r="EK85" s="65" t="str">
        <f t="shared" ca="1" si="85"/>
        <v/>
      </c>
      <c r="EL85" s="65" t="str">
        <f t="shared" ca="1" si="86"/>
        <v/>
      </c>
      <c r="EM85" s="65" t="str">
        <f t="shared" ca="1" si="87"/>
        <v/>
      </c>
      <c r="EN85" s="65" t="str">
        <f t="shared" ca="1" si="88"/>
        <v/>
      </c>
      <c r="EO85" s="65" t="str">
        <f t="shared" ca="1" si="89"/>
        <v/>
      </c>
      <c r="EP85" s="65" t="str">
        <f t="shared" ca="1" si="90"/>
        <v/>
      </c>
      <c r="EQ85" s="65" t="str">
        <f t="shared" ca="1" si="91"/>
        <v/>
      </c>
      <c r="ER85" s="65" t="str">
        <f t="shared" ca="1" si="92"/>
        <v/>
      </c>
    </row>
    <row r="86" spans="1:148" ht="12.75" customHeight="1">
      <c r="A86" s="134" t="str">
        <f>'Test Sample Data'!A86</f>
        <v>Leu-AAG-1</v>
      </c>
      <c r="B86" s="136" t="s">
        <v>272</v>
      </c>
      <c r="C86" s="22" t="str">
        <f>IF(SUM('Test Sample Data'!C$3:C$194)&gt;10,IF(AND(ISNUMBER('Test Sample Data'!C86),'Test Sample Data'!C86&lt;35,'Test Sample Data'!C86&gt;0),'Test Sample Data'!C86-'Choose Housekeeping Genes'!D$20,35-'Choose Housekeeping Genes'!D$20),"")</f>
        <v/>
      </c>
      <c r="D86" s="22" t="str">
        <f>IF(SUM('Test Sample Data'!D$3:D$194)&gt;10,IF(AND(ISNUMBER('Test Sample Data'!D86),'Test Sample Data'!D86&lt;35,'Test Sample Data'!D86&gt;0),'Test Sample Data'!D86-'Choose Housekeeping Genes'!E$20,35-'Choose Housekeeping Genes'!E$20),"")</f>
        <v/>
      </c>
      <c r="E86" s="22" t="str">
        <f>IF(SUM('Test Sample Data'!E$3:E$194)&gt;10,IF(AND(ISNUMBER('Test Sample Data'!E86),'Test Sample Data'!E86&lt;35,'Test Sample Data'!E86&gt;0),'Test Sample Data'!E86-'Choose Housekeeping Genes'!F$20,35-'Choose Housekeeping Genes'!F$20),"")</f>
        <v/>
      </c>
      <c r="F86" s="22" t="str">
        <f>IF(SUM('Test Sample Data'!F$3:F$194)&gt;10,IF(AND(ISNUMBER('Test Sample Data'!F86),'Test Sample Data'!F86&lt;35,'Test Sample Data'!F86&gt;0),'Test Sample Data'!F86-'Choose Housekeeping Genes'!G$20,35-'Choose Housekeeping Genes'!G$20),"")</f>
        <v/>
      </c>
      <c r="G86" s="22" t="str">
        <f>IF(SUM('Test Sample Data'!G$3:G$194)&gt;10,IF(AND(ISNUMBER('Test Sample Data'!G86),'Test Sample Data'!G86&lt;35,'Test Sample Data'!G86&gt;0),'Test Sample Data'!G86-'Choose Housekeeping Genes'!H$20,35-'Choose Housekeeping Genes'!H$20),"")</f>
        <v/>
      </c>
      <c r="H86" s="22" t="str">
        <f>IF(SUM('Test Sample Data'!H$3:H$194)&gt;10,IF(AND(ISNUMBER('Test Sample Data'!H86),'Test Sample Data'!H86&lt;35,'Test Sample Data'!H86&gt;0),'Test Sample Data'!H86-'Choose Housekeeping Genes'!I$20,35-'Choose Housekeeping Genes'!I$20),"")</f>
        <v/>
      </c>
      <c r="I86" s="22" t="str">
        <f>IF(SUM('Test Sample Data'!I$3:I$194)&gt;10,IF(AND(ISNUMBER('Test Sample Data'!I86),'Test Sample Data'!I86&lt;35,'Test Sample Data'!I86&gt;0),'Test Sample Data'!I86-'Choose Housekeeping Genes'!J$20,35-'Choose Housekeeping Genes'!J$20),"")</f>
        <v/>
      </c>
      <c r="J86" s="22" t="str">
        <f>IF(SUM('Test Sample Data'!J$3:J$194)&gt;10,IF(AND(ISNUMBER('Test Sample Data'!J86),'Test Sample Data'!J86&lt;35,'Test Sample Data'!J86&gt;0),'Test Sample Data'!J86-'Choose Housekeeping Genes'!K$20,35-'Choose Housekeeping Genes'!K$20),"")</f>
        <v/>
      </c>
      <c r="K86" s="22" t="str">
        <f>IF(SUM('Test Sample Data'!K$3:K$194)&gt;10,IF(AND(ISNUMBER('Test Sample Data'!K86),'Test Sample Data'!K86&lt;35,'Test Sample Data'!K86&gt;0),'Test Sample Data'!K86-'Choose Housekeeping Genes'!L$20,35-'Choose Housekeeping Genes'!L$20),"")</f>
        <v/>
      </c>
      <c r="L86" s="22" t="str">
        <f>IF(SUM('Test Sample Data'!L$3:L$194)&gt;10,IF(AND(ISNUMBER('Test Sample Data'!L86),'Test Sample Data'!L86&lt;35,'Test Sample Data'!L86&gt;0),'Test Sample Data'!L86-'Choose Housekeeping Genes'!M$20,35-'Choose Housekeeping Genes'!M$20),"")</f>
        <v/>
      </c>
      <c r="M86" s="22" t="str">
        <f>IF(SUM('Test Sample Data'!M$3:M$194)&gt;10,IF(AND(ISNUMBER('Test Sample Data'!M86),'Test Sample Data'!M86&lt;35,'Test Sample Data'!M86&gt;0),'Test Sample Data'!M86-'Choose Housekeeping Genes'!N$20,35-'Choose Housekeeping Genes'!N$20),"")</f>
        <v/>
      </c>
      <c r="N86" s="22" t="str">
        <f>IF(SUM('Test Sample Data'!N$3:N$194)&gt;10,IF(AND(ISNUMBER('Test Sample Data'!N86),'Test Sample Data'!N86&lt;35,'Test Sample Data'!N86&gt;0),'Test Sample Data'!N86-'Choose Housekeeping Genes'!O$20,35-'Choose Housekeeping Genes'!O$20),"")</f>
        <v/>
      </c>
      <c r="O86" s="22" t="str">
        <f>IF(SUM('Test Sample Data'!O$3:O$194)&gt;10,IF(AND(ISNUMBER('Test Sample Data'!O86),'Test Sample Data'!O86&lt;35,'Test Sample Data'!O86&gt;0),'Test Sample Data'!O86-'Choose Housekeeping Genes'!P$20,35-'Choose Housekeeping Genes'!P$20),"")</f>
        <v/>
      </c>
      <c r="P86" s="22" t="str">
        <f>IF(SUM('Test Sample Data'!P$3:P$194)&gt;10,IF(AND(ISNUMBER('Test Sample Data'!P86),'Test Sample Data'!P86&lt;35,'Test Sample Data'!P86&gt;0),'Test Sample Data'!P86-'Choose Housekeeping Genes'!Q$20,35-'Choose Housekeeping Genes'!Q$20),"")</f>
        <v/>
      </c>
      <c r="Q86" s="22" t="str">
        <f>IF(SUM('Test Sample Data'!Q$3:Q$194)&gt;10,IF(AND(ISNUMBER('Test Sample Data'!Q86),'Test Sample Data'!Q86&lt;35,'Test Sample Data'!Q86&gt;0),'Test Sample Data'!Q86-'Choose Housekeeping Genes'!R$20,35-'Choose Housekeeping Genes'!R$20),"")</f>
        <v/>
      </c>
      <c r="R86" s="22" t="str">
        <f>IF(SUM('Test Sample Data'!R$3:R$194)&gt;10,IF(AND(ISNUMBER('Test Sample Data'!R86),'Test Sample Data'!R86&lt;35,'Test Sample Data'!R86&gt;0),'Test Sample Data'!R86-'Choose Housekeeping Genes'!S$20,35-'Choose Housekeeping Genes'!S$20),"")</f>
        <v/>
      </c>
      <c r="S86" s="22" t="str">
        <f>IF(SUM('Test Sample Data'!S$3:S$194)&gt;10,IF(AND(ISNUMBER('Test Sample Data'!S86),'Test Sample Data'!S86&lt;35,'Test Sample Data'!S86&gt;0),'Test Sample Data'!S86-'Choose Housekeeping Genes'!T$20,35-'Choose Housekeeping Genes'!T$20),"")</f>
        <v/>
      </c>
      <c r="T86" s="22" t="str">
        <f>IF(SUM('Test Sample Data'!T$3:T$194)&gt;10,IF(AND(ISNUMBER('Test Sample Data'!T86),'Test Sample Data'!T86&lt;35,'Test Sample Data'!T86&gt;0),'Test Sample Data'!T86-'Choose Housekeeping Genes'!U$20,35-'Choose Housekeeping Genes'!U$20),"")</f>
        <v/>
      </c>
      <c r="U86" s="22" t="str">
        <f>IF(SUM('Test Sample Data'!U$3:U$194)&gt;10,IF(AND(ISNUMBER('Test Sample Data'!U86),'Test Sample Data'!U86&lt;35,'Test Sample Data'!U86&gt;0),'Test Sample Data'!U86-'Choose Housekeeping Genes'!V$20,35-'Choose Housekeeping Genes'!V$20),"")</f>
        <v/>
      </c>
      <c r="V86" s="22" t="str">
        <f>IF(SUM('Test Sample Data'!V$3:V$194)&gt;10,IF(AND(ISNUMBER('Test Sample Data'!V86),'Test Sample Data'!V86&lt;35,'Test Sample Data'!V86&gt;0),'Test Sample Data'!V86-'Choose Housekeeping Genes'!W$20,35-'Choose Housekeeping Genes'!W$20),"")</f>
        <v/>
      </c>
      <c r="W86" s="139" t="str">
        <f>'Control Sample Data'!A86</f>
        <v>Leu-AAG-1</v>
      </c>
      <c r="X86" s="140" t="s">
        <v>272</v>
      </c>
      <c r="Y86" s="22" t="str">
        <f>IF(SUM('Control Sample Data'!C$3:C$194)&gt;10,IF(AND(ISNUMBER('Control Sample Data'!C86),'Control Sample Data'!C86&lt;35,'Control Sample Data'!C86&gt;0),'Control Sample Data'!C86-'Choose Housekeeping Genes'!AA$20,35-'Choose Housekeeping Genes'!AA$20),"")</f>
        <v/>
      </c>
      <c r="Z86" s="22" t="str">
        <f>IF(SUM('Control Sample Data'!D$3:D$194)&gt;10,IF(AND(ISNUMBER('Control Sample Data'!D86),'Control Sample Data'!D86&lt;35,'Control Sample Data'!D86&gt;0),'Control Sample Data'!D86-'Choose Housekeeping Genes'!AB$20,35-'Choose Housekeeping Genes'!AB$20),"")</f>
        <v/>
      </c>
      <c r="AA86" s="22" t="str">
        <f>IF(SUM('Control Sample Data'!E$3:E$194)&gt;10,IF(AND(ISNUMBER('Control Sample Data'!E86),'Control Sample Data'!E86&lt;35,'Control Sample Data'!E86&gt;0),'Control Sample Data'!E86-'Choose Housekeeping Genes'!AC$20,35-'Choose Housekeeping Genes'!AC$20),"")</f>
        <v/>
      </c>
      <c r="AB86" s="22" t="str">
        <f>IF(SUM('Control Sample Data'!F$3:F$194)&gt;10,IF(AND(ISNUMBER('Control Sample Data'!F86),'Control Sample Data'!F86&lt;35,'Control Sample Data'!F86&gt;0),'Control Sample Data'!F86-'Choose Housekeeping Genes'!AD$20,35-'Choose Housekeeping Genes'!AD$20),"")</f>
        <v/>
      </c>
      <c r="AC86" s="22" t="str">
        <f>IF(SUM('Control Sample Data'!G$3:G$194)&gt;10,IF(AND(ISNUMBER('Control Sample Data'!G86),'Control Sample Data'!G86&lt;35,'Control Sample Data'!G86&gt;0),'Control Sample Data'!G86-'Choose Housekeeping Genes'!AE$20,35-'Choose Housekeeping Genes'!AE$20),"")</f>
        <v/>
      </c>
      <c r="AD86" s="22" t="str">
        <f>IF(SUM('Control Sample Data'!H$3:H$194)&gt;10,IF(AND(ISNUMBER('Control Sample Data'!H86),'Control Sample Data'!H86&lt;35,'Control Sample Data'!H86&gt;0),'Control Sample Data'!H86-'Choose Housekeeping Genes'!AF$20,35-'Choose Housekeeping Genes'!AF$20),"")</f>
        <v/>
      </c>
      <c r="AE86" s="22" t="str">
        <f>IF(SUM('Control Sample Data'!I$3:I$194)&gt;10,IF(AND(ISNUMBER('Control Sample Data'!I86),'Control Sample Data'!I86&lt;35,'Control Sample Data'!I86&gt;0),'Control Sample Data'!I86-'Choose Housekeeping Genes'!AG$20,35-'Choose Housekeeping Genes'!AG$20),"")</f>
        <v/>
      </c>
      <c r="AF86" s="22" t="str">
        <f>IF(SUM('Control Sample Data'!J$3:J$194)&gt;10,IF(AND(ISNUMBER('Control Sample Data'!J86),'Control Sample Data'!J86&lt;35,'Control Sample Data'!J86&gt;0),'Control Sample Data'!J86-'Choose Housekeeping Genes'!AH$20,35-'Choose Housekeeping Genes'!AH$20),"")</f>
        <v/>
      </c>
      <c r="AG86" s="22" t="str">
        <f>IF(SUM('Control Sample Data'!K$3:K$194)&gt;10,IF(AND(ISNUMBER('Control Sample Data'!K86),'Control Sample Data'!K86&lt;35,'Control Sample Data'!K86&gt;0),'Control Sample Data'!K86-'Choose Housekeeping Genes'!AI$20,35-'Choose Housekeeping Genes'!AI$20),"")</f>
        <v/>
      </c>
      <c r="AH86" s="22" t="str">
        <f>IF(SUM('Control Sample Data'!L$3:L$194)&gt;10,IF(AND(ISNUMBER('Control Sample Data'!L86),'Control Sample Data'!L86&lt;35,'Control Sample Data'!L86&gt;0),'Control Sample Data'!L86-'Choose Housekeeping Genes'!AJ$20,35-'Choose Housekeeping Genes'!AJ$20),"")</f>
        <v/>
      </c>
      <c r="AI86" s="22" t="str">
        <f>IF(SUM('Control Sample Data'!M$3:M$194)&gt;10,IF(AND(ISNUMBER('Control Sample Data'!M86),'Control Sample Data'!M86&lt;35,'Control Sample Data'!M86&gt;0),'Control Sample Data'!M86-'Choose Housekeeping Genes'!AK$20,35-'Choose Housekeeping Genes'!AK$20),"")</f>
        <v/>
      </c>
      <c r="AJ86" s="22" t="str">
        <f>IF(SUM('Control Sample Data'!N$3:N$194)&gt;10,IF(AND(ISNUMBER('Control Sample Data'!N86),'Control Sample Data'!N86&lt;35,'Control Sample Data'!N86&gt;0),'Control Sample Data'!N86-'Choose Housekeeping Genes'!AL$20,35-'Choose Housekeeping Genes'!AL$20),"")</f>
        <v/>
      </c>
      <c r="AK86" s="22" t="str">
        <f>IF(SUM('Control Sample Data'!O$3:O$194)&gt;10,IF(AND(ISNUMBER('Control Sample Data'!O86),'Control Sample Data'!O86&lt;35,'Control Sample Data'!O86&gt;0),'Control Sample Data'!O86-'Choose Housekeeping Genes'!AM$20,35-'Choose Housekeeping Genes'!AM$20),"")</f>
        <v/>
      </c>
      <c r="AL86" s="22" t="str">
        <f>IF(SUM('Control Sample Data'!P$3:P$194)&gt;10,IF(AND(ISNUMBER('Control Sample Data'!P86),'Control Sample Data'!P86&lt;35,'Control Sample Data'!P86&gt;0),'Control Sample Data'!P86-'Choose Housekeeping Genes'!AN$20,35-'Choose Housekeeping Genes'!AN$20),"")</f>
        <v/>
      </c>
      <c r="AM86" s="22" t="str">
        <f>IF(SUM('Control Sample Data'!Q$3:Q$194)&gt;10,IF(AND(ISNUMBER('Control Sample Data'!Q86),'Control Sample Data'!Q86&lt;35,'Control Sample Data'!Q86&gt;0),'Control Sample Data'!Q86-'Choose Housekeeping Genes'!AO$20,35-'Choose Housekeeping Genes'!AO$20),"")</f>
        <v/>
      </c>
      <c r="AN86" s="22" t="str">
        <f>IF(SUM('Control Sample Data'!R$3:R$194)&gt;10,IF(AND(ISNUMBER('Control Sample Data'!R86),'Control Sample Data'!R86&lt;35,'Control Sample Data'!R86&gt;0),'Control Sample Data'!R86-'Choose Housekeeping Genes'!AP$20,35-'Choose Housekeeping Genes'!AP$20),"")</f>
        <v/>
      </c>
      <c r="AO86" s="22" t="str">
        <f>IF(SUM('Control Sample Data'!S$3:S$194)&gt;10,IF(AND(ISNUMBER('Control Sample Data'!S86),'Control Sample Data'!S86&lt;35,'Control Sample Data'!S86&gt;0),'Control Sample Data'!S86-'Choose Housekeeping Genes'!AQ$20,35-'Choose Housekeeping Genes'!AQ$20),"")</f>
        <v/>
      </c>
      <c r="AP86" s="22" t="str">
        <f>IF(SUM('Control Sample Data'!T$3:T$194)&gt;10,IF(AND(ISNUMBER('Control Sample Data'!T86),'Control Sample Data'!T86&lt;35,'Control Sample Data'!T86&gt;0),'Control Sample Data'!T86-'Choose Housekeeping Genes'!AR$20,35-'Choose Housekeeping Genes'!AR$20),"")</f>
        <v/>
      </c>
      <c r="AQ86" s="22" t="str">
        <f>IF(SUM('Control Sample Data'!U$3:U$194)&gt;10,IF(AND(ISNUMBER('Control Sample Data'!U86),'Control Sample Data'!U86&lt;35,'Control Sample Data'!U86&gt;0),'Control Sample Data'!U86-'Choose Housekeeping Genes'!AS$20,35-'Choose Housekeeping Genes'!AS$20),"")</f>
        <v/>
      </c>
      <c r="AR86" s="22" t="str">
        <f>IF(SUM('Control Sample Data'!V$3:V$194)&gt;10,IF(AND(ISNUMBER('Control Sample Data'!V86),'Control Sample Data'!V86&lt;35,'Control Sample Data'!V86&gt;0),'Control Sample Data'!V86-'Choose Housekeeping Genes'!AT$20,35-'Choose Housekeeping Genes'!AT$20),"")</f>
        <v/>
      </c>
      <c r="AS86" s="69" t="str">
        <f>'Control Sample Data'!A86</f>
        <v>Leu-AAG-1</v>
      </c>
      <c r="AT86" s="21" t="s">
        <v>272</v>
      </c>
      <c r="AU86" s="22" t="str">
        <f ca="1">IF(ISNUMBER(C86-'Choose Housekeeping Genes'!D$12),C86-'Choose Housekeeping Genes'!D$12,"")</f>
        <v/>
      </c>
      <c r="AV86" s="22" t="str">
        <f ca="1">IF(ISNUMBER(D86-'Choose Housekeeping Genes'!E$12),D86-'Choose Housekeeping Genes'!E$12,"")</f>
        <v/>
      </c>
      <c r="AW86" s="22" t="str">
        <f ca="1">IF(ISNUMBER(E86-'Choose Housekeeping Genes'!F$12),E86-'Choose Housekeeping Genes'!F$12,"")</f>
        <v/>
      </c>
      <c r="AX86" s="22" t="str">
        <f ca="1">IF(ISNUMBER(F86-'Choose Housekeeping Genes'!G$12),F86-'Choose Housekeeping Genes'!G$12,"")</f>
        <v/>
      </c>
      <c r="AY86" s="22" t="str">
        <f ca="1">IF(ISNUMBER(G86-'Choose Housekeeping Genes'!H$12),G86-'Choose Housekeeping Genes'!H$12,"")</f>
        <v/>
      </c>
      <c r="AZ86" s="22" t="str">
        <f ca="1">IF(ISNUMBER(H86-'Choose Housekeeping Genes'!I$12),H86-'Choose Housekeeping Genes'!I$12,"")</f>
        <v/>
      </c>
      <c r="BA86" s="22" t="str">
        <f ca="1">IF(ISNUMBER(I86-'Choose Housekeeping Genes'!J$12),I86-'Choose Housekeeping Genes'!J$12,"")</f>
        <v/>
      </c>
      <c r="BB86" s="22" t="str">
        <f ca="1">IF(ISNUMBER(J86-'Choose Housekeeping Genes'!K$12),J86-'Choose Housekeeping Genes'!K$12,"")</f>
        <v/>
      </c>
      <c r="BC86" s="22" t="str">
        <f ca="1">IF(ISNUMBER(K86-'Choose Housekeeping Genes'!L$12),K86-'Choose Housekeeping Genes'!L$12,"")</f>
        <v/>
      </c>
      <c r="BD86" s="22" t="str">
        <f ca="1">IF(ISNUMBER(L86-'Choose Housekeeping Genes'!M$12),L86-'Choose Housekeeping Genes'!M$12,"")</f>
        <v/>
      </c>
      <c r="BE86" s="22" t="str">
        <f ca="1">IF(ISNUMBER(M86-'Choose Housekeeping Genes'!N$12),M86-'Choose Housekeeping Genes'!N$12,"")</f>
        <v/>
      </c>
      <c r="BF86" s="22" t="str">
        <f ca="1">IF(ISNUMBER(N86-'Choose Housekeeping Genes'!O$12),N86-'Choose Housekeeping Genes'!O$12,"")</f>
        <v/>
      </c>
      <c r="BG86" s="22" t="str">
        <f ca="1">IF(ISNUMBER(O86-'Choose Housekeeping Genes'!P$12),O86-'Choose Housekeeping Genes'!P$12,"")</f>
        <v/>
      </c>
      <c r="BH86" s="22" t="str">
        <f ca="1">IF(ISNUMBER(P86-'Choose Housekeeping Genes'!Q$12),P86-'Choose Housekeeping Genes'!Q$12,"")</f>
        <v/>
      </c>
      <c r="BI86" s="22" t="str">
        <f ca="1">IF(ISNUMBER(Q86-'Choose Housekeeping Genes'!R$12),Q86-'Choose Housekeeping Genes'!R$12,"")</f>
        <v/>
      </c>
      <c r="BJ86" s="22" t="str">
        <f ca="1">IF(ISNUMBER(R86-'Choose Housekeeping Genes'!S$12),R86-'Choose Housekeeping Genes'!S$12,"")</f>
        <v/>
      </c>
      <c r="BK86" s="22" t="str">
        <f ca="1">IF(ISNUMBER(S86-'Choose Housekeeping Genes'!T$12),S86-'Choose Housekeeping Genes'!T$12,"")</f>
        <v/>
      </c>
      <c r="BL86" s="22" t="str">
        <f ca="1">IF(ISNUMBER(T86-'Choose Housekeeping Genes'!U$12),T86-'Choose Housekeeping Genes'!U$12,"")</f>
        <v/>
      </c>
      <c r="BM86" s="22" t="str">
        <f ca="1">IF(ISNUMBER(U86-'Choose Housekeeping Genes'!V$12),U86-'Choose Housekeeping Genes'!V$12,"")</f>
        <v/>
      </c>
      <c r="BN86" s="22" t="str">
        <f ca="1">IF(ISNUMBER(V86-'Choose Housekeeping Genes'!W$12),V86-'Choose Housekeeping Genes'!W$12,"")</f>
        <v/>
      </c>
      <c r="BO86" s="142" t="str">
        <f t="shared" si="49"/>
        <v>Leu-AAG-1</v>
      </c>
      <c r="BP86" s="140" t="s">
        <v>272</v>
      </c>
      <c r="BQ86" s="22" t="str">
        <f ca="1">IF(ISNUMBER(Y86-'Choose Housekeeping Genes'!AA$12),Y86-'Choose Housekeeping Genes'!AA$12,"")</f>
        <v/>
      </c>
      <c r="BR86" s="22" t="str">
        <f ca="1">IF(ISNUMBER(Z86-'Choose Housekeeping Genes'!AB$12),Z86-'Choose Housekeeping Genes'!AB$12,"")</f>
        <v/>
      </c>
      <c r="BS86" s="22" t="str">
        <f ca="1">IF(ISNUMBER(AA86-'Choose Housekeeping Genes'!AC$12),AA86-'Choose Housekeeping Genes'!AC$12,"")</f>
        <v/>
      </c>
      <c r="BT86" s="22" t="str">
        <f ca="1">IF(ISNUMBER(AB86-'Choose Housekeeping Genes'!AD$12),AB86-'Choose Housekeeping Genes'!AD$12,"")</f>
        <v/>
      </c>
      <c r="BU86" s="22" t="str">
        <f ca="1">IF(ISNUMBER(AC86-'Choose Housekeeping Genes'!AE$12),AC86-'Choose Housekeeping Genes'!AE$12,"")</f>
        <v/>
      </c>
      <c r="BV86" s="22" t="str">
        <f ca="1">IF(ISNUMBER(AD86-'Choose Housekeeping Genes'!AF$12),AD86-'Choose Housekeeping Genes'!AF$12,"")</f>
        <v/>
      </c>
      <c r="BW86" s="22" t="str">
        <f ca="1">IF(ISNUMBER(AE86-'Choose Housekeeping Genes'!AG$12),AE86-'Choose Housekeeping Genes'!AG$12,"")</f>
        <v/>
      </c>
      <c r="BX86" s="22" t="str">
        <f ca="1">IF(ISNUMBER(AF86-'Choose Housekeeping Genes'!AH$12),AF86-'Choose Housekeeping Genes'!AH$12,"")</f>
        <v/>
      </c>
      <c r="BY86" s="22" t="str">
        <f ca="1">IF(ISNUMBER(AG86-'Choose Housekeeping Genes'!AI$12),AG86-'Choose Housekeeping Genes'!AI$12,"")</f>
        <v/>
      </c>
      <c r="BZ86" s="22" t="str">
        <f ca="1">IF(ISNUMBER(AH86-'Choose Housekeeping Genes'!AJ$12),AH86-'Choose Housekeeping Genes'!AJ$12,"")</f>
        <v/>
      </c>
      <c r="CA86" s="22" t="str">
        <f ca="1">IF(ISNUMBER(AI86-'Choose Housekeeping Genes'!AK$12),AI86-'Choose Housekeeping Genes'!AK$12,"")</f>
        <v/>
      </c>
      <c r="CB86" s="22" t="str">
        <f ca="1">IF(ISNUMBER(AJ86-'Choose Housekeeping Genes'!AL$12),AJ86-'Choose Housekeeping Genes'!AL$12,"")</f>
        <v/>
      </c>
      <c r="CC86" s="22" t="str">
        <f ca="1">IF(ISNUMBER(AK86-'Choose Housekeeping Genes'!AM$12),AK86-'Choose Housekeeping Genes'!AM$12,"")</f>
        <v/>
      </c>
      <c r="CD86" s="22" t="str">
        <f ca="1">IF(ISNUMBER(AL86-'Choose Housekeeping Genes'!AN$12),AL86-'Choose Housekeeping Genes'!AN$12,"")</f>
        <v/>
      </c>
      <c r="CE86" s="22" t="str">
        <f ca="1">IF(ISNUMBER(AM86-'Choose Housekeeping Genes'!AO$12),AM86-'Choose Housekeeping Genes'!AO$12,"")</f>
        <v/>
      </c>
      <c r="CF86" s="22" t="str">
        <f ca="1">IF(ISNUMBER(AN86-'Choose Housekeeping Genes'!AP$12),AN86-'Choose Housekeeping Genes'!AP$12,"")</f>
        <v/>
      </c>
      <c r="CG86" s="22" t="str">
        <f ca="1">IF(ISNUMBER(AO86-'Choose Housekeeping Genes'!AQ$12),AO86-'Choose Housekeeping Genes'!AQ$12,"")</f>
        <v/>
      </c>
      <c r="CH86" s="22" t="str">
        <f ca="1">IF(ISNUMBER(AP86-'Choose Housekeeping Genes'!AR$12),AP86-'Choose Housekeeping Genes'!AR$12,"")</f>
        <v/>
      </c>
      <c r="CI86" s="22" t="str">
        <f ca="1">IF(ISNUMBER(AQ86-'Choose Housekeeping Genes'!AS$12),AQ86-'Choose Housekeeping Genes'!AS$12,"")</f>
        <v/>
      </c>
      <c r="CJ86" s="22" t="str">
        <f ca="1">IF(ISNUMBER(AR86-'Choose Housekeeping Genes'!AT$12),AR86-'Choose Housekeeping Genes'!AT$12,"")</f>
        <v/>
      </c>
      <c r="CK86" s="66" t="e">
        <f t="shared" ca="1" si="50"/>
        <v>#DIV/0!</v>
      </c>
      <c r="CL86" s="143" t="e">
        <f t="shared" ca="1" si="51"/>
        <v>#DIV/0!</v>
      </c>
      <c r="DA86" s="69" t="str">
        <f>'Transcript table'!D94</f>
        <v>Leu-AAG-1</v>
      </c>
      <c r="DB86" s="21" t="s">
        <v>272</v>
      </c>
      <c r="DC86" s="65" t="str">
        <f t="shared" ca="1" si="52"/>
        <v/>
      </c>
      <c r="DD86" s="65" t="str">
        <f t="shared" ca="1" si="53"/>
        <v/>
      </c>
      <c r="DE86" s="65" t="str">
        <f t="shared" ca="1" si="54"/>
        <v/>
      </c>
      <c r="DF86" s="65" t="str">
        <f t="shared" ca="1" si="55"/>
        <v/>
      </c>
      <c r="DG86" s="65" t="str">
        <f t="shared" ca="1" si="56"/>
        <v/>
      </c>
      <c r="DH86" s="65" t="str">
        <f t="shared" ca="1" si="57"/>
        <v/>
      </c>
      <c r="DI86" s="65" t="str">
        <f t="shared" ca="1" si="58"/>
        <v/>
      </c>
      <c r="DJ86" s="65" t="str">
        <f t="shared" ca="1" si="59"/>
        <v/>
      </c>
      <c r="DK86" s="65" t="str">
        <f t="shared" ca="1" si="60"/>
        <v/>
      </c>
      <c r="DL86" s="65" t="str">
        <f t="shared" ca="1" si="61"/>
        <v/>
      </c>
      <c r="DM86" s="65" t="str">
        <f t="shared" ca="1" si="62"/>
        <v/>
      </c>
      <c r="DN86" s="65" t="str">
        <f t="shared" ca="1" si="63"/>
        <v/>
      </c>
      <c r="DO86" s="65" t="str">
        <f t="shared" ca="1" si="64"/>
        <v/>
      </c>
      <c r="DP86" s="65" t="str">
        <f t="shared" ca="1" si="65"/>
        <v/>
      </c>
      <c r="DQ86" s="65" t="str">
        <f t="shared" ca="1" si="66"/>
        <v/>
      </c>
      <c r="DR86" s="65" t="str">
        <f t="shared" ca="1" si="67"/>
        <v/>
      </c>
      <c r="DS86" s="65" t="str">
        <f t="shared" ca="1" si="68"/>
        <v/>
      </c>
      <c r="DT86" s="65" t="str">
        <f t="shared" ca="1" si="69"/>
        <v/>
      </c>
      <c r="DU86" s="65" t="str">
        <f t="shared" ca="1" si="70"/>
        <v/>
      </c>
      <c r="DV86" s="65" t="str">
        <f t="shared" ca="1" si="71"/>
        <v/>
      </c>
      <c r="DW86" s="141" t="str">
        <f t="shared" si="72"/>
        <v>Leu-AAG-1</v>
      </c>
      <c r="DX86" s="140" t="s">
        <v>272</v>
      </c>
      <c r="DY86" s="65" t="str">
        <f t="shared" ca="1" si="73"/>
        <v/>
      </c>
      <c r="DZ86" s="65" t="str">
        <f t="shared" ca="1" si="74"/>
        <v/>
      </c>
      <c r="EA86" s="65" t="str">
        <f t="shared" ca="1" si="75"/>
        <v/>
      </c>
      <c r="EB86" s="65" t="str">
        <f t="shared" ca="1" si="76"/>
        <v/>
      </c>
      <c r="EC86" s="65" t="str">
        <f t="shared" ca="1" si="77"/>
        <v/>
      </c>
      <c r="ED86" s="65" t="str">
        <f t="shared" ca="1" si="78"/>
        <v/>
      </c>
      <c r="EE86" s="65" t="str">
        <f t="shared" ca="1" si="79"/>
        <v/>
      </c>
      <c r="EF86" s="65" t="str">
        <f t="shared" ca="1" si="80"/>
        <v/>
      </c>
      <c r="EG86" s="65" t="str">
        <f t="shared" ca="1" si="81"/>
        <v/>
      </c>
      <c r="EH86" s="65" t="str">
        <f t="shared" ca="1" si="82"/>
        <v/>
      </c>
      <c r="EI86" s="65" t="str">
        <f t="shared" ca="1" si="83"/>
        <v/>
      </c>
      <c r="EJ86" s="65" t="str">
        <f t="shared" ca="1" si="84"/>
        <v/>
      </c>
      <c r="EK86" s="65" t="str">
        <f t="shared" ca="1" si="85"/>
        <v/>
      </c>
      <c r="EL86" s="65" t="str">
        <f t="shared" ca="1" si="86"/>
        <v/>
      </c>
      <c r="EM86" s="65" t="str">
        <f t="shared" ca="1" si="87"/>
        <v/>
      </c>
      <c r="EN86" s="65" t="str">
        <f t="shared" ca="1" si="88"/>
        <v/>
      </c>
      <c r="EO86" s="65" t="str">
        <f t="shared" ca="1" si="89"/>
        <v/>
      </c>
      <c r="EP86" s="65" t="str">
        <f t="shared" ca="1" si="90"/>
        <v/>
      </c>
      <c r="EQ86" s="65" t="str">
        <f t="shared" ca="1" si="91"/>
        <v/>
      </c>
      <c r="ER86" s="65" t="str">
        <f t="shared" ca="1" si="92"/>
        <v/>
      </c>
    </row>
    <row r="87" spans="1:148" ht="12.75" customHeight="1">
      <c r="A87" s="134" t="str">
        <f>'Test Sample Data'!A87</f>
        <v>Leu-AAG-2</v>
      </c>
      <c r="B87" s="136" t="s">
        <v>270</v>
      </c>
      <c r="C87" s="22" t="str">
        <f>IF(SUM('Test Sample Data'!C$3:C$194)&gt;10,IF(AND(ISNUMBER('Test Sample Data'!C87),'Test Sample Data'!C87&lt;35,'Test Sample Data'!C87&gt;0),'Test Sample Data'!C87-'Choose Housekeeping Genes'!D$20,35-'Choose Housekeeping Genes'!D$20),"")</f>
        <v/>
      </c>
      <c r="D87" s="22" t="str">
        <f>IF(SUM('Test Sample Data'!D$3:D$194)&gt;10,IF(AND(ISNUMBER('Test Sample Data'!D87),'Test Sample Data'!D87&lt;35,'Test Sample Data'!D87&gt;0),'Test Sample Data'!D87-'Choose Housekeeping Genes'!E$20,35-'Choose Housekeeping Genes'!E$20),"")</f>
        <v/>
      </c>
      <c r="E87" s="22" t="str">
        <f>IF(SUM('Test Sample Data'!E$3:E$194)&gt;10,IF(AND(ISNUMBER('Test Sample Data'!E87),'Test Sample Data'!E87&lt;35,'Test Sample Data'!E87&gt;0),'Test Sample Data'!E87-'Choose Housekeeping Genes'!F$20,35-'Choose Housekeeping Genes'!F$20),"")</f>
        <v/>
      </c>
      <c r="F87" s="22" t="str">
        <f>IF(SUM('Test Sample Data'!F$3:F$194)&gt;10,IF(AND(ISNUMBER('Test Sample Data'!F87),'Test Sample Data'!F87&lt;35,'Test Sample Data'!F87&gt;0),'Test Sample Data'!F87-'Choose Housekeeping Genes'!G$20,35-'Choose Housekeeping Genes'!G$20),"")</f>
        <v/>
      </c>
      <c r="G87" s="22" t="str">
        <f>IF(SUM('Test Sample Data'!G$3:G$194)&gt;10,IF(AND(ISNUMBER('Test Sample Data'!G87),'Test Sample Data'!G87&lt;35,'Test Sample Data'!G87&gt;0),'Test Sample Data'!G87-'Choose Housekeeping Genes'!H$20,35-'Choose Housekeeping Genes'!H$20),"")</f>
        <v/>
      </c>
      <c r="H87" s="22" t="str">
        <f>IF(SUM('Test Sample Data'!H$3:H$194)&gt;10,IF(AND(ISNUMBER('Test Sample Data'!H87),'Test Sample Data'!H87&lt;35,'Test Sample Data'!H87&gt;0),'Test Sample Data'!H87-'Choose Housekeeping Genes'!I$20,35-'Choose Housekeeping Genes'!I$20),"")</f>
        <v/>
      </c>
      <c r="I87" s="22" t="str">
        <f>IF(SUM('Test Sample Data'!I$3:I$194)&gt;10,IF(AND(ISNUMBER('Test Sample Data'!I87),'Test Sample Data'!I87&lt;35,'Test Sample Data'!I87&gt;0),'Test Sample Data'!I87-'Choose Housekeeping Genes'!J$20,35-'Choose Housekeeping Genes'!J$20),"")</f>
        <v/>
      </c>
      <c r="J87" s="22" t="str">
        <f>IF(SUM('Test Sample Data'!J$3:J$194)&gt;10,IF(AND(ISNUMBER('Test Sample Data'!J87),'Test Sample Data'!J87&lt;35,'Test Sample Data'!J87&gt;0),'Test Sample Data'!J87-'Choose Housekeeping Genes'!K$20,35-'Choose Housekeeping Genes'!K$20),"")</f>
        <v/>
      </c>
      <c r="K87" s="22" t="str">
        <f>IF(SUM('Test Sample Data'!K$3:K$194)&gt;10,IF(AND(ISNUMBER('Test Sample Data'!K87),'Test Sample Data'!K87&lt;35,'Test Sample Data'!K87&gt;0),'Test Sample Data'!K87-'Choose Housekeeping Genes'!L$20,35-'Choose Housekeeping Genes'!L$20),"")</f>
        <v/>
      </c>
      <c r="L87" s="22" t="str">
        <f>IF(SUM('Test Sample Data'!L$3:L$194)&gt;10,IF(AND(ISNUMBER('Test Sample Data'!L87),'Test Sample Data'!L87&lt;35,'Test Sample Data'!L87&gt;0),'Test Sample Data'!L87-'Choose Housekeeping Genes'!M$20,35-'Choose Housekeeping Genes'!M$20),"")</f>
        <v/>
      </c>
      <c r="M87" s="22" t="str">
        <f>IF(SUM('Test Sample Data'!M$3:M$194)&gt;10,IF(AND(ISNUMBER('Test Sample Data'!M87),'Test Sample Data'!M87&lt;35,'Test Sample Data'!M87&gt;0),'Test Sample Data'!M87-'Choose Housekeeping Genes'!N$20,35-'Choose Housekeeping Genes'!N$20),"")</f>
        <v/>
      </c>
      <c r="N87" s="22" t="str">
        <f>IF(SUM('Test Sample Data'!N$3:N$194)&gt;10,IF(AND(ISNUMBER('Test Sample Data'!N87),'Test Sample Data'!N87&lt;35,'Test Sample Data'!N87&gt;0),'Test Sample Data'!N87-'Choose Housekeeping Genes'!O$20,35-'Choose Housekeeping Genes'!O$20),"")</f>
        <v/>
      </c>
      <c r="O87" s="22" t="str">
        <f>IF(SUM('Test Sample Data'!O$3:O$194)&gt;10,IF(AND(ISNUMBER('Test Sample Data'!O87),'Test Sample Data'!O87&lt;35,'Test Sample Data'!O87&gt;0),'Test Sample Data'!O87-'Choose Housekeeping Genes'!P$20,35-'Choose Housekeeping Genes'!P$20),"")</f>
        <v/>
      </c>
      <c r="P87" s="22" t="str">
        <f>IF(SUM('Test Sample Data'!P$3:P$194)&gt;10,IF(AND(ISNUMBER('Test Sample Data'!P87),'Test Sample Data'!P87&lt;35,'Test Sample Data'!P87&gt;0),'Test Sample Data'!P87-'Choose Housekeeping Genes'!Q$20,35-'Choose Housekeeping Genes'!Q$20),"")</f>
        <v/>
      </c>
      <c r="Q87" s="22" t="str">
        <f>IF(SUM('Test Sample Data'!Q$3:Q$194)&gt;10,IF(AND(ISNUMBER('Test Sample Data'!Q87),'Test Sample Data'!Q87&lt;35,'Test Sample Data'!Q87&gt;0),'Test Sample Data'!Q87-'Choose Housekeeping Genes'!R$20,35-'Choose Housekeeping Genes'!R$20),"")</f>
        <v/>
      </c>
      <c r="R87" s="22" t="str">
        <f>IF(SUM('Test Sample Data'!R$3:R$194)&gt;10,IF(AND(ISNUMBER('Test Sample Data'!R87),'Test Sample Data'!R87&lt;35,'Test Sample Data'!R87&gt;0),'Test Sample Data'!R87-'Choose Housekeeping Genes'!S$20,35-'Choose Housekeeping Genes'!S$20),"")</f>
        <v/>
      </c>
      <c r="S87" s="22" t="str">
        <f>IF(SUM('Test Sample Data'!S$3:S$194)&gt;10,IF(AND(ISNUMBER('Test Sample Data'!S87),'Test Sample Data'!S87&lt;35,'Test Sample Data'!S87&gt;0),'Test Sample Data'!S87-'Choose Housekeeping Genes'!T$20,35-'Choose Housekeeping Genes'!T$20),"")</f>
        <v/>
      </c>
      <c r="T87" s="22" t="str">
        <f>IF(SUM('Test Sample Data'!T$3:T$194)&gt;10,IF(AND(ISNUMBER('Test Sample Data'!T87),'Test Sample Data'!T87&lt;35,'Test Sample Data'!T87&gt;0),'Test Sample Data'!T87-'Choose Housekeeping Genes'!U$20,35-'Choose Housekeeping Genes'!U$20),"")</f>
        <v/>
      </c>
      <c r="U87" s="22" t="str">
        <f>IF(SUM('Test Sample Data'!U$3:U$194)&gt;10,IF(AND(ISNUMBER('Test Sample Data'!U87),'Test Sample Data'!U87&lt;35,'Test Sample Data'!U87&gt;0),'Test Sample Data'!U87-'Choose Housekeeping Genes'!V$20,35-'Choose Housekeeping Genes'!V$20),"")</f>
        <v/>
      </c>
      <c r="V87" s="22" t="str">
        <f>IF(SUM('Test Sample Data'!V$3:V$194)&gt;10,IF(AND(ISNUMBER('Test Sample Data'!V87),'Test Sample Data'!V87&lt;35,'Test Sample Data'!V87&gt;0),'Test Sample Data'!V87-'Choose Housekeeping Genes'!W$20,35-'Choose Housekeeping Genes'!W$20),"")</f>
        <v/>
      </c>
      <c r="W87" s="139" t="str">
        <f>'Control Sample Data'!A87</f>
        <v>Leu-AAG-2</v>
      </c>
      <c r="X87" s="140" t="s">
        <v>270</v>
      </c>
      <c r="Y87" s="22" t="str">
        <f>IF(SUM('Control Sample Data'!C$3:C$194)&gt;10,IF(AND(ISNUMBER('Control Sample Data'!C87),'Control Sample Data'!C87&lt;35,'Control Sample Data'!C87&gt;0),'Control Sample Data'!C87-'Choose Housekeeping Genes'!AA$20,35-'Choose Housekeeping Genes'!AA$20),"")</f>
        <v/>
      </c>
      <c r="Z87" s="22" t="str">
        <f>IF(SUM('Control Sample Data'!D$3:D$194)&gt;10,IF(AND(ISNUMBER('Control Sample Data'!D87),'Control Sample Data'!D87&lt;35,'Control Sample Data'!D87&gt;0),'Control Sample Data'!D87-'Choose Housekeeping Genes'!AB$20,35-'Choose Housekeeping Genes'!AB$20),"")</f>
        <v/>
      </c>
      <c r="AA87" s="22" t="str">
        <f>IF(SUM('Control Sample Data'!E$3:E$194)&gt;10,IF(AND(ISNUMBER('Control Sample Data'!E87),'Control Sample Data'!E87&lt;35,'Control Sample Data'!E87&gt;0),'Control Sample Data'!E87-'Choose Housekeeping Genes'!AC$20,35-'Choose Housekeeping Genes'!AC$20),"")</f>
        <v/>
      </c>
      <c r="AB87" s="22" t="str">
        <f>IF(SUM('Control Sample Data'!F$3:F$194)&gt;10,IF(AND(ISNUMBER('Control Sample Data'!F87),'Control Sample Data'!F87&lt;35,'Control Sample Data'!F87&gt;0),'Control Sample Data'!F87-'Choose Housekeeping Genes'!AD$20,35-'Choose Housekeeping Genes'!AD$20),"")</f>
        <v/>
      </c>
      <c r="AC87" s="22" t="str">
        <f>IF(SUM('Control Sample Data'!G$3:G$194)&gt;10,IF(AND(ISNUMBER('Control Sample Data'!G87),'Control Sample Data'!G87&lt;35,'Control Sample Data'!G87&gt;0),'Control Sample Data'!G87-'Choose Housekeeping Genes'!AE$20,35-'Choose Housekeeping Genes'!AE$20),"")</f>
        <v/>
      </c>
      <c r="AD87" s="22" t="str">
        <f>IF(SUM('Control Sample Data'!H$3:H$194)&gt;10,IF(AND(ISNUMBER('Control Sample Data'!H87),'Control Sample Data'!H87&lt;35,'Control Sample Data'!H87&gt;0),'Control Sample Data'!H87-'Choose Housekeeping Genes'!AF$20,35-'Choose Housekeeping Genes'!AF$20),"")</f>
        <v/>
      </c>
      <c r="AE87" s="22" t="str">
        <f>IF(SUM('Control Sample Data'!I$3:I$194)&gt;10,IF(AND(ISNUMBER('Control Sample Data'!I87),'Control Sample Data'!I87&lt;35,'Control Sample Data'!I87&gt;0),'Control Sample Data'!I87-'Choose Housekeeping Genes'!AG$20,35-'Choose Housekeeping Genes'!AG$20),"")</f>
        <v/>
      </c>
      <c r="AF87" s="22" t="str">
        <f>IF(SUM('Control Sample Data'!J$3:J$194)&gt;10,IF(AND(ISNUMBER('Control Sample Data'!J87),'Control Sample Data'!J87&lt;35,'Control Sample Data'!J87&gt;0),'Control Sample Data'!J87-'Choose Housekeeping Genes'!AH$20,35-'Choose Housekeeping Genes'!AH$20),"")</f>
        <v/>
      </c>
      <c r="AG87" s="22" t="str">
        <f>IF(SUM('Control Sample Data'!K$3:K$194)&gt;10,IF(AND(ISNUMBER('Control Sample Data'!K87),'Control Sample Data'!K87&lt;35,'Control Sample Data'!K87&gt;0),'Control Sample Data'!K87-'Choose Housekeeping Genes'!AI$20,35-'Choose Housekeeping Genes'!AI$20),"")</f>
        <v/>
      </c>
      <c r="AH87" s="22" t="str">
        <f>IF(SUM('Control Sample Data'!L$3:L$194)&gt;10,IF(AND(ISNUMBER('Control Sample Data'!L87),'Control Sample Data'!L87&lt;35,'Control Sample Data'!L87&gt;0),'Control Sample Data'!L87-'Choose Housekeeping Genes'!AJ$20,35-'Choose Housekeeping Genes'!AJ$20),"")</f>
        <v/>
      </c>
      <c r="AI87" s="22" t="str">
        <f>IF(SUM('Control Sample Data'!M$3:M$194)&gt;10,IF(AND(ISNUMBER('Control Sample Data'!M87),'Control Sample Data'!M87&lt;35,'Control Sample Data'!M87&gt;0),'Control Sample Data'!M87-'Choose Housekeeping Genes'!AK$20,35-'Choose Housekeeping Genes'!AK$20),"")</f>
        <v/>
      </c>
      <c r="AJ87" s="22" t="str">
        <f>IF(SUM('Control Sample Data'!N$3:N$194)&gt;10,IF(AND(ISNUMBER('Control Sample Data'!N87),'Control Sample Data'!N87&lt;35,'Control Sample Data'!N87&gt;0),'Control Sample Data'!N87-'Choose Housekeeping Genes'!AL$20,35-'Choose Housekeeping Genes'!AL$20),"")</f>
        <v/>
      </c>
      <c r="AK87" s="22" t="str">
        <f>IF(SUM('Control Sample Data'!O$3:O$194)&gt;10,IF(AND(ISNUMBER('Control Sample Data'!O87),'Control Sample Data'!O87&lt;35,'Control Sample Data'!O87&gt;0),'Control Sample Data'!O87-'Choose Housekeeping Genes'!AM$20,35-'Choose Housekeeping Genes'!AM$20),"")</f>
        <v/>
      </c>
      <c r="AL87" s="22" t="str">
        <f>IF(SUM('Control Sample Data'!P$3:P$194)&gt;10,IF(AND(ISNUMBER('Control Sample Data'!P87),'Control Sample Data'!P87&lt;35,'Control Sample Data'!P87&gt;0),'Control Sample Data'!P87-'Choose Housekeeping Genes'!AN$20,35-'Choose Housekeeping Genes'!AN$20),"")</f>
        <v/>
      </c>
      <c r="AM87" s="22" t="str">
        <f>IF(SUM('Control Sample Data'!Q$3:Q$194)&gt;10,IF(AND(ISNUMBER('Control Sample Data'!Q87),'Control Sample Data'!Q87&lt;35,'Control Sample Data'!Q87&gt;0),'Control Sample Data'!Q87-'Choose Housekeeping Genes'!AO$20,35-'Choose Housekeeping Genes'!AO$20),"")</f>
        <v/>
      </c>
      <c r="AN87" s="22" t="str">
        <f>IF(SUM('Control Sample Data'!R$3:R$194)&gt;10,IF(AND(ISNUMBER('Control Sample Data'!R87),'Control Sample Data'!R87&lt;35,'Control Sample Data'!R87&gt;0),'Control Sample Data'!R87-'Choose Housekeeping Genes'!AP$20,35-'Choose Housekeeping Genes'!AP$20),"")</f>
        <v/>
      </c>
      <c r="AO87" s="22" t="str">
        <f>IF(SUM('Control Sample Data'!S$3:S$194)&gt;10,IF(AND(ISNUMBER('Control Sample Data'!S87),'Control Sample Data'!S87&lt;35,'Control Sample Data'!S87&gt;0),'Control Sample Data'!S87-'Choose Housekeeping Genes'!AQ$20,35-'Choose Housekeeping Genes'!AQ$20),"")</f>
        <v/>
      </c>
      <c r="AP87" s="22" t="str">
        <f>IF(SUM('Control Sample Data'!T$3:T$194)&gt;10,IF(AND(ISNUMBER('Control Sample Data'!T87),'Control Sample Data'!T87&lt;35,'Control Sample Data'!T87&gt;0),'Control Sample Data'!T87-'Choose Housekeeping Genes'!AR$20,35-'Choose Housekeeping Genes'!AR$20),"")</f>
        <v/>
      </c>
      <c r="AQ87" s="22" t="str">
        <f>IF(SUM('Control Sample Data'!U$3:U$194)&gt;10,IF(AND(ISNUMBER('Control Sample Data'!U87),'Control Sample Data'!U87&lt;35,'Control Sample Data'!U87&gt;0),'Control Sample Data'!U87-'Choose Housekeeping Genes'!AS$20,35-'Choose Housekeeping Genes'!AS$20),"")</f>
        <v/>
      </c>
      <c r="AR87" s="22" t="str">
        <f>IF(SUM('Control Sample Data'!V$3:V$194)&gt;10,IF(AND(ISNUMBER('Control Sample Data'!V87),'Control Sample Data'!V87&lt;35,'Control Sample Data'!V87&gt;0),'Control Sample Data'!V87-'Choose Housekeeping Genes'!AT$20,35-'Choose Housekeeping Genes'!AT$20),"")</f>
        <v/>
      </c>
      <c r="AS87" s="69" t="str">
        <f>'Control Sample Data'!A87</f>
        <v>Leu-AAG-2</v>
      </c>
      <c r="AT87" s="21" t="s">
        <v>270</v>
      </c>
      <c r="AU87" s="22" t="str">
        <f ca="1">IF(ISNUMBER(C87-'Choose Housekeeping Genes'!D$12),C87-'Choose Housekeeping Genes'!D$12,"")</f>
        <v/>
      </c>
      <c r="AV87" s="22" t="str">
        <f ca="1">IF(ISNUMBER(D87-'Choose Housekeeping Genes'!E$12),D87-'Choose Housekeeping Genes'!E$12,"")</f>
        <v/>
      </c>
      <c r="AW87" s="22" t="str">
        <f ca="1">IF(ISNUMBER(E87-'Choose Housekeeping Genes'!F$12),E87-'Choose Housekeeping Genes'!F$12,"")</f>
        <v/>
      </c>
      <c r="AX87" s="22" t="str">
        <f ca="1">IF(ISNUMBER(F87-'Choose Housekeeping Genes'!G$12),F87-'Choose Housekeeping Genes'!G$12,"")</f>
        <v/>
      </c>
      <c r="AY87" s="22" t="str">
        <f ca="1">IF(ISNUMBER(G87-'Choose Housekeeping Genes'!H$12),G87-'Choose Housekeeping Genes'!H$12,"")</f>
        <v/>
      </c>
      <c r="AZ87" s="22" t="str">
        <f ca="1">IF(ISNUMBER(H87-'Choose Housekeeping Genes'!I$12),H87-'Choose Housekeeping Genes'!I$12,"")</f>
        <v/>
      </c>
      <c r="BA87" s="22" t="str">
        <f ca="1">IF(ISNUMBER(I87-'Choose Housekeeping Genes'!J$12),I87-'Choose Housekeeping Genes'!J$12,"")</f>
        <v/>
      </c>
      <c r="BB87" s="22" t="str">
        <f ca="1">IF(ISNUMBER(J87-'Choose Housekeeping Genes'!K$12),J87-'Choose Housekeeping Genes'!K$12,"")</f>
        <v/>
      </c>
      <c r="BC87" s="22" t="str">
        <f ca="1">IF(ISNUMBER(K87-'Choose Housekeeping Genes'!L$12),K87-'Choose Housekeeping Genes'!L$12,"")</f>
        <v/>
      </c>
      <c r="BD87" s="22" t="str">
        <f ca="1">IF(ISNUMBER(L87-'Choose Housekeeping Genes'!M$12),L87-'Choose Housekeeping Genes'!M$12,"")</f>
        <v/>
      </c>
      <c r="BE87" s="22" t="str">
        <f ca="1">IF(ISNUMBER(M87-'Choose Housekeeping Genes'!N$12),M87-'Choose Housekeeping Genes'!N$12,"")</f>
        <v/>
      </c>
      <c r="BF87" s="22" t="str">
        <f ca="1">IF(ISNUMBER(N87-'Choose Housekeeping Genes'!O$12),N87-'Choose Housekeeping Genes'!O$12,"")</f>
        <v/>
      </c>
      <c r="BG87" s="22" t="str">
        <f ca="1">IF(ISNUMBER(O87-'Choose Housekeeping Genes'!P$12),O87-'Choose Housekeeping Genes'!P$12,"")</f>
        <v/>
      </c>
      <c r="BH87" s="22" t="str">
        <f ca="1">IF(ISNUMBER(P87-'Choose Housekeeping Genes'!Q$12),P87-'Choose Housekeeping Genes'!Q$12,"")</f>
        <v/>
      </c>
      <c r="BI87" s="22" t="str">
        <f ca="1">IF(ISNUMBER(Q87-'Choose Housekeeping Genes'!R$12),Q87-'Choose Housekeeping Genes'!R$12,"")</f>
        <v/>
      </c>
      <c r="BJ87" s="22" t="str">
        <f ca="1">IF(ISNUMBER(R87-'Choose Housekeeping Genes'!S$12),R87-'Choose Housekeeping Genes'!S$12,"")</f>
        <v/>
      </c>
      <c r="BK87" s="22" t="str">
        <f ca="1">IF(ISNUMBER(S87-'Choose Housekeeping Genes'!T$12),S87-'Choose Housekeeping Genes'!T$12,"")</f>
        <v/>
      </c>
      <c r="BL87" s="22" t="str">
        <f ca="1">IF(ISNUMBER(T87-'Choose Housekeeping Genes'!U$12),T87-'Choose Housekeeping Genes'!U$12,"")</f>
        <v/>
      </c>
      <c r="BM87" s="22" t="str">
        <f ca="1">IF(ISNUMBER(U87-'Choose Housekeeping Genes'!V$12),U87-'Choose Housekeeping Genes'!V$12,"")</f>
        <v/>
      </c>
      <c r="BN87" s="22" t="str">
        <f ca="1">IF(ISNUMBER(V87-'Choose Housekeeping Genes'!W$12),V87-'Choose Housekeeping Genes'!W$12,"")</f>
        <v/>
      </c>
      <c r="BO87" s="142" t="str">
        <f t="shared" si="49"/>
        <v>Leu-AAG-2</v>
      </c>
      <c r="BP87" s="140" t="s">
        <v>270</v>
      </c>
      <c r="BQ87" s="22" t="str">
        <f ca="1">IF(ISNUMBER(Y87-'Choose Housekeeping Genes'!AA$12),Y87-'Choose Housekeeping Genes'!AA$12,"")</f>
        <v/>
      </c>
      <c r="BR87" s="22" t="str">
        <f ca="1">IF(ISNUMBER(Z87-'Choose Housekeeping Genes'!AB$12),Z87-'Choose Housekeeping Genes'!AB$12,"")</f>
        <v/>
      </c>
      <c r="BS87" s="22" t="str">
        <f ca="1">IF(ISNUMBER(AA87-'Choose Housekeeping Genes'!AC$12),AA87-'Choose Housekeeping Genes'!AC$12,"")</f>
        <v/>
      </c>
      <c r="BT87" s="22" t="str">
        <f ca="1">IF(ISNUMBER(AB87-'Choose Housekeeping Genes'!AD$12),AB87-'Choose Housekeeping Genes'!AD$12,"")</f>
        <v/>
      </c>
      <c r="BU87" s="22" t="str">
        <f ca="1">IF(ISNUMBER(AC87-'Choose Housekeeping Genes'!AE$12),AC87-'Choose Housekeeping Genes'!AE$12,"")</f>
        <v/>
      </c>
      <c r="BV87" s="22" t="str">
        <f ca="1">IF(ISNUMBER(AD87-'Choose Housekeeping Genes'!AF$12),AD87-'Choose Housekeeping Genes'!AF$12,"")</f>
        <v/>
      </c>
      <c r="BW87" s="22" t="str">
        <f ca="1">IF(ISNUMBER(AE87-'Choose Housekeeping Genes'!AG$12),AE87-'Choose Housekeeping Genes'!AG$12,"")</f>
        <v/>
      </c>
      <c r="BX87" s="22" t="str">
        <f ca="1">IF(ISNUMBER(AF87-'Choose Housekeeping Genes'!AH$12),AF87-'Choose Housekeeping Genes'!AH$12,"")</f>
        <v/>
      </c>
      <c r="BY87" s="22" t="str">
        <f ca="1">IF(ISNUMBER(AG87-'Choose Housekeeping Genes'!AI$12),AG87-'Choose Housekeeping Genes'!AI$12,"")</f>
        <v/>
      </c>
      <c r="BZ87" s="22" t="str">
        <f ca="1">IF(ISNUMBER(AH87-'Choose Housekeeping Genes'!AJ$12),AH87-'Choose Housekeeping Genes'!AJ$12,"")</f>
        <v/>
      </c>
      <c r="CA87" s="22" t="str">
        <f ca="1">IF(ISNUMBER(AI87-'Choose Housekeeping Genes'!AK$12),AI87-'Choose Housekeeping Genes'!AK$12,"")</f>
        <v/>
      </c>
      <c r="CB87" s="22" t="str">
        <f ca="1">IF(ISNUMBER(AJ87-'Choose Housekeeping Genes'!AL$12),AJ87-'Choose Housekeeping Genes'!AL$12,"")</f>
        <v/>
      </c>
      <c r="CC87" s="22" t="str">
        <f ca="1">IF(ISNUMBER(AK87-'Choose Housekeeping Genes'!AM$12),AK87-'Choose Housekeeping Genes'!AM$12,"")</f>
        <v/>
      </c>
      <c r="CD87" s="22" t="str">
        <f ca="1">IF(ISNUMBER(AL87-'Choose Housekeeping Genes'!AN$12),AL87-'Choose Housekeeping Genes'!AN$12,"")</f>
        <v/>
      </c>
      <c r="CE87" s="22" t="str">
        <f ca="1">IF(ISNUMBER(AM87-'Choose Housekeeping Genes'!AO$12),AM87-'Choose Housekeeping Genes'!AO$12,"")</f>
        <v/>
      </c>
      <c r="CF87" s="22" t="str">
        <f ca="1">IF(ISNUMBER(AN87-'Choose Housekeeping Genes'!AP$12),AN87-'Choose Housekeeping Genes'!AP$12,"")</f>
        <v/>
      </c>
      <c r="CG87" s="22" t="str">
        <f ca="1">IF(ISNUMBER(AO87-'Choose Housekeeping Genes'!AQ$12),AO87-'Choose Housekeeping Genes'!AQ$12,"")</f>
        <v/>
      </c>
      <c r="CH87" s="22" t="str">
        <f ca="1">IF(ISNUMBER(AP87-'Choose Housekeeping Genes'!AR$12),AP87-'Choose Housekeeping Genes'!AR$12,"")</f>
        <v/>
      </c>
      <c r="CI87" s="22" t="str">
        <f ca="1">IF(ISNUMBER(AQ87-'Choose Housekeeping Genes'!AS$12),AQ87-'Choose Housekeeping Genes'!AS$12,"")</f>
        <v/>
      </c>
      <c r="CJ87" s="22" t="str">
        <f ca="1">IF(ISNUMBER(AR87-'Choose Housekeeping Genes'!AT$12),AR87-'Choose Housekeeping Genes'!AT$12,"")</f>
        <v/>
      </c>
      <c r="CK87" s="66" t="e">
        <f t="shared" ca="1" si="50"/>
        <v>#DIV/0!</v>
      </c>
      <c r="CL87" s="143" t="e">
        <f t="shared" ca="1" si="51"/>
        <v>#DIV/0!</v>
      </c>
      <c r="DA87" s="69" t="str">
        <f>'Transcript table'!D95</f>
        <v>Leu-AAG-2</v>
      </c>
      <c r="DB87" s="21" t="s">
        <v>270</v>
      </c>
      <c r="DC87" s="65" t="str">
        <f t="shared" ca="1" si="52"/>
        <v/>
      </c>
      <c r="DD87" s="65" t="str">
        <f t="shared" ca="1" si="53"/>
        <v/>
      </c>
      <c r="DE87" s="65" t="str">
        <f t="shared" ca="1" si="54"/>
        <v/>
      </c>
      <c r="DF87" s="65" t="str">
        <f t="shared" ca="1" si="55"/>
        <v/>
      </c>
      <c r="DG87" s="65" t="str">
        <f t="shared" ca="1" si="56"/>
        <v/>
      </c>
      <c r="DH87" s="65" t="str">
        <f t="shared" ca="1" si="57"/>
        <v/>
      </c>
      <c r="DI87" s="65" t="str">
        <f t="shared" ca="1" si="58"/>
        <v/>
      </c>
      <c r="DJ87" s="65" t="str">
        <f t="shared" ca="1" si="59"/>
        <v/>
      </c>
      <c r="DK87" s="65" t="str">
        <f t="shared" ca="1" si="60"/>
        <v/>
      </c>
      <c r="DL87" s="65" t="str">
        <f t="shared" ca="1" si="61"/>
        <v/>
      </c>
      <c r="DM87" s="65" t="str">
        <f t="shared" ca="1" si="62"/>
        <v/>
      </c>
      <c r="DN87" s="65" t="str">
        <f t="shared" ca="1" si="63"/>
        <v/>
      </c>
      <c r="DO87" s="65" t="str">
        <f t="shared" ca="1" si="64"/>
        <v/>
      </c>
      <c r="DP87" s="65" t="str">
        <f t="shared" ca="1" si="65"/>
        <v/>
      </c>
      <c r="DQ87" s="65" t="str">
        <f t="shared" ca="1" si="66"/>
        <v/>
      </c>
      <c r="DR87" s="65" t="str">
        <f t="shared" ca="1" si="67"/>
        <v/>
      </c>
      <c r="DS87" s="65" t="str">
        <f t="shared" ca="1" si="68"/>
        <v/>
      </c>
      <c r="DT87" s="65" t="str">
        <f t="shared" ca="1" si="69"/>
        <v/>
      </c>
      <c r="DU87" s="65" t="str">
        <f t="shared" ca="1" si="70"/>
        <v/>
      </c>
      <c r="DV87" s="65" t="str">
        <f t="shared" ca="1" si="71"/>
        <v/>
      </c>
      <c r="DW87" s="141" t="str">
        <f t="shared" si="72"/>
        <v>Leu-AAG-2</v>
      </c>
      <c r="DX87" s="140" t="s">
        <v>270</v>
      </c>
      <c r="DY87" s="65" t="str">
        <f t="shared" ca="1" si="73"/>
        <v/>
      </c>
      <c r="DZ87" s="65" t="str">
        <f t="shared" ca="1" si="74"/>
        <v/>
      </c>
      <c r="EA87" s="65" t="str">
        <f t="shared" ca="1" si="75"/>
        <v/>
      </c>
      <c r="EB87" s="65" t="str">
        <f t="shared" ca="1" si="76"/>
        <v/>
      </c>
      <c r="EC87" s="65" t="str">
        <f t="shared" ca="1" si="77"/>
        <v/>
      </c>
      <c r="ED87" s="65" t="str">
        <f t="shared" ca="1" si="78"/>
        <v/>
      </c>
      <c r="EE87" s="65" t="str">
        <f t="shared" ca="1" si="79"/>
        <v/>
      </c>
      <c r="EF87" s="65" t="str">
        <f t="shared" ca="1" si="80"/>
        <v/>
      </c>
      <c r="EG87" s="65" t="str">
        <f t="shared" ca="1" si="81"/>
        <v/>
      </c>
      <c r="EH87" s="65" t="str">
        <f t="shared" ca="1" si="82"/>
        <v/>
      </c>
      <c r="EI87" s="65" t="str">
        <f t="shared" ca="1" si="83"/>
        <v/>
      </c>
      <c r="EJ87" s="65" t="str">
        <f t="shared" ca="1" si="84"/>
        <v/>
      </c>
      <c r="EK87" s="65" t="str">
        <f t="shared" ca="1" si="85"/>
        <v/>
      </c>
      <c r="EL87" s="65" t="str">
        <f t="shared" ca="1" si="86"/>
        <v/>
      </c>
      <c r="EM87" s="65" t="str">
        <f t="shared" ca="1" si="87"/>
        <v/>
      </c>
      <c r="EN87" s="65" t="str">
        <f t="shared" ca="1" si="88"/>
        <v/>
      </c>
      <c r="EO87" s="65" t="str">
        <f t="shared" ca="1" si="89"/>
        <v/>
      </c>
      <c r="EP87" s="65" t="str">
        <f t="shared" ca="1" si="90"/>
        <v/>
      </c>
      <c r="EQ87" s="65" t="str">
        <f t="shared" ca="1" si="91"/>
        <v/>
      </c>
      <c r="ER87" s="65" t="str">
        <f t="shared" ca="1" si="92"/>
        <v/>
      </c>
    </row>
    <row r="88" spans="1:148" ht="12.75" customHeight="1">
      <c r="A88" s="134" t="str">
        <f>'Test Sample Data'!A88</f>
        <v>Leu-CAA-1</v>
      </c>
      <c r="B88" s="136" t="s">
        <v>268</v>
      </c>
      <c r="C88" s="22" t="str">
        <f>IF(SUM('Test Sample Data'!C$3:C$194)&gt;10,IF(AND(ISNUMBER('Test Sample Data'!C88),'Test Sample Data'!C88&lt;35,'Test Sample Data'!C88&gt;0),'Test Sample Data'!C88-'Choose Housekeeping Genes'!D$20,35-'Choose Housekeeping Genes'!D$20),"")</f>
        <v/>
      </c>
      <c r="D88" s="22" t="str">
        <f>IF(SUM('Test Sample Data'!D$3:D$194)&gt;10,IF(AND(ISNUMBER('Test Sample Data'!D88),'Test Sample Data'!D88&lt;35,'Test Sample Data'!D88&gt;0),'Test Sample Data'!D88-'Choose Housekeeping Genes'!E$20,35-'Choose Housekeeping Genes'!E$20),"")</f>
        <v/>
      </c>
      <c r="E88" s="22" t="str">
        <f>IF(SUM('Test Sample Data'!E$3:E$194)&gt;10,IF(AND(ISNUMBER('Test Sample Data'!E88),'Test Sample Data'!E88&lt;35,'Test Sample Data'!E88&gt;0),'Test Sample Data'!E88-'Choose Housekeeping Genes'!F$20,35-'Choose Housekeeping Genes'!F$20),"")</f>
        <v/>
      </c>
      <c r="F88" s="22" t="str">
        <f>IF(SUM('Test Sample Data'!F$3:F$194)&gt;10,IF(AND(ISNUMBER('Test Sample Data'!F88),'Test Sample Data'!F88&lt;35,'Test Sample Data'!F88&gt;0),'Test Sample Data'!F88-'Choose Housekeeping Genes'!G$20,35-'Choose Housekeeping Genes'!G$20),"")</f>
        <v/>
      </c>
      <c r="G88" s="22" t="str">
        <f>IF(SUM('Test Sample Data'!G$3:G$194)&gt;10,IF(AND(ISNUMBER('Test Sample Data'!G88),'Test Sample Data'!G88&lt;35,'Test Sample Data'!G88&gt;0),'Test Sample Data'!G88-'Choose Housekeeping Genes'!H$20,35-'Choose Housekeeping Genes'!H$20),"")</f>
        <v/>
      </c>
      <c r="H88" s="22" t="str">
        <f>IF(SUM('Test Sample Data'!H$3:H$194)&gt;10,IF(AND(ISNUMBER('Test Sample Data'!H88),'Test Sample Data'!H88&lt;35,'Test Sample Data'!H88&gt;0),'Test Sample Data'!H88-'Choose Housekeeping Genes'!I$20,35-'Choose Housekeeping Genes'!I$20),"")</f>
        <v/>
      </c>
      <c r="I88" s="22" t="str">
        <f>IF(SUM('Test Sample Data'!I$3:I$194)&gt;10,IF(AND(ISNUMBER('Test Sample Data'!I88),'Test Sample Data'!I88&lt;35,'Test Sample Data'!I88&gt;0),'Test Sample Data'!I88-'Choose Housekeeping Genes'!J$20,35-'Choose Housekeeping Genes'!J$20),"")</f>
        <v/>
      </c>
      <c r="J88" s="22" t="str">
        <f>IF(SUM('Test Sample Data'!J$3:J$194)&gt;10,IF(AND(ISNUMBER('Test Sample Data'!J88),'Test Sample Data'!J88&lt;35,'Test Sample Data'!J88&gt;0),'Test Sample Data'!J88-'Choose Housekeeping Genes'!K$20,35-'Choose Housekeeping Genes'!K$20),"")</f>
        <v/>
      </c>
      <c r="K88" s="22" t="str">
        <f>IF(SUM('Test Sample Data'!K$3:K$194)&gt;10,IF(AND(ISNUMBER('Test Sample Data'!K88),'Test Sample Data'!K88&lt;35,'Test Sample Data'!K88&gt;0),'Test Sample Data'!K88-'Choose Housekeeping Genes'!L$20,35-'Choose Housekeeping Genes'!L$20),"")</f>
        <v/>
      </c>
      <c r="L88" s="22" t="str">
        <f>IF(SUM('Test Sample Data'!L$3:L$194)&gt;10,IF(AND(ISNUMBER('Test Sample Data'!L88),'Test Sample Data'!L88&lt;35,'Test Sample Data'!L88&gt;0),'Test Sample Data'!L88-'Choose Housekeeping Genes'!M$20,35-'Choose Housekeeping Genes'!M$20),"")</f>
        <v/>
      </c>
      <c r="M88" s="22" t="str">
        <f>IF(SUM('Test Sample Data'!M$3:M$194)&gt;10,IF(AND(ISNUMBER('Test Sample Data'!M88),'Test Sample Data'!M88&lt;35,'Test Sample Data'!M88&gt;0),'Test Sample Data'!M88-'Choose Housekeeping Genes'!N$20,35-'Choose Housekeeping Genes'!N$20),"")</f>
        <v/>
      </c>
      <c r="N88" s="22" t="str">
        <f>IF(SUM('Test Sample Data'!N$3:N$194)&gt;10,IF(AND(ISNUMBER('Test Sample Data'!N88),'Test Sample Data'!N88&lt;35,'Test Sample Data'!N88&gt;0),'Test Sample Data'!N88-'Choose Housekeeping Genes'!O$20,35-'Choose Housekeeping Genes'!O$20),"")</f>
        <v/>
      </c>
      <c r="O88" s="22" t="str">
        <f>IF(SUM('Test Sample Data'!O$3:O$194)&gt;10,IF(AND(ISNUMBER('Test Sample Data'!O88),'Test Sample Data'!O88&lt;35,'Test Sample Data'!O88&gt;0),'Test Sample Data'!O88-'Choose Housekeeping Genes'!P$20,35-'Choose Housekeeping Genes'!P$20),"")</f>
        <v/>
      </c>
      <c r="P88" s="22" t="str">
        <f>IF(SUM('Test Sample Data'!P$3:P$194)&gt;10,IF(AND(ISNUMBER('Test Sample Data'!P88),'Test Sample Data'!P88&lt;35,'Test Sample Data'!P88&gt;0),'Test Sample Data'!P88-'Choose Housekeeping Genes'!Q$20,35-'Choose Housekeeping Genes'!Q$20),"")</f>
        <v/>
      </c>
      <c r="Q88" s="22" t="str">
        <f>IF(SUM('Test Sample Data'!Q$3:Q$194)&gt;10,IF(AND(ISNUMBER('Test Sample Data'!Q88),'Test Sample Data'!Q88&lt;35,'Test Sample Data'!Q88&gt;0),'Test Sample Data'!Q88-'Choose Housekeeping Genes'!R$20,35-'Choose Housekeeping Genes'!R$20),"")</f>
        <v/>
      </c>
      <c r="R88" s="22" t="str">
        <f>IF(SUM('Test Sample Data'!R$3:R$194)&gt;10,IF(AND(ISNUMBER('Test Sample Data'!R88),'Test Sample Data'!R88&lt;35,'Test Sample Data'!R88&gt;0),'Test Sample Data'!R88-'Choose Housekeeping Genes'!S$20,35-'Choose Housekeeping Genes'!S$20),"")</f>
        <v/>
      </c>
      <c r="S88" s="22" t="str">
        <f>IF(SUM('Test Sample Data'!S$3:S$194)&gt;10,IF(AND(ISNUMBER('Test Sample Data'!S88),'Test Sample Data'!S88&lt;35,'Test Sample Data'!S88&gt;0),'Test Sample Data'!S88-'Choose Housekeeping Genes'!T$20,35-'Choose Housekeeping Genes'!T$20),"")</f>
        <v/>
      </c>
      <c r="T88" s="22" t="str">
        <f>IF(SUM('Test Sample Data'!T$3:T$194)&gt;10,IF(AND(ISNUMBER('Test Sample Data'!T88),'Test Sample Data'!T88&lt;35,'Test Sample Data'!T88&gt;0),'Test Sample Data'!T88-'Choose Housekeeping Genes'!U$20,35-'Choose Housekeeping Genes'!U$20),"")</f>
        <v/>
      </c>
      <c r="U88" s="22" t="str">
        <f>IF(SUM('Test Sample Data'!U$3:U$194)&gt;10,IF(AND(ISNUMBER('Test Sample Data'!U88),'Test Sample Data'!U88&lt;35,'Test Sample Data'!U88&gt;0),'Test Sample Data'!U88-'Choose Housekeeping Genes'!V$20,35-'Choose Housekeeping Genes'!V$20),"")</f>
        <v/>
      </c>
      <c r="V88" s="22" t="str">
        <f>IF(SUM('Test Sample Data'!V$3:V$194)&gt;10,IF(AND(ISNUMBER('Test Sample Data'!V88),'Test Sample Data'!V88&lt;35,'Test Sample Data'!V88&gt;0),'Test Sample Data'!V88-'Choose Housekeeping Genes'!W$20,35-'Choose Housekeeping Genes'!W$20),"")</f>
        <v/>
      </c>
      <c r="W88" s="139" t="str">
        <f>'Control Sample Data'!A88</f>
        <v>Leu-CAA-1</v>
      </c>
      <c r="X88" s="140" t="s">
        <v>268</v>
      </c>
      <c r="Y88" s="22" t="str">
        <f>IF(SUM('Control Sample Data'!C$3:C$194)&gt;10,IF(AND(ISNUMBER('Control Sample Data'!C88),'Control Sample Data'!C88&lt;35,'Control Sample Data'!C88&gt;0),'Control Sample Data'!C88-'Choose Housekeeping Genes'!AA$20,35-'Choose Housekeeping Genes'!AA$20),"")</f>
        <v/>
      </c>
      <c r="Z88" s="22" t="str">
        <f>IF(SUM('Control Sample Data'!D$3:D$194)&gt;10,IF(AND(ISNUMBER('Control Sample Data'!D88),'Control Sample Data'!D88&lt;35,'Control Sample Data'!D88&gt;0),'Control Sample Data'!D88-'Choose Housekeeping Genes'!AB$20,35-'Choose Housekeeping Genes'!AB$20),"")</f>
        <v/>
      </c>
      <c r="AA88" s="22" t="str">
        <f>IF(SUM('Control Sample Data'!E$3:E$194)&gt;10,IF(AND(ISNUMBER('Control Sample Data'!E88),'Control Sample Data'!E88&lt;35,'Control Sample Data'!E88&gt;0),'Control Sample Data'!E88-'Choose Housekeeping Genes'!AC$20,35-'Choose Housekeeping Genes'!AC$20),"")</f>
        <v/>
      </c>
      <c r="AB88" s="22" t="str">
        <f>IF(SUM('Control Sample Data'!F$3:F$194)&gt;10,IF(AND(ISNUMBER('Control Sample Data'!F88),'Control Sample Data'!F88&lt;35,'Control Sample Data'!F88&gt;0),'Control Sample Data'!F88-'Choose Housekeeping Genes'!AD$20,35-'Choose Housekeeping Genes'!AD$20),"")</f>
        <v/>
      </c>
      <c r="AC88" s="22" t="str">
        <f>IF(SUM('Control Sample Data'!G$3:G$194)&gt;10,IF(AND(ISNUMBER('Control Sample Data'!G88),'Control Sample Data'!G88&lt;35,'Control Sample Data'!G88&gt;0),'Control Sample Data'!G88-'Choose Housekeeping Genes'!AE$20,35-'Choose Housekeeping Genes'!AE$20),"")</f>
        <v/>
      </c>
      <c r="AD88" s="22" t="str">
        <f>IF(SUM('Control Sample Data'!H$3:H$194)&gt;10,IF(AND(ISNUMBER('Control Sample Data'!H88),'Control Sample Data'!H88&lt;35,'Control Sample Data'!H88&gt;0),'Control Sample Data'!H88-'Choose Housekeeping Genes'!AF$20,35-'Choose Housekeeping Genes'!AF$20),"")</f>
        <v/>
      </c>
      <c r="AE88" s="22" t="str">
        <f>IF(SUM('Control Sample Data'!I$3:I$194)&gt;10,IF(AND(ISNUMBER('Control Sample Data'!I88),'Control Sample Data'!I88&lt;35,'Control Sample Data'!I88&gt;0),'Control Sample Data'!I88-'Choose Housekeeping Genes'!AG$20,35-'Choose Housekeeping Genes'!AG$20),"")</f>
        <v/>
      </c>
      <c r="AF88" s="22" t="str">
        <f>IF(SUM('Control Sample Data'!J$3:J$194)&gt;10,IF(AND(ISNUMBER('Control Sample Data'!J88),'Control Sample Data'!J88&lt;35,'Control Sample Data'!J88&gt;0),'Control Sample Data'!J88-'Choose Housekeeping Genes'!AH$20,35-'Choose Housekeeping Genes'!AH$20),"")</f>
        <v/>
      </c>
      <c r="AG88" s="22" t="str">
        <f>IF(SUM('Control Sample Data'!K$3:K$194)&gt;10,IF(AND(ISNUMBER('Control Sample Data'!K88),'Control Sample Data'!K88&lt;35,'Control Sample Data'!K88&gt;0),'Control Sample Data'!K88-'Choose Housekeeping Genes'!AI$20,35-'Choose Housekeeping Genes'!AI$20),"")</f>
        <v/>
      </c>
      <c r="AH88" s="22" t="str">
        <f>IF(SUM('Control Sample Data'!L$3:L$194)&gt;10,IF(AND(ISNUMBER('Control Sample Data'!L88),'Control Sample Data'!L88&lt;35,'Control Sample Data'!L88&gt;0),'Control Sample Data'!L88-'Choose Housekeeping Genes'!AJ$20,35-'Choose Housekeeping Genes'!AJ$20),"")</f>
        <v/>
      </c>
      <c r="AI88" s="22" t="str">
        <f>IF(SUM('Control Sample Data'!M$3:M$194)&gt;10,IF(AND(ISNUMBER('Control Sample Data'!M88),'Control Sample Data'!M88&lt;35,'Control Sample Data'!M88&gt;0),'Control Sample Data'!M88-'Choose Housekeeping Genes'!AK$20,35-'Choose Housekeeping Genes'!AK$20),"")</f>
        <v/>
      </c>
      <c r="AJ88" s="22" t="str">
        <f>IF(SUM('Control Sample Data'!N$3:N$194)&gt;10,IF(AND(ISNUMBER('Control Sample Data'!N88),'Control Sample Data'!N88&lt;35,'Control Sample Data'!N88&gt;0),'Control Sample Data'!N88-'Choose Housekeeping Genes'!AL$20,35-'Choose Housekeeping Genes'!AL$20),"")</f>
        <v/>
      </c>
      <c r="AK88" s="22" t="str">
        <f>IF(SUM('Control Sample Data'!O$3:O$194)&gt;10,IF(AND(ISNUMBER('Control Sample Data'!O88),'Control Sample Data'!O88&lt;35,'Control Sample Data'!O88&gt;0),'Control Sample Data'!O88-'Choose Housekeeping Genes'!AM$20,35-'Choose Housekeeping Genes'!AM$20),"")</f>
        <v/>
      </c>
      <c r="AL88" s="22" t="str">
        <f>IF(SUM('Control Sample Data'!P$3:P$194)&gt;10,IF(AND(ISNUMBER('Control Sample Data'!P88),'Control Sample Data'!P88&lt;35,'Control Sample Data'!P88&gt;0),'Control Sample Data'!P88-'Choose Housekeeping Genes'!AN$20,35-'Choose Housekeeping Genes'!AN$20),"")</f>
        <v/>
      </c>
      <c r="AM88" s="22" t="str">
        <f>IF(SUM('Control Sample Data'!Q$3:Q$194)&gt;10,IF(AND(ISNUMBER('Control Sample Data'!Q88),'Control Sample Data'!Q88&lt;35,'Control Sample Data'!Q88&gt;0),'Control Sample Data'!Q88-'Choose Housekeeping Genes'!AO$20,35-'Choose Housekeeping Genes'!AO$20),"")</f>
        <v/>
      </c>
      <c r="AN88" s="22" t="str">
        <f>IF(SUM('Control Sample Data'!R$3:R$194)&gt;10,IF(AND(ISNUMBER('Control Sample Data'!R88),'Control Sample Data'!R88&lt;35,'Control Sample Data'!R88&gt;0),'Control Sample Data'!R88-'Choose Housekeeping Genes'!AP$20,35-'Choose Housekeeping Genes'!AP$20),"")</f>
        <v/>
      </c>
      <c r="AO88" s="22" t="str">
        <f>IF(SUM('Control Sample Data'!S$3:S$194)&gt;10,IF(AND(ISNUMBER('Control Sample Data'!S88),'Control Sample Data'!S88&lt;35,'Control Sample Data'!S88&gt;0),'Control Sample Data'!S88-'Choose Housekeeping Genes'!AQ$20,35-'Choose Housekeeping Genes'!AQ$20),"")</f>
        <v/>
      </c>
      <c r="AP88" s="22" t="str">
        <f>IF(SUM('Control Sample Data'!T$3:T$194)&gt;10,IF(AND(ISNUMBER('Control Sample Data'!T88),'Control Sample Data'!T88&lt;35,'Control Sample Data'!T88&gt;0),'Control Sample Data'!T88-'Choose Housekeeping Genes'!AR$20,35-'Choose Housekeeping Genes'!AR$20),"")</f>
        <v/>
      </c>
      <c r="AQ88" s="22" t="str">
        <f>IF(SUM('Control Sample Data'!U$3:U$194)&gt;10,IF(AND(ISNUMBER('Control Sample Data'!U88),'Control Sample Data'!U88&lt;35,'Control Sample Data'!U88&gt;0),'Control Sample Data'!U88-'Choose Housekeeping Genes'!AS$20,35-'Choose Housekeeping Genes'!AS$20),"")</f>
        <v/>
      </c>
      <c r="AR88" s="22" t="str">
        <f>IF(SUM('Control Sample Data'!V$3:V$194)&gt;10,IF(AND(ISNUMBER('Control Sample Data'!V88),'Control Sample Data'!V88&lt;35,'Control Sample Data'!V88&gt;0),'Control Sample Data'!V88-'Choose Housekeeping Genes'!AT$20,35-'Choose Housekeeping Genes'!AT$20),"")</f>
        <v/>
      </c>
      <c r="AS88" s="69" t="str">
        <f>'Control Sample Data'!A88</f>
        <v>Leu-CAA-1</v>
      </c>
      <c r="AT88" s="21" t="s">
        <v>268</v>
      </c>
      <c r="AU88" s="22" t="str">
        <f ca="1">IF(ISNUMBER(C88-'Choose Housekeeping Genes'!D$12),C88-'Choose Housekeeping Genes'!D$12,"")</f>
        <v/>
      </c>
      <c r="AV88" s="22" t="str">
        <f ca="1">IF(ISNUMBER(D88-'Choose Housekeeping Genes'!E$12),D88-'Choose Housekeeping Genes'!E$12,"")</f>
        <v/>
      </c>
      <c r="AW88" s="22" t="str">
        <f ca="1">IF(ISNUMBER(E88-'Choose Housekeeping Genes'!F$12),E88-'Choose Housekeeping Genes'!F$12,"")</f>
        <v/>
      </c>
      <c r="AX88" s="22" t="str">
        <f ca="1">IF(ISNUMBER(F88-'Choose Housekeeping Genes'!G$12),F88-'Choose Housekeeping Genes'!G$12,"")</f>
        <v/>
      </c>
      <c r="AY88" s="22" t="str">
        <f ca="1">IF(ISNUMBER(G88-'Choose Housekeeping Genes'!H$12),G88-'Choose Housekeeping Genes'!H$12,"")</f>
        <v/>
      </c>
      <c r="AZ88" s="22" t="str">
        <f ca="1">IF(ISNUMBER(H88-'Choose Housekeeping Genes'!I$12),H88-'Choose Housekeeping Genes'!I$12,"")</f>
        <v/>
      </c>
      <c r="BA88" s="22" t="str">
        <f ca="1">IF(ISNUMBER(I88-'Choose Housekeeping Genes'!J$12),I88-'Choose Housekeeping Genes'!J$12,"")</f>
        <v/>
      </c>
      <c r="BB88" s="22" t="str">
        <f ca="1">IF(ISNUMBER(J88-'Choose Housekeeping Genes'!K$12),J88-'Choose Housekeeping Genes'!K$12,"")</f>
        <v/>
      </c>
      <c r="BC88" s="22" t="str">
        <f ca="1">IF(ISNUMBER(K88-'Choose Housekeeping Genes'!L$12),K88-'Choose Housekeeping Genes'!L$12,"")</f>
        <v/>
      </c>
      <c r="BD88" s="22" t="str">
        <f ca="1">IF(ISNUMBER(L88-'Choose Housekeeping Genes'!M$12),L88-'Choose Housekeeping Genes'!M$12,"")</f>
        <v/>
      </c>
      <c r="BE88" s="22" t="str">
        <f ca="1">IF(ISNUMBER(M88-'Choose Housekeeping Genes'!N$12),M88-'Choose Housekeeping Genes'!N$12,"")</f>
        <v/>
      </c>
      <c r="BF88" s="22" t="str">
        <f ca="1">IF(ISNUMBER(N88-'Choose Housekeeping Genes'!O$12),N88-'Choose Housekeeping Genes'!O$12,"")</f>
        <v/>
      </c>
      <c r="BG88" s="22" t="str">
        <f ca="1">IF(ISNUMBER(O88-'Choose Housekeeping Genes'!P$12),O88-'Choose Housekeeping Genes'!P$12,"")</f>
        <v/>
      </c>
      <c r="BH88" s="22" t="str">
        <f ca="1">IF(ISNUMBER(P88-'Choose Housekeeping Genes'!Q$12),P88-'Choose Housekeeping Genes'!Q$12,"")</f>
        <v/>
      </c>
      <c r="BI88" s="22" t="str">
        <f ca="1">IF(ISNUMBER(Q88-'Choose Housekeeping Genes'!R$12),Q88-'Choose Housekeeping Genes'!R$12,"")</f>
        <v/>
      </c>
      <c r="BJ88" s="22" t="str">
        <f ca="1">IF(ISNUMBER(R88-'Choose Housekeeping Genes'!S$12),R88-'Choose Housekeeping Genes'!S$12,"")</f>
        <v/>
      </c>
      <c r="BK88" s="22" t="str">
        <f ca="1">IF(ISNUMBER(S88-'Choose Housekeeping Genes'!T$12),S88-'Choose Housekeeping Genes'!T$12,"")</f>
        <v/>
      </c>
      <c r="BL88" s="22" t="str">
        <f ca="1">IF(ISNUMBER(T88-'Choose Housekeeping Genes'!U$12),T88-'Choose Housekeeping Genes'!U$12,"")</f>
        <v/>
      </c>
      <c r="BM88" s="22" t="str">
        <f ca="1">IF(ISNUMBER(U88-'Choose Housekeeping Genes'!V$12),U88-'Choose Housekeeping Genes'!V$12,"")</f>
        <v/>
      </c>
      <c r="BN88" s="22" t="str">
        <f ca="1">IF(ISNUMBER(V88-'Choose Housekeeping Genes'!W$12),V88-'Choose Housekeeping Genes'!W$12,"")</f>
        <v/>
      </c>
      <c r="BO88" s="142" t="str">
        <f t="shared" si="49"/>
        <v>Leu-CAA-1</v>
      </c>
      <c r="BP88" s="140" t="s">
        <v>268</v>
      </c>
      <c r="BQ88" s="22" t="str">
        <f ca="1">IF(ISNUMBER(Y88-'Choose Housekeeping Genes'!AA$12),Y88-'Choose Housekeeping Genes'!AA$12,"")</f>
        <v/>
      </c>
      <c r="BR88" s="22" t="str">
        <f ca="1">IF(ISNUMBER(Z88-'Choose Housekeeping Genes'!AB$12),Z88-'Choose Housekeeping Genes'!AB$12,"")</f>
        <v/>
      </c>
      <c r="BS88" s="22" t="str">
        <f ca="1">IF(ISNUMBER(AA88-'Choose Housekeeping Genes'!AC$12),AA88-'Choose Housekeeping Genes'!AC$12,"")</f>
        <v/>
      </c>
      <c r="BT88" s="22" t="str">
        <f ca="1">IF(ISNUMBER(AB88-'Choose Housekeeping Genes'!AD$12),AB88-'Choose Housekeeping Genes'!AD$12,"")</f>
        <v/>
      </c>
      <c r="BU88" s="22" t="str">
        <f ca="1">IF(ISNUMBER(AC88-'Choose Housekeeping Genes'!AE$12),AC88-'Choose Housekeeping Genes'!AE$12,"")</f>
        <v/>
      </c>
      <c r="BV88" s="22" t="str">
        <f ca="1">IF(ISNUMBER(AD88-'Choose Housekeeping Genes'!AF$12),AD88-'Choose Housekeeping Genes'!AF$12,"")</f>
        <v/>
      </c>
      <c r="BW88" s="22" t="str">
        <f ca="1">IF(ISNUMBER(AE88-'Choose Housekeeping Genes'!AG$12),AE88-'Choose Housekeeping Genes'!AG$12,"")</f>
        <v/>
      </c>
      <c r="BX88" s="22" t="str">
        <f ca="1">IF(ISNUMBER(AF88-'Choose Housekeeping Genes'!AH$12),AF88-'Choose Housekeeping Genes'!AH$12,"")</f>
        <v/>
      </c>
      <c r="BY88" s="22" t="str">
        <f ca="1">IF(ISNUMBER(AG88-'Choose Housekeeping Genes'!AI$12),AG88-'Choose Housekeeping Genes'!AI$12,"")</f>
        <v/>
      </c>
      <c r="BZ88" s="22" t="str">
        <f ca="1">IF(ISNUMBER(AH88-'Choose Housekeeping Genes'!AJ$12),AH88-'Choose Housekeeping Genes'!AJ$12,"")</f>
        <v/>
      </c>
      <c r="CA88" s="22" t="str">
        <f ca="1">IF(ISNUMBER(AI88-'Choose Housekeeping Genes'!AK$12),AI88-'Choose Housekeeping Genes'!AK$12,"")</f>
        <v/>
      </c>
      <c r="CB88" s="22" t="str">
        <f ca="1">IF(ISNUMBER(AJ88-'Choose Housekeeping Genes'!AL$12),AJ88-'Choose Housekeeping Genes'!AL$12,"")</f>
        <v/>
      </c>
      <c r="CC88" s="22" t="str">
        <f ca="1">IF(ISNUMBER(AK88-'Choose Housekeeping Genes'!AM$12),AK88-'Choose Housekeeping Genes'!AM$12,"")</f>
        <v/>
      </c>
      <c r="CD88" s="22" t="str">
        <f ca="1">IF(ISNUMBER(AL88-'Choose Housekeeping Genes'!AN$12),AL88-'Choose Housekeeping Genes'!AN$12,"")</f>
        <v/>
      </c>
      <c r="CE88" s="22" t="str">
        <f ca="1">IF(ISNUMBER(AM88-'Choose Housekeeping Genes'!AO$12),AM88-'Choose Housekeeping Genes'!AO$12,"")</f>
        <v/>
      </c>
      <c r="CF88" s="22" t="str">
        <f ca="1">IF(ISNUMBER(AN88-'Choose Housekeeping Genes'!AP$12),AN88-'Choose Housekeeping Genes'!AP$12,"")</f>
        <v/>
      </c>
      <c r="CG88" s="22" t="str">
        <f ca="1">IF(ISNUMBER(AO88-'Choose Housekeeping Genes'!AQ$12),AO88-'Choose Housekeeping Genes'!AQ$12,"")</f>
        <v/>
      </c>
      <c r="CH88" s="22" t="str">
        <f ca="1">IF(ISNUMBER(AP88-'Choose Housekeeping Genes'!AR$12),AP88-'Choose Housekeeping Genes'!AR$12,"")</f>
        <v/>
      </c>
      <c r="CI88" s="22" t="str">
        <f ca="1">IF(ISNUMBER(AQ88-'Choose Housekeeping Genes'!AS$12),AQ88-'Choose Housekeeping Genes'!AS$12,"")</f>
        <v/>
      </c>
      <c r="CJ88" s="22" t="str">
        <f ca="1">IF(ISNUMBER(AR88-'Choose Housekeeping Genes'!AT$12),AR88-'Choose Housekeeping Genes'!AT$12,"")</f>
        <v/>
      </c>
      <c r="CK88" s="66" t="e">
        <f t="shared" ca="1" si="50"/>
        <v>#DIV/0!</v>
      </c>
      <c r="CL88" s="143" t="e">
        <f t="shared" ca="1" si="51"/>
        <v>#DIV/0!</v>
      </c>
      <c r="DA88" s="69" t="str">
        <f>'Transcript table'!D96</f>
        <v>Leu-CAA-1</v>
      </c>
      <c r="DB88" s="21" t="s">
        <v>268</v>
      </c>
      <c r="DC88" s="65" t="str">
        <f t="shared" ca="1" si="52"/>
        <v/>
      </c>
      <c r="DD88" s="65" t="str">
        <f t="shared" ca="1" si="53"/>
        <v/>
      </c>
      <c r="DE88" s="65" t="str">
        <f t="shared" ca="1" si="54"/>
        <v/>
      </c>
      <c r="DF88" s="65" t="str">
        <f t="shared" ca="1" si="55"/>
        <v/>
      </c>
      <c r="DG88" s="65" t="str">
        <f t="shared" ca="1" si="56"/>
        <v/>
      </c>
      <c r="DH88" s="65" t="str">
        <f t="shared" ca="1" si="57"/>
        <v/>
      </c>
      <c r="DI88" s="65" t="str">
        <f t="shared" ca="1" si="58"/>
        <v/>
      </c>
      <c r="DJ88" s="65" t="str">
        <f t="shared" ca="1" si="59"/>
        <v/>
      </c>
      <c r="DK88" s="65" t="str">
        <f t="shared" ca="1" si="60"/>
        <v/>
      </c>
      <c r="DL88" s="65" t="str">
        <f t="shared" ca="1" si="61"/>
        <v/>
      </c>
      <c r="DM88" s="65" t="str">
        <f t="shared" ca="1" si="62"/>
        <v/>
      </c>
      <c r="DN88" s="65" t="str">
        <f t="shared" ca="1" si="63"/>
        <v/>
      </c>
      <c r="DO88" s="65" t="str">
        <f t="shared" ca="1" si="64"/>
        <v/>
      </c>
      <c r="DP88" s="65" t="str">
        <f t="shared" ca="1" si="65"/>
        <v/>
      </c>
      <c r="DQ88" s="65" t="str">
        <f t="shared" ca="1" si="66"/>
        <v/>
      </c>
      <c r="DR88" s="65" t="str">
        <f t="shared" ca="1" si="67"/>
        <v/>
      </c>
      <c r="DS88" s="65" t="str">
        <f t="shared" ca="1" si="68"/>
        <v/>
      </c>
      <c r="DT88" s="65" t="str">
        <f t="shared" ca="1" si="69"/>
        <v/>
      </c>
      <c r="DU88" s="65" t="str">
        <f t="shared" ca="1" si="70"/>
        <v/>
      </c>
      <c r="DV88" s="65" t="str">
        <f t="shared" ca="1" si="71"/>
        <v/>
      </c>
      <c r="DW88" s="141" t="str">
        <f t="shared" si="72"/>
        <v>Leu-CAA-1</v>
      </c>
      <c r="DX88" s="140" t="s">
        <v>268</v>
      </c>
      <c r="DY88" s="65" t="str">
        <f t="shared" ca="1" si="73"/>
        <v/>
      </c>
      <c r="DZ88" s="65" t="str">
        <f t="shared" ca="1" si="74"/>
        <v/>
      </c>
      <c r="EA88" s="65" t="str">
        <f t="shared" ca="1" si="75"/>
        <v/>
      </c>
      <c r="EB88" s="65" t="str">
        <f t="shared" ca="1" si="76"/>
        <v/>
      </c>
      <c r="EC88" s="65" t="str">
        <f t="shared" ca="1" si="77"/>
        <v/>
      </c>
      <c r="ED88" s="65" t="str">
        <f t="shared" ca="1" si="78"/>
        <v/>
      </c>
      <c r="EE88" s="65" t="str">
        <f t="shared" ca="1" si="79"/>
        <v/>
      </c>
      <c r="EF88" s="65" t="str">
        <f t="shared" ca="1" si="80"/>
        <v/>
      </c>
      <c r="EG88" s="65" t="str">
        <f t="shared" ca="1" si="81"/>
        <v/>
      </c>
      <c r="EH88" s="65" t="str">
        <f t="shared" ca="1" si="82"/>
        <v/>
      </c>
      <c r="EI88" s="65" t="str">
        <f t="shared" ca="1" si="83"/>
        <v/>
      </c>
      <c r="EJ88" s="65" t="str">
        <f t="shared" ca="1" si="84"/>
        <v/>
      </c>
      <c r="EK88" s="65" t="str">
        <f t="shared" ca="1" si="85"/>
        <v/>
      </c>
      <c r="EL88" s="65" t="str">
        <f t="shared" ca="1" si="86"/>
        <v/>
      </c>
      <c r="EM88" s="65" t="str">
        <f t="shared" ca="1" si="87"/>
        <v/>
      </c>
      <c r="EN88" s="65" t="str">
        <f t="shared" ca="1" si="88"/>
        <v/>
      </c>
      <c r="EO88" s="65" t="str">
        <f t="shared" ca="1" si="89"/>
        <v/>
      </c>
      <c r="EP88" s="65" t="str">
        <f t="shared" ca="1" si="90"/>
        <v/>
      </c>
      <c r="EQ88" s="65" t="str">
        <f t="shared" ca="1" si="91"/>
        <v/>
      </c>
      <c r="ER88" s="65" t="str">
        <f t="shared" ca="1" si="92"/>
        <v/>
      </c>
    </row>
    <row r="89" spans="1:148" ht="12.75" customHeight="1">
      <c r="A89" s="134" t="str">
        <f>'Test Sample Data'!A89</f>
        <v>Leu-CAA-2</v>
      </c>
      <c r="B89" s="136" t="s">
        <v>266</v>
      </c>
      <c r="C89" s="22" t="str">
        <f>IF(SUM('Test Sample Data'!C$3:C$194)&gt;10,IF(AND(ISNUMBER('Test Sample Data'!C89),'Test Sample Data'!C89&lt;35,'Test Sample Data'!C89&gt;0),'Test Sample Data'!C89-'Choose Housekeeping Genes'!D$20,35-'Choose Housekeeping Genes'!D$20),"")</f>
        <v/>
      </c>
      <c r="D89" s="22" t="str">
        <f>IF(SUM('Test Sample Data'!D$3:D$194)&gt;10,IF(AND(ISNUMBER('Test Sample Data'!D89),'Test Sample Data'!D89&lt;35,'Test Sample Data'!D89&gt;0),'Test Sample Data'!D89-'Choose Housekeeping Genes'!E$20,35-'Choose Housekeeping Genes'!E$20),"")</f>
        <v/>
      </c>
      <c r="E89" s="22" t="str">
        <f>IF(SUM('Test Sample Data'!E$3:E$194)&gt;10,IF(AND(ISNUMBER('Test Sample Data'!E89),'Test Sample Data'!E89&lt;35,'Test Sample Data'!E89&gt;0),'Test Sample Data'!E89-'Choose Housekeeping Genes'!F$20,35-'Choose Housekeeping Genes'!F$20),"")</f>
        <v/>
      </c>
      <c r="F89" s="22" t="str">
        <f>IF(SUM('Test Sample Data'!F$3:F$194)&gt;10,IF(AND(ISNUMBER('Test Sample Data'!F89),'Test Sample Data'!F89&lt;35,'Test Sample Data'!F89&gt;0),'Test Sample Data'!F89-'Choose Housekeeping Genes'!G$20,35-'Choose Housekeeping Genes'!G$20),"")</f>
        <v/>
      </c>
      <c r="G89" s="22" t="str">
        <f>IF(SUM('Test Sample Data'!G$3:G$194)&gt;10,IF(AND(ISNUMBER('Test Sample Data'!G89),'Test Sample Data'!G89&lt;35,'Test Sample Data'!G89&gt;0),'Test Sample Data'!G89-'Choose Housekeeping Genes'!H$20,35-'Choose Housekeeping Genes'!H$20),"")</f>
        <v/>
      </c>
      <c r="H89" s="22" t="str">
        <f>IF(SUM('Test Sample Data'!H$3:H$194)&gt;10,IF(AND(ISNUMBER('Test Sample Data'!H89),'Test Sample Data'!H89&lt;35,'Test Sample Data'!H89&gt;0),'Test Sample Data'!H89-'Choose Housekeeping Genes'!I$20,35-'Choose Housekeeping Genes'!I$20),"")</f>
        <v/>
      </c>
      <c r="I89" s="22" t="str">
        <f>IF(SUM('Test Sample Data'!I$3:I$194)&gt;10,IF(AND(ISNUMBER('Test Sample Data'!I89),'Test Sample Data'!I89&lt;35,'Test Sample Data'!I89&gt;0),'Test Sample Data'!I89-'Choose Housekeeping Genes'!J$20,35-'Choose Housekeeping Genes'!J$20),"")</f>
        <v/>
      </c>
      <c r="J89" s="22" t="str">
        <f>IF(SUM('Test Sample Data'!J$3:J$194)&gt;10,IF(AND(ISNUMBER('Test Sample Data'!J89),'Test Sample Data'!J89&lt;35,'Test Sample Data'!J89&gt;0),'Test Sample Data'!J89-'Choose Housekeeping Genes'!K$20,35-'Choose Housekeeping Genes'!K$20),"")</f>
        <v/>
      </c>
      <c r="K89" s="22" t="str">
        <f>IF(SUM('Test Sample Data'!K$3:K$194)&gt;10,IF(AND(ISNUMBER('Test Sample Data'!K89),'Test Sample Data'!K89&lt;35,'Test Sample Data'!K89&gt;0),'Test Sample Data'!K89-'Choose Housekeeping Genes'!L$20,35-'Choose Housekeeping Genes'!L$20),"")</f>
        <v/>
      </c>
      <c r="L89" s="22" t="str">
        <f>IF(SUM('Test Sample Data'!L$3:L$194)&gt;10,IF(AND(ISNUMBER('Test Sample Data'!L89),'Test Sample Data'!L89&lt;35,'Test Sample Data'!L89&gt;0),'Test Sample Data'!L89-'Choose Housekeeping Genes'!M$20,35-'Choose Housekeeping Genes'!M$20),"")</f>
        <v/>
      </c>
      <c r="M89" s="22" t="str">
        <f>IF(SUM('Test Sample Data'!M$3:M$194)&gt;10,IF(AND(ISNUMBER('Test Sample Data'!M89),'Test Sample Data'!M89&lt;35,'Test Sample Data'!M89&gt;0),'Test Sample Data'!M89-'Choose Housekeeping Genes'!N$20,35-'Choose Housekeeping Genes'!N$20),"")</f>
        <v/>
      </c>
      <c r="N89" s="22" t="str">
        <f>IF(SUM('Test Sample Data'!N$3:N$194)&gt;10,IF(AND(ISNUMBER('Test Sample Data'!N89),'Test Sample Data'!N89&lt;35,'Test Sample Data'!N89&gt;0),'Test Sample Data'!N89-'Choose Housekeeping Genes'!O$20,35-'Choose Housekeeping Genes'!O$20),"")</f>
        <v/>
      </c>
      <c r="O89" s="22" t="str">
        <f>IF(SUM('Test Sample Data'!O$3:O$194)&gt;10,IF(AND(ISNUMBER('Test Sample Data'!O89),'Test Sample Data'!O89&lt;35,'Test Sample Data'!O89&gt;0),'Test Sample Data'!O89-'Choose Housekeeping Genes'!P$20,35-'Choose Housekeeping Genes'!P$20),"")</f>
        <v/>
      </c>
      <c r="P89" s="22" t="str">
        <f>IF(SUM('Test Sample Data'!P$3:P$194)&gt;10,IF(AND(ISNUMBER('Test Sample Data'!P89),'Test Sample Data'!P89&lt;35,'Test Sample Data'!P89&gt;0),'Test Sample Data'!P89-'Choose Housekeeping Genes'!Q$20,35-'Choose Housekeeping Genes'!Q$20),"")</f>
        <v/>
      </c>
      <c r="Q89" s="22" t="str">
        <f>IF(SUM('Test Sample Data'!Q$3:Q$194)&gt;10,IF(AND(ISNUMBER('Test Sample Data'!Q89),'Test Sample Data'!Q89&lt;35,'Test Sample Data'!Q89&gt;0),'Test Sample Data'!Q89-'Choose Housekeeping Genes'!R$20,35-'Choose Housekeeping Genes'!R$20),"")</f>
        <v/>
      </c>
      <c r="R89" s="22" t="str">
        <f>IF(SUM('Test Sample Data'!R$3:R$194)&gt;10,IF(AND(ISNUMBER('Test Sample Data'!R89),'Test Sample Data'!R89&lt;35,'Test Sample Data'!R89&gt;0),'Test Sample Data'!R89-'Choose Housekeeping Genes'!S$20,35-'Choose Housekeeping Genes'!S$20),"")</f>
        <v/>
      </c>
      <c r="S89" s="22" t="str">
        <f>IF(SUM('Test Sample Data'!S$3:S$194)&gt;10,IF(AND(ISNUMBER('Test Sample Data'!S89),'Test Sample Data'!S89&lt;35,'Test Sample Data'!S89&gt;0),'Test Sample Data'!S89-'Choose Housekeeping Genes'!T$20,35-'Choose Housekeeping Genes'!T$20),"")</f>
        <v/>
      </c>
      <c r="T89" s="22" t="str">
        <f>IF(SUM('Test Sample Data'!T$3:T$194)&gt;10,IF(AND(ISNUMBER('Test Sample Data'!T89),'Test Sample Data'!T89&lt;35,'Test Sample Data'!T89&gt;0),'Test Sample Data'!T89-'Choose Housekeeping Genes'!U$20,35-'Choose Housekeeping Genes'!U$20),"")</f>
        <v/>
      </c>
      <c r="U89" s="22" t="str">
        <f>IF(SUM('Test Sample Data'!U$3:U$194)&gt;10,IF(AND(ISNUMBER('Test Sample Data'!U89),'Test Sample Data'!U89&lt;35,'Test Sample Data'!U89&gt;0),'Test Sample Data'!U89-'Choose Housekeeping Genes'!V$20,35-'Choose Housekeeping Genes'!V$20),"")</f>
        <v/>
      </c>
      <c r="V89" s="22" t="str">
        <f>IF(SUM('Test Sample Data'!V$3:V$194)&gt;10,IF(AND(ISNUMBER('Test Sample Data'!V89),'Test Sample Data'!V89&lt;35,'Test Sample Data'!V89&gt;0),'Test Sample Data'!V89-'Choose Housekeeping Genes'!W$20,35-'Choose Housekeeping Genes'!W$20),"")</f>
        <v/>
      </c>
      <c r="W89" s="139" t="str">
        <f>'Control Sample Data'!A89</f>
        <v>Leu-CAA-2</v>
      </c>
      <c r="X89" s="140" t="s">
        <v>266</v>
      </c>
      <c r="Y89" s="22" t="str">
        <f>IF(SUM('Control Sample Data'!C$3:C$194)&gt;10,IF(AND(ISNUMBER('Control Sample Data'!C89),'Control Sample Data'!C89&lt;35,'Control Sample Data'!C89&gt;0),'Control Sample Data'!C89-'Choose Housekeeping Genes'!AA$20,35-'Choose Housekeeping Genes'!AA$20),"")</f>
        <v/>
      </c>
      <c r="Z89" s="22" t="str">
        <f>IF(SUM('Control Sample Data'!D$3:D$194)&gt;10,IF(AND(ISNUMBER('Control Sample Data'!D89),'Control Sample Data'!D89&lt;35,'Control Sample Data'!D89&gt;0),'Control Sample Data'!D89-'Choose Housekeeping Genes'!AB$20,35-'Choose Housekeeping Genes'!AB$20),"")</f>
        <v/>
      </c>
      <c r="AA89" s="22" t="str">
        <f>IF(SUM('Control Sample Data'!E$3:E$194)&gt;10,IF(AND(ISNUMBER('Control Sample Data'!E89),'Control Sample Data'!E89&lt;35,'Control Sample Data'!E89&gt;0),'Control Sample Data'!E89-'Choose Housekeeping Genes'!AC$20,35-'Choose Housekeeping Genes'!AC$20),"")</f>
        <v/>
      </c>
      <c r="AB89" s="22" t="str">
        <f>IF(SUM('Control Sample Data'!F$3:F$194)&gt;10,IF(AND(ISNUMBER('Control Sample Data'!F89),'Control Sample Data'!F89&lt;35,'Control Sample Data'!F89&gt;0),'Control Sample Data'!F89-'Choose Housekeeping Genes'!AD$20,35-'Choose Housekeeping Genes'!AD$20),"")</f>
        <v/>
      </c>
      <c r="AC89" s="22" t="str">
        <f>IF(SUM('Control Sample Data'!G$3:G$194)&gt;10,IF(AND(ISNUMBER('Control Sample Data'!G89),'Control Sample Data'!G89&lt;35,'Control Sample Data'!G89&gt;0),'Control Sample Data'!G89-'Choose Housekeeping Genes'!AE$20,35-'Choose Housekeeping Genes'!AE$20),"")</f>
        <v/>
      </c>
      <c r="AD89" s="22" t="str">
        <f>IF(SUM('Control Sample Data'!H$3:H$194)&gt;10,IF(AND(ISNUMBER('Control Sample Data'!H89),'Control Sample Data'!H89&lt;35,'Control Sample Data'!H89&gt;0),'Control Sample Data'!H89-'Choose Housekeeping Genes'!AF$20,35-'Choose Housekeeping Genes'!AF$20),"")</f>
        <v/>
      </c>
      <c r="AE89" s="22" t="str">
        <f>IF(SUM('Control Sample Data'!I$3:I$194)&gt;10,IF(AND(ISNUMBER('Control Sample Data'!I89),'Control Sample Data'!I89&lt;35,'Control Sample Data'!I89&gt;0),'Control Sample Data'!I89-'Choose Housekeeping Genes'!AG$20,35-'Choose Housekeeping Genes'!AG$20),"")</f>
        <v/>
      </c>
      <c r="AF89" s="22" t="str">
        <f>IF(SUM('Control Sample Data'!J$3:J$194)&gt;10,IF(AND(ISNUMBER('Control Sample Data'!J89),'Control Sample Data'!J89&lt;35,'Control Sample Data'!J89&gt;0),'Control Sample Data'!J89-'Choose Housekeeping Genes'!AH$20,35-'Choose Housekeeping Genes'!AH$20),"")</f>
        <v/>
      </c>
      <c r="AG89" s="22" t="str">
        <f>IF(SUM('Control Sample Data'!K$3:K$194)&gt;10,IF(AND(ISNUMBER('Control Sample Data'!K89),'Control Sample Data'!K89&lt;35,'Control Sample Data'!K89&gt;0),'Control Sample Data'!K89-'Choose Housekeeping Genes'!AI$20,35-'Choose Housekeeping Genes'!AI$20),"")</f>
        <v/>
      </c>
      <c r="AH89" s="22" t="str">
        <f>IF(SUM('Control Sample Data'!L$3:L$194)&gt;10,IF(AND(ISNUMBER('Control Sample Data'!L89),'Control Sample Data'!L89&lt;35,'Control Sample Data'!L89&gt;0),'Control Sample Data'!L89-'Choose Housekeeping Genes'!AJ$20,35-'Choose Housekeeping Genes'!AJ$20),"")</f>
        <v/>
      </c>
      <c r="AI89" s="22" t="str">
        <f>IF(SUM('Control Sample Data'!M$3:M$194)&gt;10,IF(AND(ISNUMBER('Control Sample Data'!M89),'Control Sample Data'!M89&lt;35,'Control Sample Data'!M89&gt;0),'Control Sample Data'!M89-'Choose Housekeeping Genes'!AK$20,35-'Choose Housekeeping Genes'!AK$20),"")</f>
        <v/>
      </c>
      <c r="AJ89" s="22" t="str">
        <f>IF(SUM('Control Sample Data'!N$3:N$194)&gt;10,IF(AND(ISNUMBER('Control Sample Data'!N89),'Control Sample Data'!N89&lt;35,'Control Sample Data'!N89&gt;0),'Control Sample Data'!N89-'Choose Housekeeping Genes'!AL$20,35-'Choose Housekeeping Genes'!AL$20),"")</f>
        <v/>
      </c>
      <c r="AK89" s="22" t="str">
        <f>IF(SUM('Control Sample Data'!O$3:O$194)&gt;10,IF(AND(ISNUMBER('Control Sample Data'!O89),'Control Sample Data'!O89&lt;35,'Control Sample Data'!O89&gt;0),'Control Sample Data'!O89-'Choose Housekeeping Genes'!AM$20,35-'Choose Housekeeping Genes'!AM$20),"")</f>
        <v/>
      </c>
      <c r="AL89" s="22" t="str">
        <f>IF(SUM('Control Sample Data'!P$3:P$194)&gt;10,IF(AND(ISNUMBER('Control Sample Data'!P89),'Control Sample Data'!P89&lt;35,'Control Sample Data'!P89&gt;0),'Control Sample Data'!P89-'Choose Housekeeping Genes'!AN$20,35-'Choose Housekeeping Genes'!AN$20),"")</f>
        <v/>
      </c>
      <c r="AM89" s="22" t="str">
        <f>IF(SUM('Control Sample Data'!Q$3:Q$194)&gt;10,IF(AND(ISNUMBER('Control Sample Data'!Q89),'Control Sample Data'!Q89&lt;35,'Control Sample Data'!Q89&gt;0),'Control Sample Data'!Q89-'Choose Housekeeping Genes'!AO$20,35-'Choose Housekeeping Genes'!AO$20),"")</f>
        <v/>
      </c>
      <c r="AN89" s="22" t="str">
        <f>IF(SUM('Control Sample Data'!R$3:R$194)&gt;10,IF(AND(ISNUMBER('Control Sample Data'!R89),'Control Sample Data'!R89&lt;35,'Control Sample Data'!R89&gt;0),'Control Sample Data'!R89-'Choose Housekeeping Genes'!AP$20,35-'Choose Housekeeping Genes'!AP$20),"")</f>
        <v/>
      </c>
      <c r="AO89" s="22" t="str">
        <f>IF(SUM('Control Sample Data'!S$3:S$194)&gt;10,IF(AND(ISNUMBER('Control Sample Data'!S89),'Control Sample Data'!S89&lt;35,'Control Sample Data'!S89&gt;0),'Control Sample Data'!S89-'Choose Housekeeping Genes'!AQ$20,35-'Choose Housekeeping Genes'!AQ$20),"")</f>
        <v/>
      </c>
      <c r="AP89" s="22" t="str">
        <f>IF(SUM('Control Sample Data'!T$3:T$194)&gt;10,IF(AND(ISNUMBER('Control Sample Data'!T89),'Control Sample Data'!T89&lt;35,'Control Sample Data'!T89&gt;0),'Control Sample Data'!T89-'Choose Housekeeping Genes'!AR$20,35-'Choose Housekeeping Genes'!AR$20),"")</f>
        <v/>
      </c>
      <c r="AQ89" s="22" t="str">
        <f>IF(SUM('Control Sample Data'!U$3:U$194)&gt;10,IF(AND(ISNUMBER('Control Sample Data'!U89),'Control Sample Data'!U89&lt;35,'Control Sample Data'!U89&gt;0),'Control Sample Data'!U89-'Choose Housekeeping Genes'!AS$20,35-'Choose Housekeeping Genes'!AS$20),"")</f>
        <v/>
      </c>
      <c r="AR89" s="22" t="str">
        <f>IF(SUM('Control Sample Data'!V$3:V$194)&gt;10,IF(AND(ISNUMBER('Control Sample Data'!V89),'Control Sample Data'!V89&lt;35,'Control Sample Data'!V89&gt;0),'Control Sample Data'!V89-'Choose Housekeeping Genes'!AT$20,35-'Choose Housekeeping Genes'!AT$20),"")</f>
        <v/>
      </c>
      <c r="AS89" s="69" t="str">
        <f>'Control Sample Data'!A89</f>
        <v>Leu-CAA-2</v>
      </c>
      <c r="AT89" s="21" t="s">
        <v>266</v>
      </c>
      <c r="AU89" s="22" t="str">
        <f ca="1">IF(ISNUMBER(C89-'Choose Housekeeping Genes'!D$12),C89-'Choose Housekeeping Genes'!D$12,"")</f>
        <v/>
      </c>
      <c r="AV89" s="22" t="str">
        <f ca="1">IF(ISNUMBER(D89-'Choose Housekeeping Genes'!E$12),D89-'Choose Housekeeping Genes'!E$12,"")</f>
        <v/>
      </c>
      <c r="AW89" s="22" t="str">
        <f ca="1">IF(ISNUMBER(E89-'Choose Housekeeping Genes'!F$12),E89-'Choose Housekeeping Genes'!F$12,"")</f>
        <v/>
      </c>
      <c r="AX89" s="22" t="str">
        <f ca="1">IF(ISNUMBER(F89-'Choose Housekeeping Genes'!G$12),F89-'Choose Housekeeping Genes'!G$12,"")</f>
        <v/>
      </c>
      <c r="AY89" s="22" t="str">
        <f ca="1">IF(ISNUMBER(G89-'Choose Housekeeping Genes'!H$12),G89-'Choose Housekeeping Genes'!H$12,"")</f>
        <v/>
      </c>
      <c r="AZ89" s="22" t="str">
        <f ca="1">IF(ISNUMBER(H89-'Choose Housekeeping Genes'!I$12),H89-'Choose Housekeeping Genes'!I$12,"")</f>
        <v/>
      </c>
      <c r="BA89" s="22" t="str">
        <f ca="1">IF(ISNUMBER(I89-'Choose Housekeeping Genes'!J$12),I89-'Choose Housekeeping Genes'!J$12,"")</f>
        <v/>
      </c>
      <c r="BB89" s="22" t="str">
        <f ca="1">IF(ISNUMBER(J89-'Choose Housekeeping Genes'!K$12),J89-'Choose Housekeeping Genes'!K$12,"")</f>
        <v/>
      </c>
      <c r="BC89" s="22" t="str">
        <f ca="1">IF(ISNUMBER(K89-'Choose Housekeeping Genes'!L$12),K89-'Choose Housekeeping Genes'!L$12,"")</f>
        <v/>
      </c>
      <c r="BD89" s="22" t="str">
        <f ca="1">IF(ISNUMBER(L89-'Choose Housekeeping Genes'!M$12),L89-'Choose Housekeeping Genes'!M$12,"")</f>
        <v/>
      </c>
      <c r="BE89" s="22" t="str">
        <f ca="1">IF(ISNUMBER(M89-'Choose Housekeeping Genes'!N$12),M89-'Choose Housekeeping Genes'!N$12,"")</f>
        <v/>
      </c>
      <c r="BF89" s="22" t="str">
        <f ca="1">IF(ISNUMBER(N89-'Choose Housekeeping Genes'!O$12),N89-'Choose Housekeeping Genes'!O$12,"")</f>
        <v/>
      </c>
      <c r="BG89" s="22" t="str">
        <f ca="1">IF(ISNUMBER(O89-'Choose Housekeeping Genes'!P$12),O89-'Choose Housekeeping Genes'!P$12,"")</f>
        <v/>
      </c>
      <c r="BH89" s="22" t="str">
        <f ca="1">IF(ISNUMBER(P89-'Choose Housekeeping Genes'!Q$12),P89-'Choose Housekeeping Genes'!Q$12,"")</f>
        <v/>
      </c>
      <c r="BI89" s="22" t="str">
        <f ca="1">IF(ISNUMBER(Q89-'Choose Housekeeping Genes'!R$12),Q89-'Choose Housekeeping Genes'!R$12,"")</f>
        <v/>
      </c>
      <c r="BJ89" s="22" t="str">
        <f ca="1">IF(ISNUMBER(R89-'Choose Housekeeping Genes'!S$12),R89-'Choose Housekeeping Genes'!S$12,"")</f>
        <v/>
      </c>
      <c r="BK89" s="22" t="str">
        <f ca="1">IF(ISNUMBER(S89-'Choose Housekeeping Genes'!T$12),S89-'Choose Housekeeping Genes'!T$12,"")</f>
        <v/>
      </c>
      <c r="BL89" s="22" t="str">
        <f ca="1">IF(ISNUMBER(T89-'Choose Housekeeping Genes'!U$12),T89-'Choose Housekeeping Genes'!U$12,"")</f>
        <v/>
      </c>
      <c r="BM89" s="22" t="str">
        <f ca="1">IF(ISNUMBER(U89-'Choose Housekeeping Genes'!V$12),U89-'Choose Housekeeping Genes'!V$12,"")</f>
        <v/>
      </c>
      <c r="BN89" s="22" t="str">
        <f ca="1">IF(ISNUMBER(V89-'Choose Housekeeping Genes'!W$12),V89-'Choose Housekeeping Genes'!W$12,"")</f>
        <v/>
      </c>
      <c r="BO89" s="142" t="str">
        <f t="shared" si="49"/>
        <v>Leu-CAA-2</v>
      </c>
      <c r="BP89" s="140" t="s">
        <v>266</v>
      </c>
      <c r="BQ89" s="22" t="str">
        <f ca="1">IF(ISNUMBER(Y89-'Choose Housekeeping Genes'!AA$12),Y89-'Choose Housekeeping Genes'!AA$12,"")</f>
        <v/>
      </c>
      <c r="BR89" s="22" t="str">
        <f ca="1">IF(ISNUMBER(Z89-'Choose Housekeeping Genes'!AB$12),Z89-'Choose Housekeeping Genes'!AB$12,"")</f>
        <v/>
      </c>
      <c r="BS89" s="22" t="str">
        <f ca="1">IF(ISNUMBER(AA89-'Choose Housekeeping Genes'!AC$12),AA89-'Choose Housekeeping Genes'!AC$12,"")</f>
        <v/>
      </c>
      <c r="BT89" s="22" t="str">
        <f ca="1">IF(ISNUMBER(AB89-'Choose Housekeeping Genes'!AD$12),AB89-'Choose Housekeeping Genes'!AD$12,"")</f>
        <v/>
      </c>
      <c r="BU89" s="22" t="str">
        <f ca="1">IF(ISNUMBER(AC89-'Choose Housekeeping Genes'!AE$12),AC89-'Choose Housekeeping Genes'!AE$12,"")</f>
        <v/>
      </c>
      <c r="BV89" s="22" t="str">
        <f ca="1">IF(ISNUMBER(AD89-'Choose Housekeeping Genes'!AF$12),AD89-'Choose Housekeeping Genes'!AF$12,"")</f>
        <v/>
      </c>
      <c r="BW89" s="22" t="str">
        <f ca="1">IF(ISNUMBER(AE89-'Choose Housekeeping Genes'!AG$12),AE89-'Choose Housekeeping Genes'!AG$12,"")</f>
        <v/>
      </c>
      <c r="BX89" s="22" t="str">
        <f ca="1">IF(ISNUMBER(AF89-'Choose Housekeeping Genes'!AH$12),AF89-'Choose Housekeeping Genes'!AH$12,"")</f>
        <v/>
      </c>
      <c r="BY89" s="22" t="str">
        <f ca="1">IF(ISNUMBER(AG89-'Choose Housekeeping Genes'!AI$12),AG89-'Choose Housekeeping Genes'!AI$12,"")</f>
        <v/>
      </c>
      <c r="BZ89" s="22" t="str">
        <f ca="1">IF(ISNUMBER(AH89-'Choose Housekeeping Genes'!AJ$12),AH89-'Choose Housekeeping Genes'!AJ$12,"")</f>
        <v/>
      </c>
      <c r="CA89" s="22" t="str">
        <f ca="1">IF(ISNUMBER(AI89-'Choose Housekeeping Genes'!AK$12),AI89-'Choose Housekeeping Genes'!AK$12,"")</f>
        <v/>
      </c>
      <c r="CB89" s="22" t="str">
        <f ca="1">IF(ISNUMBER(AJ89-'Choose Housekeeping Genes'!AL$12),AJ89-'Choose Housekeeping Genes'!AL$12,"")</f>
        <v/>
      </c>
      <c r="CC89" s="22" t="str">
        <f ca="1">IF(ISNUMBER(AK89-'Choose Housekeeping Genes'!AM$12),AK89-'Choose Housekeeping Genes'!AM$12,"")</f>
        <v/>
      </c>
      <c r="CD89" s="22" t="str">
        <f ca="1">IF(ISNUMBER(AL89-'Choose Housekeeping Genes'!AN$12),AL89-'Choose Housekeeping Genes'!AN$12,"")</f>
        <v/>
      </c>
      <c r="CE89" s="22" t="str">
        <f ca="1">IF(ISNUMBER(AM89-'Choose Housekeeping Genes'!AO$12),AM89-'Choose Housekeeping Genes'!AO$12,"")</f>
        <v/>
      </c>
      <c r="CF89" s="22" t="str">
        <f ca="1">IF(ISNUMBER(AN89-'Choose Housekeeping Genes'!AP$12),AN89-'Choose Housekeeping Genes'!AP$12,"")</f>
        <v/>
      </c>
      <c r="CG89" s="22" t="str">
        <f ca="1">IF(ISNUMBER(AO89-'Choose Housekeeping Genes'!AQ$12),AO89-'Choose Housekeeping Genes'!AQ$12,"")</f>
        <v/>
      </c>
      <c r="CH89" s="22" t="str">
        <f ca="1">IF(ISNUMBER(AP89-'Choose Housekeeping Genes'!AR$12),AP89-'Choose Housekeeping Genes'!AR$12,"")</f>
        <v/>
      </c>
      <c r="CI89" s="22" t="str">
        <f ca="1">IF(ISNUMBER(AQ89-'Choose Housekeeping Genes'!AS$12),AQ89-'Choose Housekeeping Genes'!AS$12,"")</f>
        <v/>
      </c>
      <c r="CJ89" s="22" t="str">
        <f ca="1">IF(ISNUMBER(AR89-'Choose Housekeeping Genes'!AT$12),AR89-'Choose Housekeeping Genes'!AT$12,"")</f>
        <v/>
      </c>
      <c r="CK89" s="66" t="e">
        <f t="shared" ca="1" si="50"/>
        <v>#DIV/0!</v>
      </c>
      <c r="CL89" s="143" t="e">
        <f t="shared" ca="1" si="51"/>
        <v>#DIV/0!</v>
      </c>
      <c r="DA89" s="69" t="str">
        <f>'Transcript table'!D97</f>
        <v>Leu-CAA-2</v>
      </c>
      <c r="DB89" s="21" t="s">
        <v>266</v>
      </c>
      <c r="DC89" s="65" t="str">
        <f t="shared" ca="1" si="52"/>
        <v/>
      </c>
      <c r="DD89" s="65" t="str">
        <f t="shared" ca="1" si="53"/>
        <v/>
      </c>
      <c r="DE89" s="65" t="str">
        <f t="shared" ca="1" si="54"/>
        <v/>
      </c>
      <c r="DF89" s="65" t="str">
        <f t="shared" ca="1" si="55"/>
        <v/>
      </c>
      <c r="DG89" s="65" t="str">
        <f t="shared" ca="1" si="56"/>
        <v/>
      </c>
      <c r="DH89" s="65" t="str">
        <f t="shared" ca="1" si="57"/>
        <v/>
      </c>
      <c r="DI89" s="65" t="str">
        <f t="shared" ca="1" si="58"/>
        <v/>
      </c>
      <c r="DJ89" s="65" t="str">
        <f t="shared" ca="1" si="59"/>
        <v/>
      </c>
      <c r="DK89" s="65" t="str">
        <f t="shared" ca="1" si="60"/>
        <v/>
      </c>
      <c r="DL89" s="65" t="str">
        <f t="shared" ca="1" si="61"/>
        <v/>
      </c>
      <c r="DM89" s="65" t="str">
        <f t="shared" ca="1" si="62"/>
        <v/>
      </c>
      <c r="DN89" s="65" t="str">
        <f t="shared" ca="1" si="63"/>
        <v/>
      </c>
      <c r="DO89" s="65" t="str">
        <f t="shared" ca="1" si="64"/>
        <v/>
      </c>
      <c r="DP89" s="65" t="str">
        <f t="shared" ca="1" si="65"/>
        <v/>
      </c>
      <c r="DQ89" s="65" t="str">
        <f t="shared" ca="1" si="66"/>
        <v/>
      </c>
      <c r="DR89" s="65" t="str">
        <f t="shared" ca="1" si="67"/>
        <v/>
      </c>
      <c r="DS89" s="65" t="str">
        <f t="shared" ca="1" si="68"/>
        <v/>
      </c>
      <c r="DT89" s="65" t="str">
        <f t="shared" ca="1" si="69"/>
        <v/>
      </c>
      <c r="DU89" s="65" t="str">
        <f t="shared" ca="1" si="70"/>
        <v/>
      </c>
      <c r="DV89" s="65" t="str">
        <f t="shared" ca="1" si="71"/>
        <v/>
      </c>
      <c r="DW89" s="141" t="str">
        <f t="shared" si="72"/>
        <v>Leu-CAA-2</v>
      </c>
      <c r="DX89" s="140" t="s">
        <v>266</v>
      </c>
      <c r="DY89" s="65" t="str">
        <f t="shared" ca="1" si="73"/>
        <v/>
      </c>
      <c r="DZ89" s="65" t="str">
        <f t="shared" ca="1" si="74"/>
        <v/>
      </c>
      <c r="EA89" s="65" t="str">
        <f t="shared" ca="1" si="75"/>
        <v/>
      </c>
      <c r="EB89" s="65" t="str">
        <f t="shared" ca="1" si="76"/>
        <v/>
      </c>
      <c r="EC89" s="65" t="str">
        <f t="shared" ca="1" si="77"/>
        <v/>
      </c>
      <c r="ED89" s="65" t="str">
        <f t="shared" ca="1" si="78"/>
        <v/>
      </c>
      <c r="EE89" s="65" t="str">
        <f t="shared" ca="1" si="79"/>
        <v/>
      </c>
      <c r="EF89" s="65" t="str">
        <f t="shared" ca="1" si="80"/>
        <v/>
      </c>
      <c r="EG89" s="65" t="str">
        <f t="shared" ca="1" si="81"/>
        <v/>
      </c>
      <c r="EH89" s="65" t="str">
        <f t="shared" ca="1" si="82"/>
        <v/>
      </c>
      <c r="EI89" s="65" t="str">
        <f t="shared" ca="1" si="83"/>
        <v/>
      </c>
      <c r="EJ89" s="65" t="str">
        <f t="shared" ca="1" si="84"/>
        <v/>
      </c>
      <c r="EK89" s="65" t="str">
        <f t="shared" ca="1" si="85"/>
        <v/>
      </c>
      <c r="EL89" s="65" t="str">
        <f t="shared" ca="1" si="86"/>
        <v/>
      </c>
      <c r="EM89" s="65" t="str">
        <f t="shared" ca="1" si="87"/>
        <v/>
      </c>
      <c r="EN89" s="65" t="str">
        <f t="shared" ca="1" si="88"/>
        <v/>
      </c>
      <c r="EO89" s="65" t="str">
        <f t="shared" ca="1" si="89"/>
        <v/>
      </c>
      <c r="EP89" s="65" t="str">
        <f t="shared" ca="1" si="90"/>
        <v/>
      </c>
      <c r="EQ89" s="65" t="str">
        <f t="shared" ca="1" si="91"/>
        <v/>
      </c>
      <c r="ER89" s="65" t="str">
        <f t="shared" ca="1" si="92"/>
        <v/>
      </c>
    </row>
    <row r="90" spans="1:148" ht="12.75" customHeight="1">
      <c r="A90" s="134" t="str">
        <f>'Test Sample Data'!A90</f>
        <v>Leu-CAA-3</v>
      </c>
      <c r="B90" s="136" t="s">
        <v>264</v>
      </c>
      <c r="C90" s="22" t="str">
        <f>IF(SUM('Test Sample Data'!C$3:C$194)&gt;10,IF(AND(ISNUMBER('Test Sample Data'!C90),'Test Sample Data'!C90&lt;35,'Test Sample Data'!C90&gt;0),'Test Sample Data'!C90-'Choose Housekeeping Genes'!D$20,35-'Choose Housekeeping Genes'!D$20),"")</f>
        <v/>
      </c>
      <c r="D90" s="22" t="str">
        <f>IF(SUM('Test Sample Data'!D$3:D$194)&gt;10,IF(AND(ISNUMBER('Test Sample Data'!D90),'Test Sample Data'!D90&lt;35,'Test Sample Data'!D90&gt;0),'Test Sample Data'!D90-'Choose Housekeeping Genes'!E$20,35-'Choose Housekeeping Genes'!E$20),"")</f>
        <v/>
      </c>
      <c r="E90" s="22" t="str">
        <f>IF(SUM('Test Sample Data'!E$3:E$194)&gt;10,IF(AND(ISNUMBER('Test Sample Data'!E90),'Test Sample Data'!E90&lt;35,'Test Sample Data'!E90&gt;0),'Test Sample Data'!E90-'Choose Housekeeping Genes'!F$20,35-'Choose Housekeeping Genes'!F$20),"")</f>
        <v/>
      </c>
      <c r="F90" s="22" t="str">
        <f>IF(SUM('Test Sample Data'!F$3:F$194)&gt;10,IF(AND(ISNUMBER('Test Sample Data'!F90),'Test Sample Data'!F90&lt;35,'Test Sample Data'!F90&gt;0),'Test Sample Data'!F90-'Choose Housekeeping Genes'!G$20,35-'Choose Housekeeping Genes'!G$20),"")</f>
        <v/>
      </c>
      <c r="G90" s="22" t="str">
        <f>IF(SUM('Test Sample Data'!G$3:G$194)&gt;10,IF(AND(ISNUMBER('Test Sample Data'!G90),'Test Sample Data'!G90&lt;35,'Test Sample Data'!G90&gt;0),'Test Sample Data'!G90-'Choose Housekeeping Genes'!H$20,35-'Choose Housekeeping Genes'!H$20),"")</f>
        <v/>
      </c>
      <c r="H90" s="22" t="str">
        <f>IF(SUM('Test Sample Data'!H$3:H$194)&gt;10,IF(AND(ISNUMBER('Test Sample Data'!H90),'Test Sample Data'!H90&lt;35,'Test Sample Data'!H90&gt;0),'Test Sample Data'!H90-'Choose Housekeeping Genes'!I$20,35-'Choose Housekeeping Genes'!I$20),"")</f>
        <v/>
      </c>
      <c r="I90" s="22" t="str">
        <f>IF(SUM('Test Sample Data'!I$3:I$194)&gt;10,IF(AND(ISNUMBER('Test Sample Data'!I90),'Test Sample Data'!I90&lt;35,'Test Sample Data'!I90&gt;0),'Test Sample Data'!I90-'Choose Housekeeping Genes'!J$20,35-'Choose Housekeeping Genes'!J$20),"")</f>
        <v/>
      </c>
      <c r="J90" s="22" t="str">
        <f>IF(SUM('Test Sample Data'!J$3:J$194)&gt;10,IF(AND(ISNUMBER('Test Sample Data'!J90),'Test Sample Data'!J90&lt;35,'Test Sample Data'!J90&gt;0),'Test Sample Data'!J90-'Choose Housekeeping Genes'!K$20,35-'Choose Housekeeping Genes'!K$20),"")</f>
        <v/>
      </c>
      <c r="K90" s="22" t="str">
        <f>IF(SUM('Test Sample Data'!K$3:K$194)&gt;10,IF(AND(ISNUMBER('Test Sample Data'!K90),'Test Sample Data'!K90&lt;35,'Test Sample Data'!K90&gt;0),'Test Sample Data'!K90-'Choose Housekeeping Genes'!L$20,35-'Choose Housekeeping Genes'!L$20),"")</f>
        <v/>
      </c>
      <c r="L90" s="22" t="str">
        <f>IF(SUM('Test Sample Data'!L$3:L$194)&gt;10,IF(AND(ISNUMBER('Test Sample Data'!L90),'Test Sample Data'!L90&lt;35,'Test Sample Data'!L90&gt;0),'Test Sample Data'!L90-'Choose Housekeeping Genes'!M$20,35-'Choose Housekeeping Genes'!M$20),"")</f>
        <v/>
      </c>
      <c r="M90" s="22" t="str">
        <f>IF(SUM('Test Sample Data'!M$3:M$194)&gt;10,IF(AND(ISNUMBER('Test Sample Data'!M90),'Test Sample Data'!M90&lt;35,'Test Sample Data'!M90&gt;0),'Test Sample Data'!M90-'Choose Housekeeping Genes'!N$20,35-'Choose Housekeeping Genes'!N$20),"")</f>
        <v/>
      </c>
      <c r="N90" s="22" t="str">
        <f>IF(SUM('Test Sample Data'!N$3:N$194)&gt;10,IF(AND(ISNUMBER('Test Sample Data'!N90),'Test Sample Data'!N90&lt;35,'Test Sample Data'!N90&gt;0),'Test Sample Data'!N90-'Choose Housekeeping Genes'!O$20,35-'Choose Housekeeping Genes'!O$20),"")</f>
        <v/>
      </c>
      <c r="O90" s="22" t="str">
        <f>IF(SUM('Test Sample Data'!O$3:O$194)&gt;10,IF(AND(ISNUMBER('Test Sample Data'!O90),'Test Sample Data'!O90&lt;35,'Test Sample Data'!O90&gt;0),'Test Sample Data'!O90-'Choose Housekeeping Genes'!P$20,35-'Choose Housekeeping Genes'!P$20),"")</f>
        <v/>
      </c>
      <c r="P90" s="22" t="str">
        <f>IF(SUM('Test Sample Data'!P$3:P$194)&gt;10,IF(AND(ISNUMBER('Test Sample Data'!P90),'Test Sample Data'!P90&lt;35,'Test Sample Data'!P90&gt;0),'Test Sample Data'!P90-'Choose Housekeeping Genes'!Q$20,35-'Choose Housekeeping Genes'!Q$20),"")</f>
        <v/>
      </c>
      <c r="Q90" s="22" t="str">
        <f>IF(SUM('Test Sample Data'!Q$3:Q$194)&gt;10,IF(AND(ISNUMBER('Test Sample Data'!Q90),'Test Sample Data'!Q90&lt;35,'Test Sample Data'!Q90&gt;0),'Test Sample Data'!Q90-'Choose Housekeeping Genes'!R$20,35-'Choose Housekeeping Genes'!R$20),"")</f>
        <v/>
      </c>
      <c r="R90" s="22" t="str">
        <f>IF(SUM('Test Sample Data'!R$3:R$194)&gt;10,IF(AND(ISNUMBER('Test Sample Data'!R90),'Test Sample Data'!R90&lt;35,'Test Sample Data'!R90&gt;0),'Test Sample Data'!R90-'Choose Housekeeping Genes'!S$20,35-'Choose Housekeeping Genes'!S$20),"")</f>
        <v/>
      </c>
      <c r="S90" s="22" t="str">
        <f>IF(SUM('Test Sample Data'!S$3:S$194)&gt;10,IF(AND(ISNUMBER('Test Sample Data'!S90),'Test Sample Data'!S90&lt;35,'Test Sample Data'!S90&gt;0),'Test Sample Data'!S90-'Choose Housekeeping Genes'!T$20,35-'Choose Housekeeping Genes'!T$20),"")</f>
        <v/>
      </c>
      <c r="T90" s="22" t="str">
        <f>IF(SUM('Test Sample Data'!T$3:T$194)&gt;10,IF(AND(ISNUMBER('Test Sample Data'!T90),'Test Sample Data'!T90&lt;35,'Test Sample Data'!T90&gt;0),'Test Sample Data'!T90-'Choose Housekeeping Genes'!U$20,35-'Choose Housekeeping Genes'!U$20),"")</f>
        <v/>
      </c>
      <c r="U90" s="22" t="str">
        <f>IF(SUM('Test Sample Data'!U$3:U$194)&gt;10,IF(AND(ISNUMBER('Test Sample Data'!U90),'Test Sample Data'!U90&lt;35,'Test Sample Data'!U90&gt;0),'Test Sample Data'!U90-'Choose Housekeeping Genes'!V$20,35-'Choose Housekeeping Genes'!V$20),"")</f>
        <v/>
      </c>
      <c r="V90" s="22" t="str">
        <f>IF(SUM('Test Sample Data'!V$3:V$194)&gt;10,IF(AND(ISNUMBER('Test Sample Data'!V90),'Test Sample Data'!V90&lt;35,'Test Sample Data'!V90&gt;0),'Test Sample Data'!V90-'Choose Housekeeping Genes'!W$20,35-'Choose Housekeeping Genes'!W$20),"")</f>
        <v/>
      </c>
      <c r="W90" s="139" t="str">
        <f>'Control Sample Data'!A90</f>
        <v>Leu-CAA-3</v>
      </c>
      <c r="X90" s="140" t="s">
        <v>264</v>
      </c>
      <c r="Y90" s="22" t="str">
        <f>IF(SUM('Control Sample Data'!C$3:C$194)&gt;10,IF(AND(ISNUMBER('Control Sample Data'!C90),'Control Sample Data'!C90&lt;35,'Control Sample Data'!C90&gt;0),'Control Sample Data'!C90-'Choose Housekeeping Genes'!AA$20,35-'Choose Housekeeping Genes'!AA$20),"")</f>
        <v/>
      </c>
      <c r="Z90" s="22" t="str">
        <f>IF(SUM('Control Sample Data'!D$3:D$194)&gt;10,IF(AND(ISNUMBER('Control Sample Data'!D90),'Control Sample Data'!D90&lt;35,'Control Sample Data'!D90&gt;0),'Control Sample Data'!D90-'Choose Housekeeping Genes'!AB$20,35-'Choose Housekeeping Genes'!AB$20),"")</f>
        <v/>
      </c>
      <c r="AA90" s="22" t="str">
        <f>IF(SUM('Control Sample Data'!E$3:E$194)&gt;10,IF(AND(ISNUMBER('Control Sample Data'!E90),'Control Sample Data'!E90&lt;35,'Control Sample Data'!E90&gt;0),'Control Sample Data'!E90-'Choose Housekeeping Genes'!AC$20,35-'Choose Housekeeping Genes'!AC$20),"")</f>
        <v/>
      </c>
      <c r="AB90" s="22" t="str">
        <f>IF(SUM('Control Sample Data'!F$3:F$194)&gt;10,IF(AND(ISNUMBER('Control Sample Data'!F90),'Control Sample Data'!F90&lt;35,'Control Sample Data'!F90&gt;0),'Control Sample Data'!F90-'Choose Housekeeping Genes'!AD$20,35-'Choose Housekeeping Genes'!AD$20),"")</f>
        <v/>
      </c>
      <c r="AC90" s="22" t="str">
        <f>IF(SUM('Control Sample Data'!G$3:G$194)&gt;10,IF(AND(ISNUMBER('Control Sample Data'!G90),'Control Sample Data'!G90&lt;35,'Control Sample Data'!G90&gt;0),'Control Sample Data'!G90-'Choose Housekeeping Genes'!AE$20,35-'Choose Housekeeping Genes'!AE$20),"")</f>
        <v/>
      </c>
      <c r="AD90" s="22" t="str">
        <f>IF(SUM('Control Sample Data'!H$3:H$194)&gt;10,IF(AND(ISNUMBER('Control Sample Data'!H90),'Control Sample Data'!H90&lt;35,'Control Sample Data'!H90&gt;0),'Control Sample Data'!H90-'Choose Housekeeping Genes'!AF$20,35-'Choose Housekeeping Genes'!AF$20),"")</f>
        <v/>
      </c>
      <c r="AE90" s="22" t="str">
        <f>IF(SUM('Control Sample Data'!I$3:I$194)&gt;10,IF(AND(ISNUMBER('Control Sample Data'!I90),'Control Sample Data'!I90&lt;35,'Control Sample Data'!I90&gt;0),'Control Sample Data'!I90-'Choose Housekeeping Genes'!AG$20,35-'Choose Housekeeping Genes'!AG$20),"")</f>
        <v/>
      </c>
      <c r="AF90" s="22" t="str">
        <f>IF(SUM('Control Sample Data'!J$3:J$194)&gt;10,IF(AND(ISNUMBER('Control Sample Data'!J90),'Control Sample Data'!J90&lt;35,'Control Sample Data'!J90&gt;0),'Control Sample Data'!J90-'Choose Housekeeping Genes'!AH$20,35-'Choose Housekeeping Genes'!AH$20),"")</f>
        <v/>
      </c>
      <c r="AG90" s="22" t="str">
        <f>IF(SUM('Control Sample Data'!K$3:K$194)&gt;10,IF(AND(ISNUMBER('Control Sample Data'!K90),'Control Sample Data'!K90&lt;35,'Control Sample Data'!K90&gt;0),'Control Sample Data'!K90-'Choose Housekeeping Genes'!AI$20,35-'Choose Housekeeping Genes'!AI$20),"")</f>
        <v/>
      </c>
      <c r="AH90" s="22" t="str">
        <f>IF(SUM('Control Sample Data'!L$3:L$194)&gt;10,IF(AND(ISNUMBER('Control Sample Data'!L90),'Control Sample Data'!L90&lt;35,'Control Sample Data'!L90&gt;0),'Control Sample Data'!L90-'Choose Housekeeping Genes'!AJ$20,35-'Choose Housekeeping Genes'!AJ$20),"")</f>
        <v/>
      </c>
      <c r="AI90" s="22" t="str">
        <f>IF(SUM('Control Sample Data'!M$3:M$194)&gt;10,IF(AND(ISNUMBER('Control Sample Data'!M90),'Control Sample Data'!M90&lt;35,'Control Sample Data'!M90&gt;0),'Control Sample Data'!M90-'Choose Housekeeping Genes'!AK$20,35-'Choose Housekeeping Genes'!AK$20),"")</f>
        <v/>
      </c>
      <c r="AJ90" s="22" t="str">
        <f>IF(SUM('Control Sample Data'!N$3:N$194)&gt;10,IF(AND(ISNUMBER('Control Sample Data'!N90),'Control Sample Data'!N90&lt;35,'Control Sample Data'!N90&gt;0),'Control Sample Data'!N90-'Choose Housekeeping Genes'!AL$20,35-'Choose Housekeeping Genes'!AL$20),"")</f>
        <v/>
      </c>
      <c r="AK90" s="22" t="str">
        <f>IF(SUM('Control Sample Data'!O$3:O$194)&gt;10,IF(AND(ISNUMBER('Control Sample Data'!O90),'Control Sample Data'!O90&lt;35,'Control Sample Data'!O90&gt;0),'Control Sample Data'!O90-'Choose Housekeeping Genes'!AM$20,35-'Choose Housekeeping Genes'!AM$20),"")</f>
        <v/>
      </c>
      <c r="AL90" s="22" t="str">
        <f>IF(SUM('Control Sample Data'!P$3:P$194)&gt;10,IF(AND(ISNUMBER('Control Sample Data'!P90),'Control Sample Data'!P90&lt;35,'Control Sample Data'!P90&gt;0),'Control Sample Data'!P90-'Choose Housekeeping Genes'!AN$20,35-'Choose Housekeeping Genes'!AN$20),"")</f>
        <v/>
      </c>
      <c r="AM90" s="22" t="str">
        <f>IF(SUM('Control Sample Data'!Q$3:Q$194)&gt;10,IF(AND(ISNUMBER('Control Sample Data'!Q90),'Control Sample Data'!Q90&lt;35,'Control Sample Data'!Q90&gt;0),'Control Sample Data'!Q90-'Choose Housekeeping Genes'!AO$20,35-'Choose Housekeeping Genes'!AO$20),"")</f>
        <v/>
      </c>
      <c r="AN90" s="22" t="str">
        <f>IF(SUM('Control Sample Data'!R$3:R$194)&gt;10,IF(AND(ISNUMBER('Control Sample Data'!R90),'Control Sample Data'!R90&lt;35,'Control Sample Data'!R90&gt;0),'Control Sample Data'!R90-'Choose Housekeeping Genes'!AP$20,35-'Choose Housekeeping Genes'!AP$20),"")</f>
        <v/>
      </c>
      <c r="AO90" s="22" t="str">
        <f>IF(SUM('Control Sample Data'!S$3:S$194)&gt;10,IF(AND(ISNUMBER('Control Sample Data'!S90),'Control Sample Data'!S90&lt;35,'Control Sample Data'!S90&gt;0),'Control Sample Data'!S90-'Choose Housekeeping Genes'!AQ$20,35-'Choose Housekeeping Genes'!AQ$20),"")</f>
        <v/>
      </c>
      <c r="AP90" s="22" t="str">
        <f>IF(SUM('Control Sample Data'!T$3:T$194)&gt;10,IF(AND(ISNUMBER('Control Sample Data'!T90),'Control Sample Data'!T90&lt;35,'Control Sample Data'!T90&gt;0),'Control Sample Data'!T90-'Choose Housekeeping Genes'!AR$20,35-'Choose Housekeeping Genes'!AR$20),"")</f>
        <v/>
      </c>
      <c r="AQ90" s="22" t="str">
        <f>IF(SUM('Control Sample Data'!U$3:U$194)&gt;10,IF(AND(ISNUMBER('Control Sample Data'!U90),'Control Sample Data'!U90&lt;35,'Control Sample Data'!U90&gt;0),'Control Sample Data'!U90-'Choose Housekeeping Genes'!AS$20,35-'Choose Housekeeping Genes'!AS$20),"")</f>
        <v/>
      </c>
      <c r="AR90" s="22" t="str">
        <f>IF(SUM('Control Sample Data'!V$3:V$194)&gt;10,IF(AND(ISNUMBER('Control Sample Data'!V90),'Control Sample Data'!V90&lt;35,'Control Sample Data'!V90&gt;0),'Control Sample Data'!V90-'Choose Housekeeping Genes'!AT$20,35-'Choose Housekeeping Genes'!AT$20),"")</f>
        <v/>
      </c>
      <c r="AS90" s="69" t="str">
        <f>'Control Sample Data'!A90</f>
        <v>Leu-CAA-3</v>
      </c>
      <c r="AT90" s="21" t="s">
        <v>264</v>
      </c>
      <c r="AU90" s="22" t="str">
        <f ca="1">IF(ISNUMBER(C90-'Choose Housekeeping Genes'!D$12),C90-'Choose Housekeeping Genes'!D$12,"")</f>
        <v/>
      </c>
      <c r="AV90" s="22" t="str">
        <f ca="1">IF(ISNUMBER(D90-'Choose Housekeeping Genes'!E$12),D90-'Choose Housekeeping Genes'!E$12,"")</f>
        <v/>
      </c>
      <c r="AW90" s="22" t="str">
        <f ca="1">IF(ISNUMBER(E90-'Choose Housekeeping Genes'!F$12),E90-'Choose Housekeeping Genes'!F$12,"")</f>
        <v/>
      </c>
      <c r="AX90" s="22" t="str">
        <f ca="1">IF(ISNUMBER(F90-'Choose Housekeeping Genes'!G$12),F90-'Choose Housekeeping Genes'!G$12,"")</f>
        <v/>
      </c>
      <c r="AY90" s="22" t="str">
        <f ca="1">IF(ISNUMBER(G90-'Choose Housekeeping Genes'!H$12),G90-'Choose Housekeeping Genes'!H$12,"")</f>
        <v/>
      </c>
      <c r="AZ90" s="22" t="str">
        <f ca="1">IF(ISNUMBER(H90-'Choose Housekeeping Genes'!I$12),H90-'Choose Housekeeping Genes'!I$12,"")</f>
        <v/>
      </c>
      <c r="BA90" s="22" t="str">
        <f ca="1">IF(ISNUMBER(I90-'Choose Housekeeping Genes'!J$12),I90-'Choose Housekeeping Genes'!J$12,"")</f>
        <v/>
      </c>
      <c r="BB90" s="22" t="str">
        <f ca="1">IF(ISNUMBER(J90-'Choose Housekeeping Genes'!K$12),J90-'Choose Housekeeping Genes'!K$12,"")</f>
        <v/>
      </c>
      <c r="BC90" s="22" t="str">
        <f ca="1">IF(ISNUMBER(K90-'Choose Housekeeping Genes'!L$12),K90-'Choose Housekeeping Genes'!L$12,"")</f>
        <v/>
      </c>
      <c r="BD90" s="22" t="str">
        <f ca="1">IF(ISNUMBER(L90-'Choose Housekeeping Genes'!M$12),L90-'Choose Housekeeping Genes'!M$12,"")</f>
        <v/>
      </c>
      <c r="BE90" s="22" t="str">
        <f ca="1">IF(ISNUMBER(M90-'Choose Housekeeping Genes'!N$12),M90-'Choose Housekeeping Genes'!N$12,"")</f>
        <v/>
      </c>
      <c r="BF90" s="22" t="str">
        <f ca="1">IF(ISNUMBER(N90-'Choose Housekeeping Genes'!O$12),N90-'Choose Housekeeping Genes'!O$12,"")</f>
        <v/>
      </c>
      <c r="BG90" s="22" t="str">
        <f ca="1">IF(ISNUMBER(O90-'Choose Housekeeping Genes'!P$12),O90-'Choose Housekeeping Genes'!P$12,"")</f>
        <v/>
      </c>
      <c r="BH90" s="22" t="str">
        <f ca="1">IF(ISNUMBER(P90-'Choose Housekeeping Genes'!Q$12),P90-'Choose Housekeeping Genes'!Q$12,"")</f>
        <v/>
      </c>
      <c r="BI90" s="22" t="str">
        <f ca="1">IF(ISNUMBER(Q90-'Choose Housekeeping Genes'!R$12),Q90-'Choose Housekeeping Genes'!R$12,"")</f>
        <v/>
      </c>
      <c r="BJ90" s="22" t="str">
        <f ca="1">IF(ISNUMBER(R90-'Choose Housekeeping Genes'!S$12),R90-'Choose Housekeeping Genes'!S$12,"")</f>
        <v/>
      </c>
      <c r="BK90" s="22" t="str">
        <f ca="1">IF(ISNUMBER(S90-'Choose Housekeeping Genes'!T$12),S90-'Choose Housekeeping Genes'!T$12,"")</f>
        <v/>
      </c>
      <c r="BL90" s="22" t="str">
        <f ca="1">IF(ISNUMBER(T90-'Choose Housekeeping Genes'!U$12),T90-'Choose Housekeeping Genes'!U$12,"")</f>
        <v/>
      </c>
      <c r="BM90" s="22" t="str">
        <f ca="1">IF(ISNUMBER(U90-'Choose Housekeeping Genes'!V$12),U90-'Choose Housekeeping Genes'!V$12,"")</f>
        <v/>
      </c>
      <c r="BN90" s="22" t="str">
        <f ca="1">IF(ISNUMBER(V90-'Choose Housekeeping Genes'!W$12),V90-'Choose Housekeeping Genes'!W$12,"")</f>
        <v/>
      </c>
      <c r="BO90" s="142" t="str">
        <f t="shared" si="49"/>
        <v>Leu-CAA-3</v>
      </c>
      <c r="BP90" s="140" t="s">
        <v>264</v>
      </c>
      <c r="BQ90" s="22" t="str">
        <f ca="1">IF(ISNUMBER(Y90-'Choose Housekeeping Genes'!AA$12),Y90-'Choose Housekeeping Genes'!AA$12,"")</f>
        <v/>
      </c>
      <c r="BR90" s="22" t="str">
        <f ca="1">IF(ISNUMBER(Z90-'Choose Housekeeping Genes'!AB$12),Z90-'Choose Housekeeping Genes'!AB$12,"")</f>
        <v/>
      </c>
      <c r="BS90" s="22" t="str">
        <f ca="1">IF(ISNUMBER(AA90-'Choose Housekeeping Genes'!AC$12),AA90-'Choose Housekeeping Genes'!AC$12,"")</f>
        <v/>
      </c>
      <c r="BT90" s="22" t="str">
        <f ca="1">IF(ISNUMBER(AB90-'Choose Housekeeping Genes'!AD$12),AB90-'Choose Housekeeping Genes'!AD$12,"")</f>
        <v/>
      </c>
      <c r="BU90" s="22" t="str">
        <f ca="1">IF(ISNUMBER(AC90-'Choose Housekeeping Genes'!AE$12),AC90-'Choose Housekeeping Genes'!AE$12,"")</f>
        <v/>
      </c>
      <c r="BV90" s="22" t="str">
        <f ca="1">IF(ISNUMBER(AD90-'Choose Housekeeping Genes'!AF$12),AD90-'Choose Housekeeping Genes'!AF$12,"")</f>
        <v/>
      </c>
      <c r="BW90" s="22" t="str">
        <f ca="1">IF(ISNUMBER(AE90-'Choose Housekeeping Genes'!AG$12),AE90-'Choose Housekeeping Genes'!AG$12,"")</f>
        <v/>
      </c>
      <c r="BX90" s="22" t="str">
        <f ca="1">IF(ISNUMBER(AF90-'Choose Housekeeping Genes'!AH$12),AF90-'Choose Housekeeping Genes'!AH$12,"")</f>
        <v/>
      </c>
      <c r="BY90" s="22" t="str">
        <f ca="1">IF(ISNUMBER(AG90-'Choose Housekeeping Genes'!AI$12),AG90-'Choose Housekeeping Genes'!AI$12,"")</f>
        <v/>
      </c>
      <c r="BZ90" s="22" t="str">
        <f ca="1">IF(ISNUMBER(AH90-'Choose Housekeeping Genes'!AJ$12),AH90-'Choose Housekeeping Genes'!AJ$12,"")</f>
        <v/>
      </c>
      <c r="CA90" s="22" t="str">
        <f ca="1">IF(ISNUMBER(AI90-'Choose Housekeeping Genes'!AK$12),AI90-'Choose Housekeeping Genes'!AK$12,"")</f>
        <v/>
      </c>
      <c r="CB90" s="22" t="str">
        <f ca="1">IF(ISNUMBER(AJ90-'Choose Housekeeping Genes'!AL$12),AJ90-'Choose Housekeeping Genes'!AL$12,"")</f>
        <v/>
      </c>
      <c r="CC90" s="22" t="str">
        <f ca="1">IF(ISNUMBER(AK90-'Choose Housekeeping Genes'!AM$12),AK90-'Choose Housekeeping Genes'!AM$12,"")</f>
        <v/>
      </c>
      <c r="CD90" s="22" t="str">
        <f ca="1">IF(ISNUMBER(AL90-'Choose Housekeeping Genes'!AN$12),AL90-'Choose Housekeeping Genes'!AN$12,"")</f>
        <v/>
      </c>
      <c r="CE90" s="22" t="str">
        <f ca="1">IF(ISNUMBER(AM90-'Choose Housekeeping Genes'!AO$12),AM90-'Choose Housekeeping Genes'!AO$12,"")</f>
        <v/>
      </c>
      <c r="CF90" s="22" t="str">
        <f ca="1">IF(ISNUMBER(AN90-'Choose Housekeeping Genes'!AP$12),AN90-'Choose Housekeeping Genes'!AP$12,"")</f>
        <v/>
      </c>
      <c r="CG90" s="22" t="str">
        <f ca="1">IF(ISNUMBER(AO90-'Choose Housekeeping Genes'!AQ$12),AO90-'Choose Housekeeping Genes'!AQ$12,"")</f>
        <v/>
      </c>
      <c r="CH90" s="22" t="str">
        <f ca="1">IF(ISNUMBER(AP90-'Choose Housekeeping Genes'!AR$12),AP90-'Choose Housekeeping Genes'!AR$12,"")</f>
        <v/>
      </c>
      <c r="CI90" s="22" t="str">
        <f ca="1">IF(ISNUMBER(AQ90-'Choose Housekeeping Genes'!AS$12),AQ90-'Choose Housekeeping Genes'!AS$12,"")</f>
        <v/>
      </c>
      <c r="CJ90" s="22" t="str">
        <f ca="1">IF(ISNUMBER(AR90-'Choose Housekeeping Genes'!AT$12),AR90-'Choose Housekeeping Genes'!AT$12,"")</f>
        <v/>
      </c>
      <c r="CK90" s="66" t="e">
        <f t="shared" ca="1" si="50"/>
        <v>#DIV/0!</v>
      </c>
      <c r="CL90" s="143" t="e">
        <f t="shared" ca="1" si="51"/>
        <v>#DIV/0!</v>
      </c>
      <c r="DA90" s="69" t="str">
        <f>'Transcript table'!D98</f>
        <v>Leu-CAA-3</v>
      </c>
      <c r="DB90" s="21" t="s">
        <v>264</v>
      </c>
      <c r="DC90" s="65" t="str">
        <f t="shared" ca="1" si="52"/>
        <v/>
      </c>
      <c r="DD90" s="65" t="str">
        <f t="shared" ca="1" si="53"/>
        <v/>
      </c>
      <c r="DE90" s="65" t="str">
        <f t="shared" ca="1" si="54"/>
        <v/>
      </c>
      <c r="DF90" s="65" t="str">
        <f t="shared" ca="1" si="55"/>
        <v/>
      </c>
      <c r="DG90" s="65" t="str">
        <f t="shared" ca="1" si="56"/>
        <v/>
      </c>
      <c r="DH90" s="65" t="str">
        <f t="shared" ca="1" si="57"/>
        <v/>
      </c>
      <c r="DI90" s="65" t="str">
        <f t="shared" ca="1" si="58"/>
        <v/>
      </c>
      <c r="DJ90" s="65" t="str">
        <f t="shared" ca="1" si="59"/>
        <v/>
      </c>
      <c r="DK90" s="65" t="str">
        <f t="shared" ca="1" si="60"/>
        <v/>
      </c>
      <c r="DL90" s="65" t="str">
        <f t="shared" ca="1" si="61"/>
        <v/>
      </c>
      <c r="DM90" s="65" t="str">
        <f t="shared" ca="1" si="62"/>
        <v/>
      </c>
      <c r="DN90" s="65" t="str">
        <f t="shared" ca="1" si="63"/>
        <v/>
      </c>
      <c r="DO90" s="65" t="str">
        <f t="shared" ca="1" si="64"/>
        <v/>
      </c>
      <c r="DP90" s="65" t="str">
        <f t="shared" ca="1" si="65"/>
        <v/>
      </c>
      <c r="DQ90" s="65" t="str">
        <f t="shared" ca="1" si="66"/>
        <v/>
      </c>
      <c r="DR90" s="65" t="str">
        <f t="shared" ca="1" si="67"/>
        <v/>
      </c>
      <c r="DS90" s="65" t="str">
        <f t="shared" ca="1" si="68"/>
        <v/>
      </c>
      <c r="DT90" s="65" t="str">
        <f t="shared" ca="1" si="69"/>
        <v/>
      </c>
      <c r="DU90" s="65" t="str">
        <f t="shared" ca="1" si="70"/>
        <v/>
      </c>
      <c r="DV90" s="65" t="str">
        <f t="shared" ca="1" si="71"/>
        <v/>
      </c>
      <c r="DW90" s="141" t="str">
        <f t="shared" si="72"/>
        <v>Leu-CAA-3</v>
      </c>
      <c r="DX90" s="140" t="s">
        <v>264</v>
      </c>
      <c r="DY90" s="65" t="str">
        <f t="shared" ca="1" si="73"/>
        <v/>
      </c>
      <c r="DZ90" s="65" t="str">
        <f t="shared" ca="1" si="74"/>
        <v/>
      </c>
      <c r="EA90" s="65" t="str">
        <f t="shared" ca="1" si="75"/>
        <v/>
      </c>
      <c r="EB90" s="65" t="str">
        <f t="shared" ca="1" si="76"/>
        <v/>
      </c>
      <c r="EC90" s="65" t="str">
        <f t="shared" ca="1" si="77"/>
        <v/>
      </c>
      <c r="ED90" s="65" t="str">
        <f t="shared" ca="1" si="78"/>
        <v/>
      </c>
      <c r="EE90" s="65" t="str">
        <f t="shared" ca="1" si="79"/>
        <v/>
      </c>
      <c r="EF90" s="65" t="str">
        <f t="shared" ca="1" si="80"/>
        <v/>
      </c>
      <c r="EG90" s="65" t="str">
        <f t="shared" ca="1" si="81"/>
        <v/>
      </c>
      <c r="EH90" s="65" t="str">
        <f t="shared" ca="1" si="82"/>
        <v/>
      </c>
      <c r="EI90" s="65" t="str">
        <f t="shared" ca="1" si="83"/>
        <v/>
      </c>
      <c r="EJ90" s="65" t="str">
        <f t="shared" ca="1" si="84"/>
        <v/>
      </c>
      <c r="EK90" s="65" t="str">
        <f t="shared" ca="1" si="85"/>
        <v/>
      </c>
      <c r="EL90" s="65" t="str">
        <f t="shared" ca="1" si="86"/>
        <v/>
      </c>
      <c r="EM90" s="65" t="str">
        <f t="shared" ca="1" si="87"/>
        <v/>
      </c>
      <c r="EN90" s="65" t="str">
        <f t="shared" ca="1" si="88"/>
        <v/>
      </c>
      <c r="EO90" s="65" t="str">
        <f t="shared" ca="1" si="89"/>
        <v/>
      </c>
      <c r="EP90" s="65" t="str">
        <f t="shared" ca="1" si="90"/>
        <v/>
      </c>
      <c r="EQ90" s="65" t="str">
        <f t="shared" ca="1" si="91"/>
        <v/>
      </c>
      <c r="ER90" s="65" t="str">
        <f t="shared" ca="1" si="92"/>
        <v/>
      </c>
    </row>
    <row r="91" spans="1:148" ht="12.75" customHeight="1">
      <c r="A91" s="134" t="str">
        <f>'Test Sample Data'!A91</f>
        <v>Leu-CAA-4</v>
      </c>
      <c r="B91" s="136" t="s">
        <v>262</v>
      </c>
      <c r="C91" s="22" t="str">
        <f>IF(SUM('Test Sample Data'!C$3:C$194)&gt;10,IF(AND(ISNUMBER('Test Sample Data'!C91),'Test Sample Data'!C91&lt;35,'Test Sample Data'!C91&gt;0),'Test Sample Data'!C91-'Choose Housekeeping Genes'!D$20,35-'Choose Housekeeping Genes'!D$20),"")</f>
        <v/>
      </c>
      <c r="D91" s="22" t="str">
        <f>IF(SUM('Test Sample Data'!D$3:D$194)&gt;10,IF(AND(ISNUMBER('Test Sample Data'!D91),'Test Sample Data'!D91&lt;35,'Test Sample Data'!D91&gt;0),'Test Sample Data'!D91-'Choose Housekeeping Genes'!E$20,35-'Choose Housekeeping Genes'!E$20),"")</f>
        <v/>
      </c>
      <c r="E91" s="22" t="str">
        <f>IF(SUM('Test Sample Data'!E$3:E$194)&gt;10,IF(AND(ISNUMBER('Test Sample Data'!E91),'Test Sample Data'!E91&lt;35,'Test Sample Data'!E91&gt;0),'Test Sample Data'!E91-'Choose Housekeeping Genes'!F$20,35-'Choose Housekeeping Genes'!F$20),"")</f>
        <v/>
      </c>
      <c r="F91" s="22" t="str">
        <f>IF(SUM('Test Sample Data'!F$3:F$194)&gt;10,IF(AND(ISNUMBER('Test Sample Data'!F91),'Test Sample Data'!F91&lt;35,'Test Sample Data'!F91&gt;0),'Test Sample Data'!F91-'Choose Housekeeping Genes'!G$20,35-'Choose Housekeeping Genes'!G$20),"")</f>
        <v/>
      </c>
      <c r="G91" s="22" t="str">
        <f>IF(SUM('Test Sample Data'!G$3:G$194)&gt;10,IF(AND(ISNUMBER('Test Sample Data'!G91),'Test Sample Data'!G91&lt;35,'Test Sample Data'!G91&gt;0),'Test Sample Data'!G91-'Choose Housekeeping Genes'!H$20,35-'Choose Housekeeping Genes'!H$20),"")</f>
        <v/>
      </c>
      <c r="H91" s="22" t="str">
        <f>IF(SUM('Test Sample Data'!H$3:H$194)&gt;10,IF(AND(ISNUMBER('Test Sample Data'!H91),'Test Sample Data'!H91&lt;35,'Test Sample Data'!H91&gt;0),'Test Sample Data'!H91-'Choose Housekeeping Genes'!I$20,35-'Choose Housekeeping Genes'!I$20),"")</f>
        <v/>
      </c>
      <c r="I91" s="22" t="str">
        <f>IF(SUM('Test Sample Data'!I$3:I$194)&gt;10,IF(AND(ISNUMBER('Test Sample Data'!I91),'Test Sample Data'!I91&lt;35,'Test Sample Data'!I91&gt;0),'Test Sample Data'!I91-'Choose Housekeeping Genes'!J$20,35-'Choose Housekeeping Genes'!J$20),"")</f>
        <v/>
      </c>
      <c r="J91" s="22" t="str">
        <f>IF(SUM('Test Sample Data'!J$3:J$194)&gt;10,IF(AND(ISNUMBER('Test Sample Data'!J91),'Test Sample Data'!J91&lt;35,'Test Sample Data'!J91&gt;0),'Test Sample Data'!J91-'Choose Housekeeping Genes'!K$20,35-'Choose Housekeeping Genes'!K$20),"")</f>
        <v/>
      </c>
      <c r="K91" s="22" t="str">
        <f>IF(SUM('Test Sample Data'!K$3:K$194)&gt;10,IF(AND(ISNUMBER('Test Sample Data'!K91),'Test Sample Data'!K91&lt;35,'Test Sample Data'!K91&gt;0),'Test Sample Data'!K91-'Choose Housekeeping Genes'!L$20,35-'Choose Housekeeping Genes'!L$20),"")</f>
        <v/>
      </c>
      <c r="L91" s="22" t="str">
        <f>IF(SUM('Test Sample Data'!L$3:L$194)&gt;10,IF(AND(ISNUMBER('Test Sample Data'!L91),'Test Sample Data'!L91&lt;35,'Test Sample Data'!L91&gt;0),'Test Sample Data'!L91-'Choose Housekeeping Genes'!M$20,35-'Choose Housekeeping Genes'!M$20),"")</f>
        <v/>
      </c>
      <c r="M91" s="22" t="str">
        <f>IF(SUM('Test Sample Data'!M$3:M$194)&gt;10,IF(AND(ISNUMBER('Test Sample Data'!M91),'Test Sample Data'!M91&lt;35,'Test Sample Data'!M91&gt;0),'Test Sample Data'!M91-'Choose Housekeeping Genes'!N$20,35-'Choose Housekeeping Genes'!N$20),"")</f>
        <v/>
      </c>
      <c r="N91" s="22" t="str">
        <f>IF(SUM('Test Sample Data'!N$3:N$194)&gt;10,IF(AND(ISNUMBER('Test Sample Data'!N91),'Test Sample Data'!N91&lt;35,'Test Sample Data'!N91&gt;0),'Test Sample Data'!N91-'Choose Housekeeping Genes'!O$20,35-'Choose Housekeeping Genes'!O$20),"")</f>
        <v/>
      </c>
      <c r="O91" s="22" t="str">
        <f>IF(SUM('Test Sample Data'!O$3:O$194)&gt;10,IF(AND(ISNUMBER('Test Sample Data'!O91),'Test Sample Data'!O91&lt;35,'Test Sample Data'!O91&gt;0),'Test Sample Data'!O91-'Choose Housekeeping Genes'!P$20,35-'Choose Housekeeping Genes'!P$20),"")</f>
        <v/>
      </c>
      <c r="P91" s="22" t="str">
        <f>IF(SUM('Test Sample Data'!P$3:P$194)&gt;10,IF(AND(ISNUMBER('Test Sample Data'!P91),'Test Sample Data'!P91&lt;35,'Test Sample Data'!P91&gt;0),'Test Sample Data'!P91-'Choose Housekeeping Genes'!Q$20,35-'Choose Housekeeping Genes'!Q$20),"")</f>
        <v/>
      </c>
      <c r="Q91" s="22" t="str">
        <f>IF(SUM('Test Sample Data'!Q$3:Q$194)&gt;10,IF(AND(ISNUMBER('Test Sample Data'!Q91),'Test Sample Data'!Q91&lt;35,'Test Sample Data'!Q91&gt;0),'Test Sample Data'!Q91-'Choose Housekeeping Genes'!R$20,35-'Choose Housekeeping Genes'!R$20),"")</f>
        <v/>
      </c>
      <c r="R91" s="22" t="str">
        <f>IF(SUM('Test Sample Data'!R$3:R$194)&gt;10,IF(AND(ISNUMBER('Test Sample Data'!R91),'Test Sample Data'!R91&lt;35,'Test Sample Data'!R91&gt;0),'Test Sample Data'!R91-'Choose Housekeeping Genes'!S$20,35-'Choose Housekeeping Genes'!S$20),"")</f>
        <v/>
      </c>
      <c r="S91" s="22" t="str">
        <f>IF(SUM('Test Sample Data'!S$3:S$194)&gt;10,IF(AND(ISNUMBER('Test Sample Data'!S91),'Test Sample Data'!S91&lt;35,'Test Sample Data'!S91&gt;0),'Test Sample Data'!S91-'Choose Housekeeping Genes'!T$20,35-'Choose Housekeeping Genes'!T$20),"")</f>
        <v/>
      </c>
      <c r="T91" s="22" t="str">
        <f>IF(SUM('Test Sample Data'!T$3:T$194)&gt;10,IF(AND(ISNUMBER('Test Sample Data'!T91),'Test Sample Data'!T91&lt;35,'Test Sample Data'!T91&gt;0),'Test Sample Data'!T91-'Choose Housekeeping Genes'!U$20,35-'Choose Housekeeping Genes'!U$20),"")</f>
        <v/>
      </c>
      <c r="U91" s="22" t="str">
        <f>IF(SUM('Test Sample Data'!U$3:U$194)&gt;10,IF(AND(ISNUMBER('Test Sample Data'!U91),'Test Sample Data'!U91&lt;35,'Test Sample Data'!U91&gt;0),'Test Sample Data'!U91-'Choose Housekeeping Genes'!V$20,35-'Choose Housekeeping Genes'!V$20),"")</f>
        <v/>
      </c>
      <c r="V91" s="22" t="str">
        <f>IF(SUM('Test Sample Data'!V$3:V$194)&gt;10,IF(AND(ISNUMBER('Test Sample Data'!V91),'Test Sample Data'!V91&lt;35,'Test Sample Data'!V91&gt;0),'Test Sample Data'!V91-'Choose Housekeeping Genes'!W$20,35-'Choose Housekeeping Genes'!W$20),"")</f>
        <v/>
      </c>
      <c r="W91" s="139" t="str">
        <f>'Control Sample Data'!A91</f>
        <v>Leu-CAA-4</v>
      </c>
      <c r="X91" s="140" t="s">
        <v>262</v>
      </c>
      <c r="Y91" s="22" t="str">
        <f>IF(SUM('Control Sample Data'!C$3:C$194)&gt;10,IF(AND(ISNUMBER('Control Sample Data'!C91),'Control Sample Data'!C91&lt;35,'Control Sample Data'!C91&gt;0),'Control Sample Data'!C91-'Choose Housekeeping Genes'!AA$20,35-'Choose Housekeeping Genes'!AA$20),"")</f>
        <v/>
      </c>
      <c r="Z91" s="22" t="str">
        <f>IF(SUM('Control Sample Data'!D$3:D$194)&gt;10,IF(AND(ISNUMBER('Control Sample Data'!D91),'Control Sample Data'!D91&lt;35,'Control Sample Data'!D91&gt;0),'Control Sample Data'!D91-'Choose Housekeeping Genes'!AB$20,35-'Choose Housekeeping Genes'!AB$20),"")</f>
        <v/>
      </c>
      <c r="AA91" s="22" t="str">
        <f>IF(SUM('Control Sample Data'!E$3:E$194)&gt;10,IF(AND(ISNUMBER('Control Sample Data'!E91),'Control Sample Data'!E91&lt;35,'Control Sample Data'!E91&gt;0),'Control Sample Data'!E91-'Choose Housekeeping Genes'!AC$20,35-'Choose Housekeeping Genes'!AC$20),"")</f>
        <v/>
      </c>
      <c r="AB91" s="22" t="str">
        <f>IF(SUM('Control Sample Data'!F$3:F$194)&gt;10,IF(AND(ISNUMBER('Control Sample Data'!F91),'Control Sample Data'!F91&lt;35,'Control Sample Data'!F91&gt;0),'Control Sample Data'!F91-'Choose Housekeeping Genes'!AD$20,35-'Choose Housekeeping Genes'!AD$20),"")</f>
        <v/>
      </c>
      <c r="AC91" s="22" t="str">
        <f>IF(SUM('Control Sample Data'!G$3:G$194)&gt;10,IF(AND(ISNUMBER('Control Sample Data'!G91),'Control Sample Data'!G91&lt;35,'Control Sample Data'!G91&gt;0),'Control Sample Data'!G91-'Choose Housekeeping Genes'!AE$20,35-'Choose Housekeeping Genes'!AE$20),"")</f>
        <v/>
      </c>
      <c r="AD91" s="22" t="str">
        <f>IF(SUM('Control Sample Data'!H$3:H$194)&gt;10,IF(AND(ISNUMBER('Control Sample Data'!H91),'Control Sample Data'!H91&lt;35,'Control Sample Data'!H91&gt;0),'Control Sample Data'!H91-'Choose Housekeeping Genes'!AF$20,35-'Choose Housekeeping Genes'!AF$20),"")</f>
        <v/>
      </c>
      <c r="AE91" s="22" t="str">
        <f>IF(SUM('Control Sample Data'!I$3:I$194)&gt;10,IF(AND(ISNUMBER('Control Sample Data'!I91),'Control Sample Data'!I91&lt;35,'Control Sample Data'!I91&gt;0),'Control Sample Data'!I91-'Choose Housekeeping Genes'!AG$20,35-'Choose Housekeeping Genes'!AG$20),"")</f>
        <v/>
      </c>
      <c r="AF91" s="22" t="str">
        <f>IF(SUM('Control Sample Data'!J$3:J$194)&gt;10,IF(AND(ISNUMBER('Control Sample Data'!J91),'Control Sample Data'!J91&lt;35,'Control Sample Data'!J91&gt;0),'Control Sample Data'!J91-'Choose Housekeeping Genes'!AH$20,35-'Choose Housekeeping Genes'!AH$20),"")</f>
        <v/>
      </c>
      <c r="AG91" s="22" t="str">
        <f>IF(SUM('Control Sample Data'!K$3:K$194)&gt;10,IF(AND(ISNUMBER('Control Sample Data'!K91),'Control Sample Data'!K91&lt;35,'Control Sample Data'!K91&gt;0),'Control Sample Data'!K91-'Choose Housekeeping Genes'!AI$20,35-'Choose Housekeeping Genes'!AI$20),"")</f>
        <v/>
      </c>
      <c r="AH91" s="22" t="str">
        <f>IF(SUM('Control Sample Data'!L$3:L$194)&gt;10,IF(AND(ISNUMBER('Control Sample Data'!L91),'Control Sample Data'!L91&lt;35,'Control Sample Data'!L91&gt;0),'Control Sample Data'!L91-'Choose Housekeeping Genes'!AJ$20,35-'Choose Housekeeping Genes'!AJ$20),"")</f>
        <v/>
      </c>
      <c r="AI91" s="22" t="str">
        <f>IF(SUM('Control Sample Data'!M$3:M$194)&gt;10,IF(AND(ISNUMBER('Control Sample Data'!M91),'Control Sample Data'!M91&lt;35,'Control Sample Data'!M91&gt;0),'Control Sample Data'!M91-'Choose Housekeeping Genes'!AK$20,35-'Choose Housekeeping Genes'!AK$20),"")</f>
        <v/>
      </c>
      <c r="AJ91" s="22" t="str">
        <f>IF(SUM('Control Sample Data'!N$3:N$194)&gt;10,IF(AND(ISNUMBER('Control Sample Data'!N91),'Control Sample Data'!N91&lt;35,'Control Sample Data'!N91&gt;0),'Control Sample Data'!N91-'Choose Housekeeping Genes'!AL$20,35-'Choose Housekeeping Genes'!AL$20),"")</f>
        <v/>
      </c>
      <c r="AK91" s="22" t="str">
        <f>IF(SUM('Control Sample Data'!O$3:O$194)&gt;10,IF(AND(ISNUMBER('Control Sample Data'!O91),'Control Sample Data'!O91&lt;35,'Control Sample Data'!O91&gt;0),'Control Sample Data'!O91-'Choose Housekeeping Genes'!AM$20,35-'Choose Housekeeping Genes'!AM$20),"")</f>
        <v/>
      </c>
      <c r="AL91" s="22" t="str">
        <f>IF(SUM('Control Sample Data'!P$3:P$194)&gt;10,IF(AND(ISNUMBER('Control Sample Data'!P91),'Control Sample Data'!P91&lt;35,'Control Sample Data'!P91&gt;0),'Control Sample Data'!P91-'Choose Housekeeping Genes'!AN$20,35-'Choose Housekeeping Genes'!AN$20),"")</f>
        <v/>
      </c>
      <c r="AM91" s="22" t="str">
        <f>IF(SUM('Control Sample Data'!Q$3:Q$194)&gt;10,IF(AND(ISNUMBER('Control Sample Data'!Q91),'Control Sample Data'!Q91&lt;35,'Control Sample Data'!Q91&gt;0),'Control Sample Data'!Q91-'Choose Housekeeping Genes'!AO$20,35-'Choose Housekeeping Genes'!AO$20),"")</f>
        <v/>
      </c>
      <c r="AN91" s="22" t="str">
        <f>IF(SUM('Control Sample Data'!R$3:R$194)&gt;10,IF(AND(ISNUMBER('Control Sample Data'!R91),'Control Sample Data'!R91&lt;35,'Control Sample Data'!R91&gt;0),'Control Sample Data'!R91-'Choose Housekeeping Genes'!AP$20,35-'Choose Housekeeping Genes'!AP$20),"")</f>
        <v/>
      </c>
      <c r="AO91" s="22" t="str">
        <f>IF(SUM('Control Sample Data'!S$3:S$194)&gt;10,IF(AND(ISNUMBER('Control Sample Data'!S91),'Control Sample Data'!S91&lt;35,'Control Sample Data'!S91&gt;0),'Control Sample Data'!S91-'Choose Housekeeping Genes'!AQ$20,35-'Choose Housekeeping Genes'!AQ$20),"")</f>
        <v/>
      </c>
      <c r="AP91" s="22" t="str">
        <f>IF(SUM('Control Sample Data'!T$3:T$194)&gt;10,IF(AND(ISNUMBER('Control Sample Data'!T91),'Control Sample Data'!T91&lt;35,'Control Sample Data'!T91&gt;0),'Control Sample Data'!T91-'Choose Housekeeping Genes'!AR$20,35-'Choose Housekeeping Genes'!AR$20),"")</f>
        <v/>
      </c>
      <c r="AQ91" s="22" t="str">
        <f>IF(SUM('Control Sample Data'!U$3:U$194)&gt;10,IF(AND(ISNUMBER('Control Sample Data'!U91),'Control Sample Data'!U91&lt;35,'Control Sample Data'!U91&gt;0),'Control Sample Data'!U91-'Choose Housekeeping Genes'!AS$20,35-'Choose Housekeeping Genes'!AS$20),"")</f>
        <v/>
      </c>
      <c r="AR91" s="22" t="str">
        <f>IF(SUM('Control Sample Data'!V$3:V$194)&gt;10,IF(AND(ISNUMBER('Control Sample Data'!V91),'Control Sample Data'!V91&lt;35,'Control Sample Data'!V91&gt;0),'Control Sample Data'!V91-'Choose Housekeeping Genes'!AT$20,35-'Choose Housekeeping Genes'!AT$20),"")</f>
        <v/>
      </c>
      <c r="AS91" s="69" t="str">
        <f>'Control Sample Data'!A91</f>
        <v>Leu-CAA-4</v>
      </c>
      <c r="AT91" s="21" t="s">
        <v>262</v>
      </c>
      <c r="AU91" s="22" t="str">
        <f ca="1">IF(ISNUMBER(C91-'Choose Housekeeping Genes'!D$12),C91-'Choose Housekeeping Genes'!D$12,"")</f>
        <v/>
      </c>
      <c r="AV91" s="22" t="str">
        <f ca="1">IF(ISNUMBER(D91-'Choose Housekeeping Genes'!E$12),D91-'Choose Housekeeping Genes'!E$12,"")</f>
        <v/>
      </c>
      <c r="AW91" s="22" t="str">
        <f ca="1">IF(ISNUMBER(E91-'Choose Housekeeping Genes'!F$12),E91-'Choose Housekeeping Genes'!F$12,"")</f>
        <v/>
      </c>
      <c r="AX91" s="22" t="str">
        <f ca="1">IF(ISNUMBER(F91-'Choose Housekeeping Genes'!G$12),F91-'Choose Housekeeping Genes'!G$12,"")</f>
        <v/>
      </c>
      <c r="AY91" s="22" t="str">
        <f ca="1">IF(ISNUMBER(G91-'Choose Housekeeping Genes'!H$12),G91-'Choose Housekeeping Genes'!H$12,"")</f>
        <v/>
      </c>
      <c r="AZ91" s="22" t="str">
        <f ca="1">IF(ISNUMBER(H91-'Choose Housekeeping Genes'!I$12),H91-'Choose Housekeeping Genes'!I$12,"")</f>
        <v/>
      </c>
      <c r="BA91" s="22" t="str">
        <f ca="1">IF(ISNUMBER(I91-'Choose Housekeeping Genes'!J$12),I91-'Choose Housekeeping Genes'!J$12,"")</f>
        <v/>
      </c>
      <c r="BB91" s="22" t="str">
        <f ca="1">IF(ISNUMBER(J91-'Choose Housekeeping Genes'!K$12),J91-'Choose Housekeeping Genes'!K$12,"")</f>
        <v/>
      </c>
      <c r="BC91" s="22" t="str">
        <f ca="1">IF(ISNUMBER(K91-'Choose Housekeeping Genes'!L$12),K91-'Choose Housekeeping Genes'!L$12,"")</f>
        <v/>
      </c>
      <c r="BD91" s="22" t="str">
        <f ca="1">IF(ISNUMBER(L91-'Choose Housekeeping Genes'!M$12),L91-'Choose Housekeeping Genes'!M$12,"")</f>
        <v/>
      </c>
      <c r="BE91" s="22" t="str">
        <f ca="1">IF(ISNUMBER(M91-'Choose Housekeeping Genes'!N$12),M91-'Choose Housekeeping Genes'!N$12,"")</f>
        <v/>
      </c>
      <c r="BF91" s="22" t="str">
        <f ca="1">IF(ISNUMBER(N91-'Choose Housekeeping Genes'!O$12),N91-'Choose Housekeeping Genes'!O$12,"")</f>
        <v/>
      </c>
      <c r="BG91" s="22" t="str">
        <f ca="1">IF(ISNUMBER(O91-'Choose Housekeeping Genes'!P$12),O91-'Choose Housekeeping Genes'!P$12,"")</f>
        <v/>
      </c>
      <c r="BH91" s="22" t="str">
        <f ca="1">IF(ISNUMBER(P91-'Choose Housekeeping Genes'!Q$12),P91-'Choose Housekeeping Genes'!Q$12,"")</f>
        <v/>
      </c>
      <c r="BI91" s="22" t="str">
        <f ca="1">IF(ISNUMBER(Q91-'Choose Housekeeping Genes'!R$12),Q91-'Choose Housekeeping Genes'!R$12,"")</f>
        <v/>
      </c>
      <c r="BJ91" s="22" t="str">
        <f ca="1">IF(ISNUMBER(R91-'Choose Housekeeping Genes'!S$12),R91-'Choose Housekeeping Genes'!S$12,"")</f>
        <v/>
      </c>
      <c r="BK91" s="22" t="str">
        <f ca="1">IF(ISNUMBER(S91-'Choose Housekeeping Genes'!T$12),S91-'Choose Housekeeping Genes'!T$12,"")</f>
        <v/>
      </c>
      <c r="BL91" s="22" t="str">
        <f ca="1">IF(ISNUMBER(T91-'Choose Housekeeping Genes'!U$12),T91-'Choose Housekeeping Genes'!U$12,"")</f>
        <v/>
      </c>
      <c r="BM91" s="22" t="str">
        <f ca="1">IF(ISNUMBER(U91-'Choose Housekeeping Genes'!V$12),U91-'Choose Housekeeping Genes'!V$12,"")</f>
        <v/>
      </c>
      <c r="BN91" s="22" t="str">
        <f ca="1">IF(ISNUMBER(V91-'Choose Housekeeping Genes'!W$12),V91-'Choose Housekeeping Genes'!W$12,"")</f>
        <v/>
      </c>
      <c r="BO91" s="142" t="str">
        <f t="shared" si="49"/>
        <v>Leu-CAA-4</v>
      </c>
      <c r="BP91" s="140" t="s">
        <v>262</v>
      </c>
      <c r="BQ91" s="22" t="str">
        <f ca="1">IF(ISNUMBER(Y91-'Choose Housekeeping Genes'!AA$12),Y91-'Choose Housekeeping Genes'!AA$12,"")</f>
        <v/>
      </c>
      <c r="BR91" s="22" t="str">
        <f ca="1">IF(ISNUMBER(Z91-'Choose Housekeeping Genes'!AB$12),Z91-'Choose Housekeeping Genes'!AB$12,"")</f>
        <v/>
      </c>
      <c r="BS91" s="22" t="str">
        <f ca="1">IF(ISNUMBER(AA91-'Choose Housekeeping Genes'!AC$12),AA91-'Choose Housekeeping Genes'!AC$12,"")</f>
        <v/>
      </c>
      <c r="BT91" s="22" t="str">
        <f ca="1">IF(ISNUMBER(AB91-'Choose Housekeeping Genes'!AD$12),AB91-'Choose Housekeeping Genes'!AD$12,"")</f>
        <v/>
      </c>
      <c r="BU91" s="22" t="str">
        <f ca="1">IF(ISNUMBER(AC91-'Choose Housekeeping Genes'!AE$12),AC91-'Choose Housekeeping Genes'!AE$12,"")</f>
        <v/>
      </c>
      <c r="BV91" s="22" t="str">
        <f ca="1">IF(ISNUMBER(AD91-'Choose Housekeeping Genes'!AF$12),AD91-'Choose Housekeeping Genes'!AF$12,"")</f>
        <v/>
      </c>
      <c r="BW91" s="22" t="str">
        <f ca="1">IF(ISNUMBER(AE91-'Choose Housekeeping Genes'!AG$12),AE91-'Choose Housekeeping Genes'!AG$12,"")</f>
        <v/>
      </c>
      <c r="BX91" s="22" t="str">
        <f ca="1">IF(ISNUMBER(AF91-'Choose Housekeeping Genes'!AH$12),AF91-'Choose Housekeeping Genes'!AH$12,"")</f>
        <v/>
      </c>
      <c r="BY91" s="22" t="str">
        <f ca="1">IF(ISNUMBER(AG91-'Choose Housekeeping Genes'!AI$12),AG91-'Choose Housekeeping Genes'!AI$12,"")</f>
        <v/>
      </c>
      <c r="BZ91" s="22" t="str">
        <f ca="1">IF(ISNUMBER(AH91-'Choose Housekeeping Genes'!AJ$12),AH91-'Choose Housekeeping Genes'!AJ$12,"")</f>
        <v/>
      </c>
      <c r="CA91" s="22" t="str">
        <f ca="1">IF(ISNUMBER(AI91-'Choose Housekeeping Genes'!AK$12),AI91-'Choose Housekeeping Genes'!AK$12,"")</f>
        <v/>
      </c>
      <c r="CB91" s="22" t="str">
        <f ca="1">IF(ISNUMBER(AJ91-'Choose Housekeeping Genes'!AL$12),AJ91-'Choose Housekeeping Genes'!AL$12,"")</f>
        <v/>
      </c>
      <c r="CC91" s="22" t="str">
        <f ca="1">IF(ISNUMBER(AK91-'Choose Housekeeping Genes'!AM$12),AK91-'Choose Housekeeping Genes'!AM$12,"")</f>
        <v/>
      </c>
      <c r="CD91" s="22" t="str">
        <f ca="1">IF(ISNUMBER(AL91-'Choose Housekeeping Genes'!AN$12),AL91-'Choose Housekeeping Genes'!AN$12,"")</f>
        <v/>
      </c>
      <c r="CE91" s="22" t="str">
        <f ca="1">IF(ISNUMBER(AM91-'Choose Housekeeping Genes'!AO$12),AM91-'Choose Housekeeping Genes'!AO$12,"")</f>
        <v/>
      </c>
      <c r="CF91" s="22" t="str">
        <f ca="1">IF(ISNUMBER(AN91-'Choose Housekeeping Genes'!AP$12),AN91-'Choose Housekeeping Genes'!AP$12,"")</f>
        <v/>
      </c>
      <c r="CG91" s="22" t="str">
        <f ca="1">IF(ISNUMBER(AO91-'Choose Housekeeping Genes'!AQ$12),AO91-'Choose Housekeeping Genes'!AQ$12,"")</f>
        <v/>
      </c>
      <c r="CH91" s="22" t="str">
        <f ca="1">IF(ISNUMBER(AP91-'Choose Housekeeping Genes'!AR$12),AP91-'Choose Housekeeping Genes'!AR$12,"")</f>
        <v/>
      </c>
      <c r="CI91" s="22" t="str">
        <f ca="1">IF(ISNUMBER(AQ91-'Choose Housekeeping Genes'!AS$12),AQ91-'Choose Housekeeping Genes'!AS$12,"")</f>
        <v/>
      </c>
      <c r="CJ91" s="22" t="str">
        <f ca="1">IF(ISNUMBER(AR91-'Choose Housekeeping Genes'!AT$12),AR91-'Choose Housekeeping Genes'!AT$12,"")</f>
        <v/>
      </c>
      <c r="CK91" s="66" t="e">
        <f t="shared" ca="1" si="50"/>
        <v>#DIV/0!</v>
      </c>
      <c r="CL91" s="143" t="e">
        <f t="shared" ca="1" si="51"/>
        <v>#DIV/0!</v>
      </c>
      <c r="DA91" s="69" t="str">
        <f>'Transcript table'!D99</f>
        <v>Leu-CAA-4</v>
      </c>
      <c r="DB91" s="21" t="s">
        <v>262</v>
      </c>
      <c r="DC91" s="65" t="str">
        <f t="shared" ca="1" si="52"/>
        <v/>
      </c>
      <c r="DD91" s="65" t="str">
        <f t="shared" ca="1" si="53"/>
        <v/>
      </c>
      <c r="DE91" s="65" t="str">
        <f t="shared" ca="1" si="54"/>
        <v/>
      </c>
      <c r="DF91" s="65" t="str">
        <f t="shared" ca="1" si="55"/>
        <v/>
      </c>
      <c r="DG91" s="65" t="str">
        <f t="shared" ca="1" si="56"/>
        <v/>
      </c>
      <c r="DH91" s="65" t="str">
        <f t="shared" ca="1" si="57"/>
        <v/>
      </c>
      <c r="DI91" s="65" t="str">
        <f t="shared" ca="1" si="58"/>
        <v/>
      </c>
      <c r="DJ91" s="65" t="str">
        <f t="shared" ca="1" si="59"/>
        <v/>
      </c>
      <c r="DK91" s="65" t="str">
        <f t="shared" ca="1" si="60"/>
        <v/>
      </c>
      <c r="DL91" s="65" t="str">
        <f t="shared" ca="1" si="61"/>
        <v/>
      </c>
      <c r="DM91" s="65" t="str">
        <f t="shared" ca="1" si="62"/>
        <v/>
      </c>
      <c r="DN91" s="65" t="str">
        <f t="shared" ca="1" si="63"/>
        <v/>
      </c>
      <c r="DO91" s="65" t="str">
        <f t="shared" ca="1" si="64"/>
        <v/>
      </c>
      <c r="DP91" s="65" t="str">
        <f t="shared" ca="1" si="65"/>
        <v/>
      </c>
      <c r="DQ91" s="65" t="str">
        <f t="shared" ca="1" si="66"/>
        <v/>
      </c>
      <c r="DR91" s="65" t="str">
        <f t="shared" ca="1" si="67"/>
        <v/>
      </c>
      <c r="DS91" s="65" t="str">
        <f t="shared" ca="1" si="68"/>
        <v/>
      </c>
      <c r="DT91" s="65" t="str">
        <f t="shared" ca="1" si="69"/>
        <v/>
      </c>
      <c r="DU91" s="65" t="str">
        <f t="shared" ca="1" si="70"/>
        <v/>
      </c>
      <c r="DV91" s="65" t="str">
        <f t="shared" ca="1" si="71"/>
        <v/>
      </c>
      <c r="DW91" s="141" t="str">
        <f t="shared" si="72"/>
        <v>Leu-CAA-4</v>
      </c>
      <c r="DX91" s="140" t="s">
        <v>262</v>
      </c>
      <c r="DY91" s="65" t="str">
        <f t="shared" ca="1" si="73"/>
        <v/>
      </c>
      <c r="DZ91" s="65" t="str">
        <f t="shared" ca="1" si="74"/>
        <v/>
      </c>
      <c r="EA91" s="65" t="str">
        <f t="shared" ca="1" si="75"/>
        <v/>
      </c>
      <c r="EB91" s="65" t="str">
        <f t="shared" ca="1" si="76"/>
        <v/>
      </c>
      <c r="EC91" s="65" t="str">
        <f t="shared" ca="1" si="77"/>
        <v/>
      </c>
      <c r="ED91" s="65" t="str">
        <f t="shared" ca="1" si="78"/>
        <v/>
      </c>
      <c r="EE91" s="65" t="str">
        <f t="shared" ca="1" si="79"/>
        <v/>
      </c>
      <c r="EF91" s="65" t="str">
        <f t="shared" ca="1" si="80"/>
        <v/>
      </c>
      <c r="EG91" s="65" t="str">
        <f t="shared" ca="1" si="81"/>
        <v/>
      </c>
      <c r="EH91" s="65" t="str">
        <f t="shared" ca="1" si="82"/>
        <v/>
      </c>
      <c r="EI91" s="65" t="str">
        <f t="shared" ca="1" si="83"/>
        <v/>
      </c>
      <c r="EJ91" s="65" t="str">
        <f t="shared" ca="1" si="84"/>
        <v/>
      </c>
      <c r="EK91" s="65" t="str">
        <f t="shared" ca="1" si="85"/>
        <v/>
      </c>
      <c r="EL91" s="65" t="str">
        <f t="shared" ca="1" si="86"/>
        <v/>
      </c>
      <c r="EM91" s="65" t="str">
        <f t="shared" ca="1" si="87"/>
        <v/>
      </c>
      <c r="EN91" s="65" t="str">
        <f t="shared" ca="1" si="88"/>
        <v/>
      </c>
      <c r="EO91" s="65" t="str">
        <f t="shared" ca="1" si="89"/>
        <v/>
      </c>
      <c r="EP91" s="65" t="str">
        <f t="shared" ca="1" si="90"/>
        <v/>
      </c>
      <c r="EQ91" s="65" t="str">
        <f t="shared" ca="1" si="91"/>
        <v/>
      </c>
      <c r="ER91" s="65" t="str">
        <f t="shared" ca="1" si="92"/>
        <v/>
      </c>
    </row>
    <row r="92" spans="1:148" ht="12.75" customHeight="1">
      <c r="A92" s="134" t="str">
        <f>'Test Sample Data'!A92</f>
        <v>Leu-CAA-5</v>
      </c>
      <c r="B92" s="136" t="s">
        <v>260</v>
      </c>
      <c r="C92" s="22" t="str">
        <f>IF(SUM('Test Sample Data'!C$3:C$194)&gt;10,IF(AND(ISNUMBER('Test Sample Data'!C92),'Test Sample Data'!C92&lt;35,'Test Sample Data'!C92&gt;0),'Test Sample Data'!C92-'Choose Housekeeping Genes'!D$20,35-'Choose Housekeeping Genes'!D$20),"")</f>
        <v/>
      </c>
      <c r="D92" s="22" t="str">
        <f>IF(SUM('Test Sample Data'!D$3:D$194)&gt;10,IF(AND(ISNUMBER('Test Sample Data'!D92),'Test Sample Data'!D92&lt;35,'Test Sample Data'!D92&gt;0),'Test Sample Data'!D92-'Choose Housekeeping Genes'!E$20,35-'Choose Housekeeping Genes'!E$20),"")</f>
        <v/>
      </c>
      <c r="E92" s="22" t="str">
        <f>IF(SUM('Test Sample Data'!E$3:E$194)&gt;10,IF(AND(ISNUMBER('Test Sample Data'!E92),'Test Sample Data'!E92&lt;35,'Test Sample Data'!E92&gt;0),'Test Sample Data'!E92-'Choose Housekeeping Genes'!F$20,35-'Choose Housekeeping Genes'!F$20),"")</f>
        <v/>
      </c>
      <c r="F92" s="22" t="str">
        <f>IF(SUM('Test Sample Data'!F$3:F$194)&gt;10,IF(AND(ISNUMBER('Test Sample Data'!F92),'Test Sample Data'!F92&lt;35,'Test Sample Data'!F92&gt;0),'Test Sample Data'!F92-'Choose Housekeeping Genes'!G$20,35-'Choose Housekeeping Genes'!G$20),"")</f>
        <v/>
      </c>
      <c r="G92" s="22" t="str">
        <f>IF(SUM('Test Sample Data'!G$3:G$194)&gt;10,IF(AND(ISNUMBER('Test Sample Data'!G92),'Test Sample Data'!G92&lt;35,'Test Sample Data'!G92&gt;0),'Test Sample Data'!G92-'Choose Housekeeping Genes'!H$20,35-'Choose Housekeeping Genes'!H$20),"")</f>
        <v/>
      </c>
      <c r="H92" s="22" t="str">
        <f>IF(SUM('Test Sample Data'!H$3:H$194)&gt;10,IF(AND(ISNUMBER('Test Sample Data'!H92),'Test Sample Data'!H92&lt;35,'Test Sample Data'!H92&gt;0),'Test Sample Data'!H92-'Choose Housekeeping Genes'!I$20,35-'Choose Housekeeping Genes'!I$20),"")</f>
        <v/>
      </c>
      <c r="I92" s="22" t="str">
        <f>IF(SUM('Test Sample Data'!I$3:I$194)&gt;10,IF(AND(ISNUMBER('Test Sample Data'!I92),'Test Sample Data'!I92&lt;35,'Test Sample Data'!I92&gt;0),'Test Sample Data'!I92-'Choose Housekeeping Genes'!J$20,35-'Choose Housekeeping Genes'!J$20),"")</f>
        <v/>
      </c>
      <c r="J92" s="22" t="str">
        <f>IF(SUM('Test Sample Data'!J$3:J$194)&gt;10,IF(AND(ISNUMBER('Test Sample Data'!J92),'Test Sample Data'!J92&lt;35,'Test Sample Data'!J92&gt;0),'Test Sample Data'!J92-'Choose Housekeeping Genes'!K$20,35-'Choose Housekeeping Genes'!K$20),"")</f>
        <v/>
      </c>
      <c r="K92" s="22" t="str">
        <f>IF(SUM('Test Sample Data'!K$3:K$194)&gt;10,IF(AND(ISNUMBER('Test Sample Data'!K92),'Test Sample Data'!K92&lt;35,'Test Sample Data'!K92&gt;0),'Test Sample Data'!K92-'Choose Housekeeping Genes'!L$20,35-'Choose Housekeeping Genes'!L$20),"")</f>
        <v/>
      </c>
      <c r="L92" s="22" t="str">
        <f>IF(SUM('Test Sample Data'!L$3:L$194)&gt;10,IF(AND(ISNUMBER('Test Sample Data'!L92),'Test Sample Data'!L92&lt;35,'Test Sample Data'!L92&gt;0),'Test Sample Data'!L92-'Choose Housekeeping Genes'!M$20,35-'Choose Housekeeping Genes'!M$20),"")</f>
        <v/>
      </c>
      <c r="M92" s="22" t="str">
        <f>IF(SUM('Test Sample Data'!M$3:M$194)&gt;10,IF(AND(ISNUMBER('Test Sample Data'!M92),'Test Sample Data'!M92&lt;35,'Test Sample Data'!M92&gt;0),'Test Sample Data'!M92-'Choose Housekeeping Genes'!N$20,35-'Choose Housekeeping Genes'!N$20),"")</f>
        <v/>
      </c>
      <c r="N92" s="22" t="str">
        <f>IF(SUM('Test Sample Data'!N$3:N$194)&gt;10,IF(AND(ISNUMBER('Test Sample Data'!N92),'Test Sample Data'!N92&lt;35,'Test Sample Data'!N92&gt;0),'Test Sample Data'!N92-'Choose Housekeeping Genes'!O$20,35-'Choose Housekeeping Genes'!O$20),"")</f>
        <v/>
      </c>
      <c r="O92" s="22" t="str">
        <f>IF(SUM('Test Sample Data'!O$3:O$194)&gt;10,IF(AND(ISNUMBER('Test Sample Data'!O92),'Test Sample Data'!O92&lt;35,'Test Sample Data'!O92&gt;0),'Test Sample Data'!O92-'Choose Housekeeping Genes'!P$20,35-'Choose Housekeeping Genes'!P$20),"")</f>
        <v/>
      </c>
      <c r="P92" s="22" t="str">
        <f>IF(SUM('Test Sample Data'!P$3:P$194)&gt;10,IF(AND(ISNUMBER('Test Sample Data'!P92),'Test Sample Data'!P92&lt;35,'Test Sample Data'!P92&gt;0),'Test Sample Data'!P92-'Choose Housekeeping Genes'!Q$20,35-'Choose Housekeeping Genes'!Q$20),"")</f>
        <v/>
      </c>
      <c r="Q92" s="22" t="str">
        <f>IF(SUM('Test Sample Data'!Q$3:Q$194)&gt;10,IF(AND(ISNUMBER('Test Sample Data'!Q92),'Test Sample Data'!Q92&lt;35,'Test Sample Data'!Q92&gt;0),'Test Sample Data'!Q92-'Choose Housekeeping Genes'!R$20,35-'Choose Housekeeping Genes'!R$20),"")</f>
        <v/>
      </c>
      <c r="R92" s="22" t="str">
        <f>IF(SUM('Test Sample Data'!R$3:R$194)&gt;10,IF(AND(ISNUMBER('Test Sample Data'!R92),'Test Sample Data'!R92&lt;35,'Test Sample Data'!R92&gt;0),'Test Sample Data'!R92-'Choose Housekeeping Genes'!S$20,35-'Choose Housekeeping Genes'!S$20),"")</f>
        <v/>
      </c>
      <c r="S92" s="22" t="str">
        <f>IF(SUM('Test Sample Data'!S$3:S$194)&gt;10,IF(AND(ISNUMBER('Test Sample Data'!S92),'Test Sample Data'!S92&lt;35,'Test Sample Data'!S92&gt;0),'Test Sample Data'!S92-'Choose Housekeeping Genes'!T$20,35-'Choose Housekeeping Genes'!T$20),"")</f>
        <v/>
      </c>
      <c r="T92" s="22" t="str">
        <f>IF(SUM('Test Sample Data'!T$3:T$194)&gt;10,IF(AND(ISNUMBER('Test Sample Data'!T92),'Test Sample Data'!T92&lt;35,'Test Sample Data'!T92&gt;0),'Test Sample Data'!T92-'Choose Housekeeping Genes'!U$20,35-'Choose Housekeeping Genes'!U$20),"")</f>
        <v/>
      </c>
      <c r="U92" s="22" t="str">
        <f>IF(SUM('Test Sample Data'!U$3:U$194)&gt;10,IF(AND(ISNUMBER('Test Sample Data'!U92),'Test Sample Data'!U92&lt;35,'Test Sample Data'!U92&gt;0),'Test Sample Data'!U92-'Choose Housekeeping Genes'!V$20,35-'Choose Housekeeping Genes'!V$20),"")</f>
        <v/>
      </c>
      <c r="V92" s="22" t="str">
        <f>IF(SUM('Test Sample Data'!V$3:V$194)&gt;10,IF(AND(ISNUMBER('Test Sample Data'!V92),'Test Sample Data'!V92&lt;35,'Test Sample Data'!V92&gt;0),'Test Sample Data'!V92-'Choose Housekeeping Genes'!W$20,35-'Choose Housekeeping Genes'!W$20),"")</f>
        <v/>
      </c>
      <c r="W92" s="139" t="str">
        <f>'Control Sample Data'!A92</f>
        <v>Leu-CAA-5</v>
      </c>
      <c r="X92" s="140" t="s">
        <v>260</v>
      </c>
      <c r="Y92" s="22" t="str">
        <f>IF(SUM('Control Sample Data'!C$3:C$194)&gt;10,IF(AND(ISNUMBER('Control Sample Data'!C92),'Control Sample Data'!C92&lt;35,'Control Sample Data'!C92&gt;0),'Control Sample Data'!C92-'Choose Housekeeping Genes'!AA$20,35-'Choose Housekeeping Genes'!AA$20),"")</f>
        <v/>
      </c>
      <c r="Z92" s="22" t="str">
        <f>IF(SUM('Control Sample Data'!D$3:D$194)&gt;10,IF(AND(ISNUMBER('Control Sample Data'!D92),'Control Sample Data'!D92&lt;35,'Control Sample Data'!D92&gt;0),'Control Sample Data'!D92-'Choose Housekeeping Genes'!AB$20,35-'Choose Housekeeping Genes'!AB$20),"")</f>
        <v/>
      </c>
      <c r="AA92" s="22" t="str">
        <f>IF(SUM('Control Sample Data'!E$3:E$194)&gt;10,IF(AND(ISNUMBER('Control Sample Data'!E92),'Control Sample Data'!E92&lt;35,'Control Sample Data'!E92&gt;0),'Control Sample Data'!E92-'Choose Housekeeping Genes'!AC$20,35-'Choose Housekeeping Genes'!AC$20),"")</f>
        <v/>
      </c>
      <c r="AB92" s="22" t="str">
        <f>IF(SUM('Control Sample Data'!F$3:F$194)&gt;10,IF(AND(ISNUMBER('Control Sample Data'!F92),'Control Sample Data'!F92&lt;35,'Control Sample Data'!F92&gt;0),'Control Sample Data'!F92-'Choose Housekeeping Genes'!AD$20,35-'Choose Housekeeping Genes'!AD$20),"")</f>
        <v/>
      </c>
      <c r="AC92" s="22" t="str">
        <f>IF(SUM('Control Sample Data'!G$3:G$194)&gt;10,IF(AND(ISNUMBER('Control Sample Data'!G92),'Control Sample Data'!G92&lt;35,'Control Sample Data'!G92&gt;0),'Control Sample Data'!G92-'Choose Housekeeping Genes'!AE$20,35-'Choose Housekeeping Genes'!AE$20),"")</f>
        <v/>
      </c>
      <c r="AD92" s="22" t="str">
        <f>IF(SUM('Control Sample Data'!H$3:H$194)&gt;10,IF(AND(ISNUMBER('Control Sample Data'!H92),'Control Sample Data'!H92&lt;35,'Control Sample Data'!H92&gt;0),'Control Sample Data'!H92-'Choose Housekeeping Genes'!AF$20,35-'Choose Housekeeping Genes'!AF$20),"")</f>
        <v/>
      </c>
      <c r="AE92" s="22" t="str">
        <f>IF(SUM('Control Sample Data'!I$3:I$194)&gt;10,IF(AND(ISNUMBER('Control Sample Data'!I92),'Control Sample Data'!I92&lt;35,'Control Sample Data'!I92&gt;0),'Control Sample Data'!I92-'Choose Housekeeping Genes'!AG$20,35-'Choose Housekeeping Genes'!AG$20),"")</f>
        <v/>
      </c>
      <c r="AF92" s="22" t="str">
        <f>IF(SUM('Control Sample Data'!J$3:J$194)&gt;10,IF(AND(ISNUMBER('Control Sample Data'!J92),'Control Sample Data'!J92&lt;35,'Control Sample Data'!J92&gt;0),'Control Sample Data'!J92-'Choose Housekeeping Genes'!AH$20,35-'Choose Housekeeping Genes'!AH$20),"")</f>
        <v/>
      </c>
      <c r="AG92" s="22" t="str">
        <f>IF(SUM('Control Sample Data'!K$3:K$194)&gt;10,IF(AND(ISNUMBER('Control Sample Data'!K92),'Control Sample Data'!K92&lt;35,'Control Sample Data'!K92&gt;0),'Control Sample Data'!K92-'Choose Housekeeping Genes'!AI$20,35-'Choose Housekeeping Genes'!AI$20),"")</f>
        <v/>
      </c>
      <c r="AH92" s="22" t="str">
        <f>IF(SUM('Control Sample Data'!L$3:L$194)&gt;10,IF(AND(ISNUMBER('Control Sample Data'!L92),'Control Sample Data'!L92&lt;35,'Control Sample Data'!L92&gt;0),'Control Sample Data'!L92-'Choose Housekeeping Genes'!AJ$20,35-'Choose Housekeeping Genes'!AJ$20),"")</f>
        <v/>
      </c>
      <c r="AI92" s="22" t="str">
        <f>IF(SUM('Control Sample Data'!M$3:M$194)&gt;10,IF(AND(ISNUMBER('Control Sample Data'!M92),'Control Sample Data'!M92&lt;35,'Control Sample Data'!M92&gt;0),'Control Sample Data'!M92-'Choose Housekeeping Genes'!AK$20,35-'Choose Housekeeping Genes'!AK$20),"")</f>
        <v/>
      </c>
      <c r="AJ92" s="22" t="str">
        <f>IF(SUM('Control Sample Data'!N$3:N$194)&gt;10,IF(AND(ISNUMBER('Control Sample Data'!N92),'Control Sample Data'!N92&lt;35,'Control Sample Data'!N92&gt;0),'Control Sample Data'!N92-'Choose Housekeeping Genes'!AL$20,35-'Choose Housekeeping Genes'!AL$20),"")</f>
        <v/>
      </c>
      <c r="AK92" s="22" t="str">
        <f>IF(SUM('Control Sample Data'!O$3:O$194)&gt;10,IF(AND(ISNUMBER('Control Sample Data'!O92),'Control Sample Data'!O92&lt;35,'Control Sample Data'!O92&gt;0),'Control Sample Data'!O92-'Choose Housekeeping Genes'!AM$20,35-'Choose Housekeeping Genes'!AM$20),"")</f>
        <v/>
      </c>
      <c r="AL92" s="22" t="str">
        <f>IF(SUM('Control Sample Data'!P$3:P$194)&gt;10,IF(AND(ISNUMBER('Control Sample Data'!P92),'Control Sample Data'!P92&lt;35,'Control Sample Data'!P92&gt;0),'Control Sample Data'!P92-'Choose Housekeeping Genes'!AN$20,35-'Choose Housekeeping Genes'!AN$20),"")</f>
        <v/>
      </c>
      <c r="AM92" s="22" t="str">
        <f>IF(SUM('Control Sample Data'!Q$3:Q$194)&gt;10,IF(AND(ISNUMBER('Control Sample Data'!Q92),'Control Sample Data'!Q92&lt;35,'Control Sample Data'!Q92&gt;0),'Control Sample Data'!Q92-'Choose Housekeeping Genes'!AO$20,35-'Choose Housekeeping Genes'!AO$20),"")</f>
        <v/>
      </c>
      <c r="AN92" s="22" t="str">
        <f>IF(SUM('Control Sample Data'!R$3:R$194)&gt;10,IF(AND(ISNUMBER('Control Sample Data'!R92),'Control Sample Data'!R92&lt;35,'Control Sample Data'!R92&gt;0),'Control Sample Data'!R92-'Choose Housekeeping Genes'!AP$20,35-'Choose Housekeeping Genes'!AP$20),"")</f>
        <v/>
      </c>
      <c r="AO92" s="22" t="str">
        <f>IF(SUM('Control Sample Data'!S$3:S$194)&gt;10,IF(AND(ISNUMBER('Control Sample Data'!S92),'Control Sample Data'!S92&lt;35,'Control Sample Data'!S92&gt;0),'Control Sample Data'!S92-'Choose Housekeeping Genes'!AQ$20,35-'Choose Housekeeping Genes'!AQ$20),"")</f>
        <v/>
      </c>
      <c r="AP92" s="22" t="str">
        <f>IF(SUM('Control Sample Data'!T$3:T$194)&gt;10,IF(AND(ISNUMBER('Control Sample Data'!T92),'Control Sample Data'!T92&lt;35,'Control Sample Data'!T92&gt;0),'Control Sample Data'!T92-'Choose Housekeeping Genes'!AR$20,35-'Choose Housekeeping Genes'!AR$20),"")</f>
        <v/>
      </c>
      <c r="AQ92" s="22" t="str">
        <f>IF(SUM('Control Sample Data'!U$3:U$194)&gt;10,IF(AND(ISNUMBER('Control Sample Data'!U92),'Control Sample Data'!U92&lt;35,'Control Sample Data'!U92&gt;0),'Control Sample Data'!U92-'Choose Housekeeping Genes'!AS$20,35-'Choose Housekeeping Genes'!AS$20),"")</f>
        <v/>
      </c>
      <c r="AR92" s="22" t="str">
        <f>IF(SUM('Control Sample Data'!V$3:V$194)&gt;10,IF(AND(ISNUMBER('Control Sample Data'!V92),'Control Sample Data'!V92&lt;35,'Control Sample Data'!V92&gt;0),'Control Sample Data'!V92-'Choose Housekeeping Genes'!AT$20,35-'Choose Housekeeping Genes'!AT$20),"")</f>
        <v/>
      </c>
      <c r="AS92" s="69" t="str">
        <f>'Control Sample Data'!A92</f>
        <v>Leu-CAA-5</v>
      </c>
      <c r="AT92" s="21" t="s">
        <v>260</v>
      </c>
      <c r="AU92" s="22" t="str">
        <f ca="1">IF(ISNUMBER(C92-'Choose Housekeeping Genes'!D$12),C92-'Choose Housekeeping Genes'!D$12,"")</f>
        <v/>
      </c>
      <c r="AV92" s="22" t="str">
        <f ca="1">IF(ISNUMBER(D92-'Choose Housekeeping Genes'!E$12),D92-'Choose Housekeeping Genes'!E$12,"")</f>
        <v/>
      </c>
      <c r="AW92" s="22" t="str">
        <f ca="1">IF(ISNUMBER(E92-'Choose Housekeeping Genes'!F$12),E92-'Choose Housekeeping Genes'!F$12,"")</f>
        <v/>
      </c>
      <c r="AX92" s="22" t="str">
        <f ca="1">IF(ISNUMBER(F92-'Choose Housekeeping Genes'!G$12),F92-'Choose Housekeeping Genes'!G$12,"")</f>
        <v/>
      </c>
      <c r="AY92" s="22" t="str">
        <f ca="1">IF(ISNUMBER(G92-'Choose Housekeeping Genes'!H$12),G92-'Choose Housekeeping Genes'!H$12,"")</f>
        <v/>
      </c>
      <c r="AZ92" s="22" t="str">
        <f ca="1">IF(ISNUMBER(H92-'Choose Housekeeping Genes'!I$12),H92-'Choose Housekeeping Genes'!I$12,"")</f>
        <v/>
      </c>
      <c r="BA92" s="22" t="str">
        <f ca="1">IF(ISNUMBER(I92-'Choose Housekeeping Genes'!J$12),I92-'Choose Housekeeping Genes'!J$12,"")</f>
        <v/>
      </c>
      <c r="BB92" s="22" t="str">
        <f ca="1">IF(ISNUMBER(J92-'Choose Housekeeping Genes'!K$12),J92-'Choose Housekeeping Genes'!K$12,"")</f>
        <v/>
      </c>
      <c r="BC92" s="22" t="str">
        <f ca="1">IF(ISNUMBER(K92-'Choose Housekeeping Genes'!L$12),K92-'Choose Housekeeping Genes'!L$12,"")</f>
        <v/>
      </c>
      <c r="BD92" s="22" t="str">
        <f ca="1">IF(ISNUMBER(L92-'Choose Housekeeping Genes'!M$12),L92-'Choose Housekeeping Genes'!M$12,"")</f>
        <v/>
      </c>
      <c r="BE92" s="22" t="str">
        <f ca="1">IF(ISNUMBER(M92-'Choose Housekeeping Genes'!N$12),M92-'Choose Housekeeping Genes'!N$12,"")</f>
        <v/>
      </c>
      <c r="BF92" s="22" t="str">
        <f ca="1">IF(ISNUMBER(N92-'Choose Housekeeping Genes'!O$12),N92-'Choose Housekeeping Genes'!O$12,"")</f>
        <v/>
      </c>
      <c r="BG92" s="22" t="str">
        <f ca="1">IF(ISNUMBER(O92-'Choose Housekeeping Genes'!P$12),O92-'Choose Housekeeping Genes'!P$12,"")</f>
        <v/>
      </c>
      <c r="BH92" s="22" t="str">
        <f ca="1">IF(ISNUMBER(P92-'Choose Housekeeping Genes'!Q$12),P92-'Choose Housekeeping Genes'!Q$12,"")</f>
        <v/>
      </c>
      <c r="BI92" s="22" t="str">
        <f ca="1">IF(ISNUMBER(Q92-'Choose Housekeeping Genes'!R$12),Q92-'Choose Housekeeping Genes'!R$12,"")</f>
        <v/>
      </c>
      <c r="BJ92" s="22" t="str">
        <f ca="1">IF(ISNUMBER(R92-'Choose Housekeeping Genes'!S$12),R92-'Choose Housekeeping Genes'!S$12,"")</f>
        <v/>
      </c>
      <c r="BK92" s="22" t="str">
        <f ca="1">IF(ISNUMBER(S92-'Choose Housekeeping Genes'!T$12),S92-'Choose Housekeeping Genes'!T$12,"")</f>
        <v/>
      </c>
      <c r="BL92" s="22" t="str">
        <f ca="1">IF(ISNUMBER(T92-'Choose Housekeeping Genes'!U$12),T92-'Choose Housekeeping Genes'!U$12,"")</f>
        <v/>
      </c>
      <c r="BM92" s="22" t="str">
        <f ca="1">IF(ISNUMBER(U92-'Choose Housekeeping Genes'!V$12),U92-'Choose Housekeeping Genes'!V$12,"")</f>
        <v/>
      </c>
      <c r="BN92" s="22" t="str">
        <f ca="1">IF(ISNUMBER(V92-'Choose Housekeeping Genes'!W$12),V92-'Choose Housekeeping Genes'!W$12,"")</f>
        <v/>
      </c>
      <c r="BO92" s="142" t="str">
        <f t="shared" si="49"/>
        <v>Leu-CAA-5</v>
      </c>
      <c r="BP92" s="140" t="s">
        <v>260</v>
      </c>
      <c r="BQ92" s="22" t="str">
        <f ca="1">IF(ISNUMBER(Y92-'Choose Housekeeping Genes'!AA$12),Y92-'Choose Housekeeping Genes'!AA$12,"")</f>
        <v/>
      </c>
      <c r="BR92" s="22" t="str">
        <f ca="1">IF(ISNUMBER(Z92-'Choose Housekeeping Genes'!AB$12),Z92-'Choose Housekeeping Genes'!AB$12,"")</f>
        <v/>
      </c>
      <c r="BS92" s="22" t="str">
        <f ca="1">IF(ISNUMBER(AA92-'Choose Housekeeping Genes'!AC$12),AA92-'Choose Housekeeping Genes'!AC$12,"")</f>
        <v/>
      </c>
      <c r="BT92" s="22" t="str">
        <f ca="1">IF(ISNUMBER(AB92-'Choose Housekeeping Genes'!AD$12),AB92-'Choose Housekeeping Genes'!AD$12,"")</f>
        <v/>
      </c>
      <c r="BU92" s="22" t="str">
        <f ca="1">IF(ISNUMBER(AC92-'Choose Housekeeping Genes'!AE$12),AC92-'Choose Housekeeping Genes'!AE$12,"")</f>
        <v/>
      </c>
      <c r="BV92" s="22" t="str">
        <f ca="1">IF(ISNUMBER(AD92-'Choose Housekeeping Genes'!AF$12),AD92-'Choose Housekeeping Genes'!AF$12,"")</f>
        <v/>
      </c>
      <c r="BW92" s="22" t="str">
        <f ca="1">IF(ISNUMBER(AE92-'Choose Housekeeping Genes'!AG$12),AE92-'Choose Housekeeping Genes'!AG$12,"")</f>
        <v/>
      </c>
      <c r="BX92" s="22" t="str">
        <f ca="1">IF(ISNUMBER(AF92-'Choose Housekeeping Genes'!AH$12),AF92-'Choose Housekeeping Genes'!AH$12,"")</f>
        <v/>
      </c>
      <c r="BY92" s="22" t="str">
        <f ca="1">IF(ISNUMBER(AG92-'Choose Housekeeping Genes'!AI$12),AG92-'Choose Housekeeping Genes'!AI$12,"")</f>
        <v/>
      </c>
      <c r="BZ92" s="22" t="str">
        <f ca="1">IF(ISNUMBER(AH92-'Choose Housekeeping Genes'!AJ$12),AH92-'Choose Housekeeping Genes'!AJ$12,"")</f>
        <v/>
      </c>
      <c r="CA92" s="22" t="str">
        <f ca="1">IF(ISNUMBER(AI92-'Choose Housekeeping Genes'!AK$12),AI92-'Choose Housekeeping Genes'!AK$12,"")</f>
        <v/>
      </c>
      <c r="CB92" s="22" t="str">
        <f ca="1">IF(ISNUMBER(AJ92-'Choose Housekeeping Genes'!AL$12),AJ92-'Choose Housekeeping Genes'!AL$12,"")</f>
        <v/>
      </c>
      <c r="CC92" s="22" t="str">
        <f ca="1">IF(ISNUMBER(AK92-'Choose Housekeeping Genes'!AM$12),AK92-'Choose Housekeeping Genes'!AM$12,"")</f>
        <v/>
      </c>
      <c r="CD92" s="22" t="str">
        <f ca="1">IF(ISNUMBER(AL92-'Choose Housekeeping Genes'!AN$12),AL92-'Choose Housekeeping Genes'!AN$12,"")</f>
        <v/>
      </c>
      <c r="CE92" s="22" t="str">
        <f ca="1">IF(ISNUMBER(AM92-'Choose Housekeeping Genes'!AO$12),AM92-'Choose Housekeeping Genes'!AO$12,"")</f>
        <v/>
      </c>
      <c r="CF92" s="22" t="str">
        <f ca="1">IF(ISNUMBER(AN92-'Choose Housekeeping Genes'!AP$12),AN92-'Choose Housekeeping Genes'!AP$12,"")</f>
        <v/>
      </c>
      <c r="CG92" s="22" t="str">
        <f ca="1">IF(ISNUMBER(AO92-'Choose Housekeeping Genes'!AQ$12),AO92-'Choose Housekeeping Genes'!AQ$12,"")</f>
        <v/>
      </c>
      <c r="CH92" s="22" t="str">
        <f ca="1">IF(ISNUMBER(AP92-'Choose Housekeeping Genes'!AR$12),AP92-'Choose Housekeeping Genes'!AR$12,"")</f>
        <v/>
      </c>
      <c r="CI92" s="22" t="str">
        <f ca="1">IF(ISNUMBER(AQ92-'Choose Housekeeping Genes'!AS$12),AQ92-'Choose Housekeeping Genes'!AS$12,"")</f>
        <v/>
      </c>
      <c r="CJ92" s="22" t="str">
        <f ca="1">IF(ISNUMBER(AR92-'Choose Housekeeping Genes'!AT$12),AR92-'Choose Housekeeping Genes'!AT$12,"")</f>
        <v/>
      </c>
      <c r="CK92" s="66" t="e">
        <f t="shared" ca="1" si="50"/>
        <v>#DIV/0!</v>
      </c>
      <c r="CL92" s="143" t="e">
        <f t="shared" ca="1" si="51"/>
        <v>#DIV/0!</v>
      </c>
      <c r="DA92" s="69" t="str">
        <f>'Transcript table'!D100</f>
        <v>Leu-CAA-5</v>
      </c>
      <c r="DB92" s="21" t="s">
        <v>260</v>
      </c>
      <c r="DC92" s="65" t="str">
        <f t="shared" ca="1" si="52"/>
        <v/>
      </c>
      <c r="DD92" s="65" t="str">
        <f t="shared" ca="1" si="53"/>
        <v/>
      </c>
      <c r="DE92" s="65" t="str">
        <f t="shared" ca="1" si="54"/>
        <v/>
      </c>
      <c r="DF92" s="65" t="str">
        <f t="shared" ca="1" si="55"/>
        <v/>
      </c>
      <c r="DG92" s="65" t="str">
        <f t="shared" ca="1" si="56"/>
        <v/>
      </c>
      <c r="DH92" s="65" t="str">
        <f t="shared" ca="1" si="57"/>
        <v/>
      </c>
      <c r="DI92" s="65" t="str">
        <f t="shared" ca="1" si="58"/>
        <v/>
      </c>
      <c r="DJ92" s="65" t="str">
        <f t="shared" ca="1" si="59"/>
        <v/>
      </c>
      <c r="DK92" s="65" t="str">
        <f t="shared" ca="1" si="60"/>
        <v/>
      </c>
      <c r="DL92" s="65" t="str">
        <f t="shared" ca="1" si="61"/>
        <v/>
      </c>
      <c r="DM92" s="65" t="str">
        <f t="shared" ca="1" si="62"/>
        <v/>
      </c>
      <c r="DN92" s="65" t="str">
        <f t="shared" ca="1" si="63"/>
        <v/>
      </c>
      <c r="DO92" s="65" t="str">
        <f t="shared" ca="1" si="64"/>
        <v/>
      </c>
      <c r="DP92" s="65" t="str">
        <f t="shared" ca="1" si="65"/>
        <v/>
      </c>
      <c r="DQ92" s="65" t="str">
        <f t="shared" ca="1" si="66"/>
        <v/>
      </c>
      <c r="DR92" s="65" t="str">
        <f t="shared" ca="1" si="67"/>
        <v/>
      </c>
      <c r="DS92" s="65" t="str">
        <f t="shared" ca="1" si="68"/>
        <v/>
      </c>
      <c r="DT92" s="65" t="str">
        <f t="shared" ca="1" si="69"/>
        <v/>
      </c>
      <c r="DU92" s="65" t="str">
        <f t="shared" ca="1" si="70"/>
        <v/>
      </c>
      <c r="DV92" s="65" t="str">
        <f t="shared" ca="1" si="71"/>
        <v/>
      </c>
      <c r="DW92" s="141" t="str">
        <f t="shared" si="72"/>
        <v>Leu-CAA-5</v>
      </c>
      <c r="DX92" s="140" t="s">
        <v>260</v>
      </c>
      <c r="DY92" s="65" t="str">
        <f t="shared" ca="1" si="73"/>
        <v/>
      </c>
      <c r="DZ92" s="65" t="str">
        <f t="shared" ca="1" si="74"/>
        <v/>
      </c>
      <c r="EA92" s="65" t="str">
        <f t="shared" ca="1" si="75"/>
        <v/>
      </c>
      <c r="EB92" s="65" t="str">
        <f t="shared" ca="1" si="76"/>
        <v/>
      </c>
      <c r="EC92" s="65" t="str">
        <f t="shared" ca="1" si="77"/>
        <v/>
      </c>
      <c r="ED92" s="65" t="str">
        <f t="shared" ca="1" si="78"/>
        <v/>
      </c>
      <c r="EE92" s="65" t="str">
        <f t="shared" ca="1" si="79"/>
        <v/>
      </c>
      <c r="EF92" s="65" t="str">
        <f t="shared" ca="1" si="80"/>
        <v/>
      </c>
      <c r="EG92" s="65" t="str">
        <f t="shared" ca="1" si="81"/>
        <v/>
      </c>
      <c r="EH92" s="65" t="str">
        <f t="shared" ca="1" si="82"/>
        <v/>
      </c>
      <c r="EI92" s="65" t="str">
        <f t="shared" ca="1" si="83"/>
        <v/>
      </c>
      <c r="EJ92" s="65" t="str">
        <f t="shared" ca="1" si="84"/>
        <v/>
      </c>
      <c r="EK92" s="65" t="str">
        <f t="shared" ca="1" si="85"/>
        <v/>
      </c>
      <c r="EL92" s="65" t="str">
        <f t="shared" ca="1" si="86"/>
        <v/>
      </c>
      <c r="EM92" s="65" t="str">
        <f t="shared" ca="1" si="87"/>
        <v/>
      </c>
      <c r="EN92" s="65" t="str">
        <f t="shared" ca="1" si="88"/>
        <v/>
      </c>
      <c r="EO92" s="65" t="str">
        <f t="shared" ca="1" si="89"/>
        <v/>
      </c>
      <c r="EP92" s="65" t="str">
        <f t="shared" ca="1" si="90"/>
        <v/>
      </c>
      <c r="EQ92" s="65" t="str">
        <f t="shared" ca="1" si="91"/>
        <v/>
      </c>
      <c r="ER92" s="65" t="str">
        <f t="shared" ca="1" si="92"/>
        <v/>
      </c>
    </row>
    <row r="93" spans="1:148" ht="12.75" customHeight="1">
      <c r="A93" s="134" t="str">
        <f>'Test Sample Data'!A93</f>
        <v>Leu-CAA-6</v>
      </c>
      <c r="B93" s="136" t="s">
        <v>258</v>
      </c>
      <c r="C93" s="22" t="str">
        <f>IF(SUM('Test Sample Data'!C$3:C$194)&gt;10,IF(AND(ISNUMBER('Test Sample Data'!C93),'Test Sample Data'!C93&lt;35,'Test Sample Data'!C93&gt;0),'Test Sample Data'!C93-'Choose Housekeeping Genes'!D$20,35-'Choose Housekeeping Genes'!D$20),"")</f>
        <v/>
      </c>
      <c r="D93" s="22" t="str">
        <f>IF(SUM('Test Sample Data'!D$3:D$194)&gt;10,IF(AND(ISNUMBER('Test Sample Data'!D93),'Test Sample Data'!D93&lt;35,'Test Sample Data'!D93&gt;0),'Test Sample Data'!D93-'Choose Housekeeping Genes'!E$20,35-'Choose Housekeeping Genes'!E$20),"")</f>
        <v/>
      </c>
      <c r="E93" s="22" t="str">
        <f>IF(SUM('Test Sample Data'!E$3:E$194)&gt;10,IF(AND(ISNUMBER('Test Sample Data'!E93),'Test Sample Data'!E93&lt;35,'Test Sample Data'!E93&gt;0),'Test Sample Data'!E93-'Choose Housekeeping Genes'!F$20,35-'Choose Housekeeping Genes'!F$20),"")</f>
        <v/>
      </c>
      <c r="F93" s="22" t="str">
        <f>IF(SUM('Test Sample Data'!F$3:F$194)&gt;10,IF(AND(ISNUMBER('Test Sample Data'!F93),'Test Sample Data'!F93&lt;35,'Test Sample Data'!F93&gt;0),'Test Sample Data'!F93-'Choose Housekeeping Genes'!G$20,35-'Choose Housekeeping Genes'!G$20),"")</f>
        <v/>
      </c>
      <c r="G93" s="22" t="str">
        <f>IF(SUM('Test Sample Data'!G$3:G$194)&gt;10,IF(AND(ISNUMBER('Test Sample Data'!G93),'Test Sample Data'!G93&lt;35,'Test Sample Data'!G93&gt;0),'Test Sample Data'!G93-'Choose Housekeeping Genes'!H$20,35-'Choose Housekeeping Genes'!H$20),"")</f>
        <v/>
      </c>
      <c r="H93" s="22" t="str">
        <f>IF(SUM('Test Sample Data'!H$3:H$194)&gt;10,IF(AND(ISNUMBER('Test Sample Data'!H93),'Test Sample Data'!H93&lt;35,'Test Sample Data'!H93&gt;0),'Test Sample Data'!H93-'Choose Housekeeping Genes'!I$20,35-'Choose Housekeeping Genes'!I$20),"")</f>
        <v/>
      </c>
      <c r="I93" s="22" t="str">
        <f>IF(SUM('Test Sample Data'!I$3:I$194)&gt;10,IF(AND(ISNUMBER('Test Sample Data'!I93),'Test Sample Data'!I93&lt;35,'Test Sample Data'!I93&gt;0),'Test Sample Data'!I93-'Choose Housekeeping Genes'!J$20,35-'Choose Housekeeping Genes'!J$20),"")</f>
        <v/>
      </c>
      <c r="J93" s="22" t="str">
        <f>IF(SUM('Test Sample Data'!J$3:J$194)&gt;10,IF(AND(ISNUMBER('Test Sample Data'!J93),'Test Sample Data'!J93&lt;35,'Test Sample Data'!J93&gt;0),'Test Sample Data'!J93-'Choose Housekeeping Genes'!K$20,35-'Choose Housekeeping Genes'!K$20),"")</f>
        <v/>
      </c>
      <c r="K93" s="22" t="str">
        <f>IF(SUM('Test Sample Data'!K$3:K$194)&gt;10,IF(AND(ISNUMBER('Test Sample Data'!K93),'Test Sample Data'!K93&lt;35,'Test Sample Data'!K93&gt;0),'Test Sample Data'!K93-'Choose Housekeeping Genes'!L$20,35-'Choose Housekeeping Genes'!L$20),"")</f>
        <v/>
      </c>
      <c r="L93" s="22" t="str">
        <f>IF(SUM('Test Sample Data'!L$3:L$194)&gt;10,IF(AND(ISNUMBER('Test Sample Data'!L93),'Test Sample Data'!L93&lt;35,'Test Sample Data'!L93&gt;0),'Test Sample Data'!L93-'Choose Housekeeping Genes'!M$20,35-'Choose Housekeeping Genes'!M$20),"")</f>
        <v/>
      </c>
      <c r="M93" s="22" t="str">
        <f>IF(SUM('Test Sample Data'!M$3:M$194)&gt;10,IF(AND(ISNUMBER('Test Sample Data'!M93),'Test Sample Data'!M93&lt;35,'Test Sample Data'!M93&gt;0),'Test Sample Data'!M93-'Choose Housekeeping Genes'!N$20,35-'Choose Housekeeping Genes'!N$20),"")</f>
        <v/>
      </c>
      <c r="N93" s="22" t="str">
        <f>IF(SUM('Test Sample Data'!N$3:N$194)&gt;10,IF(AND(ISNUMBER('Test Sample Data'!N93),'Test Sample Data'!N93&lt;35,'Test Sample Data'!N93&gt;0),'Test Sample Data'!N93-'Choose Housekeeping Genes'!O$20,35-'Choose Housekeeping Genes'!O$20),"")</f>
        <v/>
      </c>
      <c r="O93" s="22" t="str">
        <f>IF(SUM('Test Sample Data'!O$3:O$194)&gt;10,IF(AND(ISNUMBER('Test Sample Data'!O93),'Test Sample Data'!O93&lt;35,'Test Sample Data'!O93&gt;0),'Test Sample Data'!O93-'Choose Housekeeping Genes'!P$20,35-'Choose Housekeeping Genes'!P$20),"")</f>
        <v/>
      </c>
      <c r="P93" s="22" t="str">
        <f>IF(SUM('Test Sample Data'!P$3:P$194)&gt;10,IF(AND(ISNUMBER('Test Sample Data'!P93),'Test Sample Data'!P93&lt;35,'Test Sample Data'!P93&gt;0),'Test Sample Data'!P93-'Choose Housekeeping Genes'!Q$20,35-'Choose Housekeeping Genes'!Q$20),"")</f>
        <v/>
      </c>
      <c r="Q93" s="22" t="str">
        <f>IF(SUM('Test Sample Data'!Q$3:Q$194)&gt;10,IF(AND(ISNUMBER('Test Sample Data'!Q93),'Test Sample Data'!Q93&lt;35,'Test Sample Data'!Q93&gt;0),'Test Sample Data'!Q93-'Choose Housekeeping Genes'!R$20,35-'Choose Housekeeping Genes'!R$20),"")</f>
        <v/>
      </c>
      <c r="R93" s="22" t="str">
        <f>IF(SUM('Test Sample Data'!R$3:R$194)&gt;10,IF(AND(ISNUMBER('Test Sample Data'!R93),'Test Sample Data'!R93&lt;35,'Test Sample Data'!R93&gt;0),'Test Sample Data'!R93-'Choose Housekeeping Genes'!S$20,35-'Choose Housekeeping Genes'!S$20),"")</f>
        <v/>
      </c>
      <c r="S93" s="22" t="str">
        <f>IF(SUM('Test Sample Data'!S$3:S$194)&gt;10,IF(AND(ISNUMBER('Test Sample Data'!S93),'Test Sample Data'!S93&lt;35,'Test Sample Data'!S93&gt;0),'Test Sample Data'!S93-'Choose Housekeeping Genes'!T$20,35-'Choose Housekeeping Genes'!T$20),"")</f>
        <v/>
      </c>
      <c r="T93" s="22" t="str">
        <f>IF(SUM('Test Sample Data'!T$3:T$194)&gt;10,IF(AND(ISNUMBER('Test Sample Data'!T93),'Test Sample Data'!T93&lt;35,'Test Sample Data'!T93&gt;0),'Test Sample Data'!T93-'Choose Housekeeping Genes'!U$20,35-'Choose Housekeeping Genes'!U$20),"")</f>
        <v/>
      </c>
      <c r="U93" s="22" t="str">
        <f>IF(SUM('Test Sample Data'!U$3:U$194)&gt;10,IF(AND(ISNUMBER('Test Sample Data'!U93),'Test Sample Data'!U93&lt;35,'Test Sample Data'!U93&gt;0),'Test Sample Data'!U93-'Choose Housekeeping Genes'!V$20,35-'Choose Housekeeping Genes'!V$20),"")</f>
        <v/>
      </c>
      <c r="V93" s="22" t="str">
        <f>IF(SUM('Test Sample Data'!V$3:V$194)&gt;10,IF(AND(ISNUMBER('Test Sample Data'!V93),'Test Sample Data'!V93&lt;35,'Test Sample Data'!V93&gt;0),'Test Sample Data'!V93-'Choose Housekeeping Genes'!W$20,35-'Choose Housekeeping Genes'!W$20),"")</f>
        <v/>
      </c>
      <c r="W93" s="139" t="str">
        <f>'Control Sample Data'!A93</f>
        <v>Leu-CAA-6</v>
      </c>
      <c r="X93" s="140" t="s">
        <v>258</v>
      </c>
      <c r="Y93" s="22" t="str">
        <f>IF(SUM('Control Sample Data'!C$3:C$194)&gt;10,IF(AND(ISNUMBER('Control Sample Data'!C93),'Control Sample Data'!C93&lt;35,'Control Sample Data'!C93&gt;0),'Control Sample Data'!C93-'Choose Housekeeping Genes'!AA$20,35-'Choose Housekeeping Genes'!AA$20),"")</f>
        <v/>
      </c>
      <c r="Z93" s="22" t="str">
        <f>IF(SUM('Control Sample Data'!D$3:D$194)&gt;10,IF(AND(ISNUMBER('Control Sample Data'!D93),'Control Sample Data'!D93&lt;35,'Control Sample Data'!D93&gt;0),'Control Sample Data'!D93-'Choose Housekeeping Genes'!AB$20,35-'Choose Housekeeping Genes'!AB$20),"")</f>
        <v/>
      </c>
      <c r="AA93" s="22" t="str">
        <f>IF(SUM('Control Sample Data'!E$3:E$194)&gt;10,IF(AND(ISNUMBER('Control Sample Data'!E93),'Control Sample Data'!E93&lt;35,'Control Sample Data'!E93&gt;0),'Control Sample Data'!E93-'Choose Housekeeping Genes'!AC$20,35-'Choose Housekeeping Genes'!AC$20),"")</f>
        <v/>
      </c>
      <c r="AB93" s="22" t="str">
        <f>IF(SUM('Control Sample Data'!F$3:F$194)&gt;10,IF(AND(ISNUMBER('Control Sample Data'!F93),'Control Sample Data'!F93&lt;35,'Control Sample Data'!F93&gt;0),'Control Sample Data'!F93-'Choose Housekeeping Genes'!AD$20,35-'Choose Housekeeping Genes'!AD$20),"")</f>
        <v/>
      </c>
      <c r="AC93" s="22" t="str">
        <f>IF(SUM('Control Sample Data'!G$3:G$194)&gt;10,IF(AND(ISNUMBER('Control Sample Data'!G93),'Control Sample Data'!G93&lt;35,'Control Sample Data'!G93&gt;0),'Control Sample Data'!G93-'Choose Housekeeping Genes'!AE$20,35-'Choose Housekeeping Genes'!AE$20),"")</f>
        <v/>
      </c>
      <c r="AD93" s="22" t="str">
        <f>IF(SUM('Control Sample Data'!H$3:H$194)&gt;10,IF(AND(ISNUMBER('Control Sample Data'!H93),'Control Sample Data'!H93&lt;35,'Control Sample Data'!H93&gt;0),'Control Sample Data'!H93-'Choose Housekeeping Genes'!AF$20,35-'Choose Housekeeping Genes'!AF$20),"")</f>
        <v/>
      </c>
      <c r="AE93" s="22" t="str">
        <f>IF(SUM('Control Sample Data'!I$3:I$194)&gt;10,IF(AND(ISNUMBER('Control Sample Data'!I93),'Control Sample Data'!I93&lt;35,'Control Sample Data'!I93&gt;0),'Control Sample Data'!I93-'Choose Housekeeping Genes'!AG$20,35-'Choose Housekeeping Genes'!AG$20),"")</f>
        <v/>
      </c>
      <c r="AF93" s="22" t="str">
        <f>IF(SUM('Control Sample Data'!J$3:J$194)&gt;10,IF(AND(ISNUMBER('Control Sample Data'!J93),'Control Sample Data'!J93&lt;35,'Control Sample Data'!J93&gt;0),'Control Sample Data'!J93-'Choose Housekeeping Genes'!AH$20,35-'Choose Housekeeping Genes'!AH$20),"")</f>
        <v/>
      </c>
      <c r="AG93" s="22" t="str">
        <f>IF(SUM('Control Sample Data'!K$3:K$194)&gt;10,IF(AND(ISNUMBER('Control Sample Data'!K93),'Control Sample Data'!K93&lt;35,'Control Sample Data'!K93&gt;0),'Control Sample Data'!K93-'Choose Housekeeping Genes'!AI$20,35-'Choose Housekeeping Genes'!AI$20),"")</f>
        <v/>
      </c>
      <c r="AH93" s="22" t="str">
        <f>IF(SUM('Control Sample Data'!L$3:L$194)&gt;10,IF(AND(ISNUMBER('Control Sample Data'!L93),'Control Sample Data'!L93&lt;35,'Control Sample Data'!L93&gt;0),'Control Sample Data'!L93-'Choose Housekeeping Genes'!AJ$20,35-'Choose Housekeeping Genes'!AJ$20),"")</f>
        <v/>
      </c>
      <c r="AI93" s="22" t="str">
        <f>IF(SUM('Control Sample Data'!M$3:M$194)&gt;10,IF(AND(ISNUMBER('Control Sample Data'!M93),'Control Sample Data'!M93&lt;35,'Control Sample Data'!M93&gt;0),'Control Sample Data'!M93-'Choose Housekeeping Genes'!AK$20,35-'Choose Housekeeping Genes'!AK$20),"")</f>
        <v/>
      </c>
      <c r="AJ93" s="22" t="str">
        <f>IF(SUM('Control Sample Data'!N$3:N$194)&gt;10,IF(AND(ISNUMBER('Control Sample Data'!N93),'Control Sample Data'!N93&lt;35,'Control Sample Data'!N93&gt;0),'Control Sample Data'!N93-'Choose Housekeeping Genes'!AL$20,35-'Choose Housekeeping Genes'!AL$20),"")</f>
        <v/>
      </c>
      <c r="AK93" s="22" t="str">
        <f>IF(SUM('Control Sample Data'!O$3:O$194)&gt;10,IF(AND(ISNUMBER('Control Sample Data'!O93),'Control Sample Data'!O93&lt;35,'Control Sample Data'!O93&gt;0),'Control Sample Data'!O93-'Choose Housekeeping Genes'!AM$20,35-'Choose Housekeeping Genes'!AM$20),"")</f>
        <v/>
      </c>
      <c r="AL93" s="22" t="str">
        <f>IF(SUM('Control Sample Data'!P$3:P$194)&gt;10,IF(AND(ISNUMBER('Control Sample Data'!P93),'Control Sample Data'!P93&lt;35,'Control Sample Data'!P93&gt;0),'Control Sample Data'!P93-'Choose Housekeeping Genes'!AN$20,35-'Choose Housekeeping Genes'!AN$20),"")</f>
        <v/>
      </c>
      <c r="AM93" s="22" t="str">
        <f>IF(SUM('Control Sample Data'!Q$3:Q$194)&gt;10,IF(AND(ISNUMBER('Control Sample Data'!Q93),'Control Sample Data'!Q93&lt;35,'Control Sample Data'!Q93&gt;0),'Control Sample Data'!Q93-'Choose Housekeeping Genes'!AO$20,35-'Choose Housekeeping Genes'!AO$20),"")</f>
        <v/>
      </c>
      <c r="AN93" s="22" t="str">
        <f>IF(SUM('Control Sample Data'!R$3:R$194)&gt;10,IF(AND(ISNUMBER('Control Sample Data'!R93),'Control Sample Data'!R93&lt;35,'Control Sample Data'!R93&gt;0),'Control Sample Data'!R93-'Choose Housekeeping Genes'!AP$20,35-'Choose Housekeeping Genes'!AP$20),"")</f>
        <v/>
      </c>
      <c r="AO93" s="22" t="str">
        <f>IF(SUM('Control Sample Data'!S$3:S$194)&gt;10,IF(AND(ISNUMBER('Control Sample Data'!S93),'Control Sample Data'!S93&lt;35,'Control Sample Data'!S93&gt;0),'Control Sample Data'!S93-'Choose Housekeeping Genes'!AQ$20,35-'Choose Housekeeping Genes'!AQ$20),"")</f>
        <v/>
      </c>
      <c r="AP93" s="22" t="str">
        <f>IF(SUM('Control Sample Data'!T$3:T$194)&gt;10,IF(AND(ISNUMBER('Control Sample Data'!T93),'Control Sample Data'!T93&lt;35,'Control Sample Data'!T93&gt;0),'Control Sample Data'!T93-'Choose Housekeeping Genes'!AR$20,35-'Choose Housekeeping Genes'!AR$20),"")</f>
        <v/>
      </c>
      <c r="AQ93" s="22" t="str">
        <f>IF(SUM('Control Sample Data'!U$3:U$194)&gt;10,IF(AND(ISNUMBER('Control Sample Data'!U93),'Control Sample Data'!U93&lt;35,'Control Sample Data'!U93&gt;0),'Control Sample Data'!U93-'Choose Housekeeping Genes'!AS$20,35-'Choose Housekeeping Genes'!AS$20),"")</f>
        <v/>
      </c>
      <c r="AR93" s="22" t="str">
        <f>IF(SUM('Control Sample Data'!V$3:V$194)&gt;10,IF(AND(ISNUMBER('Control Sample Data'!V93),'Control Sample Data'!V93&lt;35,'Control Sample Data'!V93&gt;0),'Control Sample Data'!V93-'Choose Housekeeping Genes'!AT$20,35-'Choose Housekeeping Genes'!AT$20),"")</f>
        <v/>
      </c>
      <c r="AS93" s="69" t="str">
        <f>'Control Sample Data'!A93</f>
        <v>Leu-CAA-6</v>
      </c>
      <c r="AT93" s="21" t="s">
        <v>258</v>
      </c>
      <c r="AU93" s="22" t="str">
        <f ca="1">IF(ISNUMBER(C93-'Choose Housekeeping Genes'!D$12),C93-'Choose Housekeeping Genes'!D$12,"")</f>
        <v/>
      </c>
      <c r="AV93" s="22" t="str">
        <f ca="1">IF(ISNUMBER(D93-'Choose Housekeeping Genes'!E$12),D93-'Choose Housekeeping Genes'!E$12,"")</f>
        <v/>
      </c>
      <c r="AW93" s="22" t="str">
        <f ca="1">IF(ISNUMBER(E93-'Choose Housekeeping Genes'!F$12),E93-'Choose Housekeeping Genes'!F$12,"")</f>
        <v/>
      </c>
      <c r="AX93" s="22" t="str">
        <f ca="1">IF(ISNUMBER(F93-'Choose Housekeeping Genes'!G$12),F93-'Choose Housekeeping Genes'!G$12,"")</f>
        <v/>
      </c>
      <c r="AY93" s="22" t="str">
        <f ca="1">IF(ISNUMBER(G93-'Choose Housekeeping Genes'!H$12),G93-'Choose Housekeeping Genes'!H$12,"")</f>
        <v/>
      </c>
      <c r="AZ93" s="22" t="str">
        <f ca="1">IF(ISNUMBER(H93-'Choose Housekeeping Genes'!I$12),H93-'Choose Housekeeping Genes'!I$12,"")</f>
        <v/>
      </c>
      <c r="BA93" s="22" t="str">
        <f ca="1">IF(ISNUMBER(I93-'Choose Housekeeping Genes'!J$12),I93-'Choose Housekeeping Genes'!J$12,"")</f>
        <v/>
      </c>
      <c r="BB93" s="22" t="str">
        <f ca="1">IF(ISNUMBER(J93-'Choose Housekeeping Genes'!K$12),J93-'Choose Housekeeping Genes'!K$12,"")</f>
        <v/>
      </c>
      <c r="BC93" s="22" t="str">
        <f ca="1">IF(ISNUMBER(K93-'Choose Housekeeping Genes'!L$12),K93-'Choose Housekeeping Genes'!L$12,"")</f>
        <v/>
      </c>
      <c r="BD93" s="22" t="str">
        <f ca="1">IF(ISNUMBER(L93-'Choose Housekeeping Genes'!M$12),L93-'Choose Housekeeping Genes'!M$12,"")</f>
        <v/>
      </c>
      <c r="BE93" s="22" t="str">
        <f ca="1">IF(ISNUMBER(M93-'Choose Housekeeping Genes'!N$12),M93-'Choose Housekeeping Genes'!N$12,"")</f>
        <v/>
      </c>
      <c r="BF93" s="22" t="str">
        <f ca="1">IF(ISNUMBER(N93-'Choose Housekeeping Genes'!O$12),N93-'Choose Housekeeping Genes'!O$12,"")</f>
        <v/>
      </c>
      <c r="BG93" s="22" t="str">
        <f ca="1">IF(ISNUMBER(O93-'Choose Housekeeping Genes'!P$12),O93-'Choose Housekeeping Genes'!P$12,"")</f>
        <v/>
      </c>
      <c r="BH93" s="22" t="str">
        <f ca="1">IF(ISNUMBER(P93-'Choose Housekeeping Genes'!Q$12),P93-'Choose Housekeeping Genes'!Q$12,"")</f>
        <v/>
      </c>
      <c r="BI93" s="22" t="str">
        <f ca="1">IF(ISNUMBER(Q93-'Choose Housekeeping Genes'!R$12),Q93-'Choose Housekeeping Genes'!R$12,"")</f>
        <v/>
      </c>
      <c r="BJ93" s="22" t="str">
        <f ca="1">IF(ISNUMBER(R93-'Choose Housekeeping Genes'!S$12),R93-'Choose Housekeeping Genes'!S$12,"")</f>
        <v/>
      </c>
      <c r="BK93" s="22" t="str">
        <f ca="1">IF(ISNUMBER(S93-'Choose Housekeeping Genes'!T$12),S93-'Choose Housekeeping Genes'!T$12,"")</f>
        <v/>
      </c>
      <c r="BL93" s="22" t="str">
        <f ca="1">IF(ISNUMBER(T93-'Choose Housekeeping Genes'!U$12),T93-'Choose Housekeeping Genes'!U$12,"")</f>
        <v/>
      </c>
      <c r="BM93" s="22" t="str">
        <f ca="1">IF(ISNUMBER(U93-'Choose Housekeeping Genes'!V$12),U93-'Choose Housekeeping Genes'!V$12,"")</f>
        <v/>
      </c>
      <c r="BN93" s="22" t="str">
        <f ca="1">IF(ISNUMBER(V93-'Choose Housekeeping Genes'!W$12),V93-'Choose Housekeeping Genes'!W$12,"")</f>
        <v/>
      </c>
      <c r="BO93" s="142" t="str">
        <f t="shared" si="49"/>
        <v>Leu-CAA-6</v>
      </c>
      <c r="BP93" s="140" t="s">
        <v>258</v>
      </c>
      <c r="BQ93" s="22" t="str">
        <f ca="1">IF(ISNUMBER(Y93-'Choose Housekeeping Genes'!AA$12),Y93-'Choose Housekeeping Genes'!AA$12,"")</f>
        <v/>
      </c>
      <c r="BR93" s="22" t="str">
        <f ca="1">IF(ISNUMBER(Z93-'Choose Housekeeping Genes'!AB$12),Z93-'Choose Housekeeping Genes'!AB$12,"")</f>
        <v/>
      </c>
      <c r="BS93" s="22" t="str">
        <f ca="1">IF(ISNUMBER(AA93-'Choose Housekeeping Genes'!AC$12),AA93-'Choose Housekeeping Genes'!AC$12,"")</f>
        <v/>
      </c>
      <c r="BT93" s="22" t="str">
        <f ca="1">IF(ISNUMBER(AB93-'Choose Housekeeping Genes'!AD$12),AB93-'Choose Housekeeping Genes'!AD$12,"")</f>
        <v/>
      </c>
      <c r="BU93" s="22" t="str">
        <f ca="1">IF(ISNUMBER(AC93-'Choose Housekeeping Genes'!AE$12),AC93-'Choose Housekeeping Genes'!AE$12,"")</f>
        <v/>
      </c>
      <c r="BV93" s="22" t="str">
        <f ca="1">IF(ISNUMBER(AD93-'Choose Housekeeping Genes'!AF$12),AD93-'Choose Housekeeping Genes'!AF$12,"")</f>
        <v/>
      </c>
      <c r="BW93" s="22" t="str">
        <f ca="1">IF(ISNUMBER(AE93-'Choose Housekeeping Genes'!AG$12),AE93-'Choose Housekeeping Genes'!AG$12,"")</f>
        <v/>
      </c>
      <c r="BX93" s="22" t="str">
        <f ca="1">IF(ISNUMBER(AF93-'Choose Housekeeping Genes'!AH$12),AF93-'Choose Housekeeping Genes'!AH$12,"")</f>
        <v/>
      </c>
      <c r="BY93" s="22" t="str">
        <f ca="1">IF(ISNUMBER(AG93-'Choose Housekeeping Genes'!AI$12),AG93-'Choose Housekeeping Genes'!AI$12,"")</f>
        <v/>
      </c>
      <c r="BZ93" s="22" t="str">
        <f ca="1">IF(ISNUMBER(AH93-'Choose Housekeeping Genes'!AJ$12),AH93-'Choose Housekeeping Genes'!AJ$12,"")</f>
        <v/>
      </c>
      <c r="CA93" s="22" t="str">
        <f ca="1">IF(ISNUMBER(AI93-'Choose Housekeeping Genes'!AK$12),AI93-'Choose Housekeeping Genes'!AK$12,"")</f>
        <v/>
      </c>
      <c r="CB93" s="22" t="str">
        <f ca="1">IF(ISNUMBER(AJ93-'Choose Housekeeping Genes'!AL$12),AJ93-'Choose Housekeeping Genes'!AL$12,"")</f>
        <v/>
      </c>
      <c r="CC93" s="22" t="str">
        <f ca="1">IF(ISNUMBER(AK93-'Choose Housekeeping Genes'!AM$12),AK93-'Choose Housekeeping Genes'!AM$12,"")</f>
        <v/>
      </c>
      <c r="CD93" s="22" t="str">
        <f ca="1">IF(ISNUMBER(AL93-'Choose Housekeeping Genes'!AN$12),AL93-'Choose Housekeeping Genes'!AN$12,"")</f>
        <v/>
      </c>
      <c r="CE93" s="22" t="str">
        <f ca="1">IF(ISNUMBER(AM93-'Choose Housekeeping Genes'!AO$12),AM93-'Choose Housekeeping Genes'!AO$12,"")</f>
        <v/>
      </c>
      <c r="CF93" s="22" t="str">
        <f ca="1">IF(ISNUMBER(AN93-'Choose Housekeeping Genes'!AP$12),AN93-'Choose Housekeeping Genes'!AP$12,"")</f>
        <v/>
      </c>
      <c r="CG93" s="22" t="str">
        <f ca="1">IF(ISNUMBER(AO93-'Choose Housekeeping Genes'!AQ$12),AO93-'Choose Housekeeping Genes'!AQ$12,"")</f>
        <v/>
      </c>
      <c r="CH93" s="22" t="str">
        <f ca="1">IF(ISNUMBER(AP93-'Choose Housekeeping Genes'!AR$12),AP93-'Choose Housekeeping Genes'!AR$12,"")</f>
        <v/>
      </c>
      <c r="CI93" s="22" t="str">
        <f ca="1">IF(ISNUMBER(AQ93-'Choose Housekeeping Genes'!AS$12),AQ93-'Choose Housekeeping Genes'!AS$12,"")</f>
        <v/>
      </c>
      <c r="CJ93" s="22" t="str">
        <f ca="1">IF(ISNUMBER(AR93-'Choose Housekeeping Genes'!AT$12),AR93-'Choose Housekeeping Genes'!AT$12,"")</f>
        <v/>
      </c>
      <c r="CK93" s="66" t="e">
        <f t="shared" ca="1" si="50"/>
        <v>#DIV/0!</v>
      </c>
      <c r="CL93" s="143" t="e">
        <f t="shared" ca="1" si="51"/>
        <v>#DIV/0!</v>
      </c>
      <c r="DA93" s="69" t="str">
        <f>'Transcript table'!D101</f>
        <v>Leu-CAA-6</v>
      </c>
      <c r="DB93" s="21" t="s">
        <v>258</v>
      </c>
      <c r="DC93" s="65" t="str">
        <f t="shared" ca="1" si="52"/>
        <v/>
      </c>
      <c r="DD93" s="65" t="str">
        <f t="shared" ca="1" si="53"/>
        <v/>
      </c>
      <c r="DE93" s="65" t="str">
        <f t="shared" ca="1" si="54"/>
        <v/>
      </c>
      <c r="DF93" s="65" t="str">
        <f t="shared" ca="1" si="55"/>
        <v/>
      </c>
      <c r="DG93" s="65" t="str">
        <f t="shared" ca="1" si="56"/>
        <v/>
      </c>
      <c r="DH93" s="65" t="str">
        <f t="shared" ca="1" si="57"/>
        <v/>
      </c>
      <c r="DI93" s="65" t="str">
        <f t="shared" ca="1" si="58"/>
        <v/>
      </c>
      <c r="DJ93" s="65" t="str">
        <f t="shared" ca="1" si="59"/>
        <v/>
      </c>
      <c r="DK93" s="65" t="str">
        <f t="shared" ca="1" si="60"/>
        <v/>
      </c>
      <c r="DL93" s="65" t="str">
        <f t="shared" ca="1" si="61"/>
        <v/>
      </c>
      <c r="DM93" s="65" t="str">
        <f t="shared" ca="1" si="62"/>
        <v/>
      </c>
      <c r="DN93" s="65" t="str">
        <f t="shared" ca="1" si="63"/>
        <v/>
      </c>
      <c r="DO93" s="65" t="str">
        <f t="shared" ca="1" si="64"/>
        <v/>
      </c>
      <c r="DP93" s="65" t="str">
        <f t="shared" ca="1" si="65"/>
        <v/>
      </c>
      <c r="DQ93" s="65" t="str">
        <f t="shared" ca="1" si="66"/>
        <v/>
      </c>
      <c r="DR93" s="65" t="str">
        <f t="shared" ca="1" si="67"/>
        <v/>
      </c>
      <c r="DS93" s="65" t="str">
        <f t="shared" ca="1" si="68"/>
        <v/>
      </c>
      <c r="DT93" s="65" t="str">
        <f t="shared" ca="1" si="69"/>
        <v/>
      </c>
      <c r="DU93" s="65" t="str">
        <f t="shared" ca="1" si="70"/>
        <v/>
      </c>
      <c r="DV93" s="65" t="str">
        <f t="shared" ca="1" si="71"/>
        <v/>
      </c>
      <c r="DW93" s="141" t="str">
        <f t="shared" si="72"/>
        <v>Leu-CAA-6</v>
      </c>
      <c r="DX93" s="140" t="s">
        <v>258</v>
      </c>
      <c r="DY93" s="65" t="str">
        <f t="shared" ca="1" si="73"/>
        <v/>
      </c>
      <c r="DZ93" s="65" t="str">
        <f t="shared" ca="1" si="74"/>
        <v/>
      </c>
      <c r="EA93" s="65" t="str">
        <f t="shared" ca="1" si="75"/>
        <v/>
      </c>
      <c r="EB93" s="65" t="str">
        <f t="shared" ca="1" si="76"/>
        <v/>
      </c>
      <c r="EC93" s="65" t="str">
        <f t="shared" ca="1" si="77"/>
        <v/>
      </c>
      <c r="ED93" s="65" t="str">
        <f t="shared" ca="1" si="78"/>
        <v/>
      </c>
      <c r="EE93" s="65" t="str">
        <f t="shared" ca="1" si="79"/>
        <v/>
      </c>
      <c r="EF93" s="65" t="str">
        <f t="shared" ca="1" si="80"/>
        <v/>
      </c>
      <c r="EG93" s="65" t="str">
        <f t="shared" ca="1" si="81"/>
        <v/>
      </c>
      <c r="EH93" s="65" t="str">
        <f t="shared" ca="1" si="82"/>
        <v/>
      </c>
      <c r="EI93" s="65" t="str">
        <f t="shared" ca="1" si="83"/>
        <v/>
      </c>
      <c r="EJ93" s="65" t="str">
        <f t="shared" ca="1" si="84"/>
        <v/>
      </c>
      <c r="EK93" s="65" t="str">
        <f t="shared" ca="1" si="85"/>
        <v/>
      </c>
      <c r="EL93" s="65" t="str">
        <f t="shared" ca="1" si="86"/>
        <v/>
      </c>
      <c r="EM93" s="65" t="str">
        <f t="shared" ca="1" si="87"/>
        <v/>
      </c>
      <c r="EN93" s="65" t="str">
        <f t="shared" ca="1" si="88"/>
        <v/>
      </c>
      <c r="EO93" s="65" t="str">
        <f t="shared" ca="1" si="89"/>
        <v/>
      </c>
      <c r="EP93" s="65" t="str">
        <f t="shared" ca="1" si="90"/>
        <v/>
      </c>
      <c r="EQ93" s="65" t="str">
        <f t="shared" ca="1" si="91"/>
        <v/>
      </c>
      <c r="ER93" s="65" t="str">
        <f t="shared" ca="1" si="92"/>
        <v/>
      </c>
    </row>
    <row r="94" spans="1:148" ht="12.75" customHeight="1">
      <c r="A94" s="134" t="str">
        <f>'Test Sample Data'!A94</f>
        <v>Leu-CAG</v>
      </c>
      <c r="B94" s="136" t="s">
        <v>256</v>
      </c>
      <c r="C94" s="22" t="str">
        <f>IF(SUM('Test Sample Data'!C$3:C$194)&gt;10,IF(AND(ISNUMBER('Test Sample Data'!C94),'Test Sample Data'!C94&lt;35,'Test Sample Data'!C94&gt;0),'Test Sample Data'!C94-'Choose Housekeeping Genes'!D$20,35-'Choose Housekeeping Genes'!D$20),"")</f>
        <v/>
      </c>
      <c r="D94" s="22" t="str">
        <f>IF(SUM('Test Sample Data'!D$3:D$194)&gt;10,IF(AND(ISNUMBER('Test Sample Data'!D94),'Test Sample Data'!D94&lt;35,'Test Sample Data'!D94&gt;0),'Test Sample Data'!D94-'Choose Housekeeping Genes'!E$20,35-'Choose Housekeeping Genes'!E$20),"")</f>
        <v/>
      </c>
      <c r="E94" s="22" t="str">
        <f>IF(SUM('Test Sample Data'!E$3:E$194)&gt;10,IF(AND(ISNUMBER('Test Sample Data'!E94),'Test Sample Data'!E94&lt;35,'Test Sample Data'!E94&gt;0),'Test Sample Data'!E94-'Choose Housekeeping Genes'!F$20,35-'Choose Housekeeping Genes'!F$20),"")</f>
        <v/>
      </c>
      <c r="F94" s="22" t="str">
        <f>IF(SUM('Test Sample Data'!F$3:F$194)&gt;10,IF(AND(ISNUMBER('Test Sample Data'!F94),'Test Sample Data'!F94&lt;35,'Test Sample Data'!F94&gt;0),'Test Sample Data'!F94-'Choose Housekeeping Genes'!G$20,35-'Choose Housekeeping Genes'!G$20),"")</f>
        <v/>
      </c>
      <c r="G94" s="22" t="str">
        <f>IF(SUM('Test Sample Data'!G$3:G$194)&gt;10,IF(AND(ISNUMBER('Test Sample Data'!G94),'Test Sample Data'!G94&lt;35,'Test Sample Data'!G94&gt;0),'Test Sample Data'!G94-'Choose Housekeeping Genes'!H$20,35-'Choose Housekeeping Genes'!H$20),"")</f>
        <v/>
      </c>
      <c r="H94" s="22" t="str">
        <f>IF(SUM('Test Sample Data'!H$3:H$194)&gt;10,IF(AND(ISNUMBER('Test Sample Data'!H94),'Test Sample Data'!H94&lt;35,'Test Sample Data'!H94&gt;0),'Test Sample Data'!H94-'Choose Housekeeping Genes'!I$20,35-'Choose Housekeeping Genes'!I$20),"")</f>
        <v/>
      </c>
      <c r="I94" s="22" t="str">
        <f>IF(SUM('Test Sample Data'!I$3:I$194)&gt;10,IF(AND(ISNUMBER('Test Sample Data'!I94),'Test Sample Data'!I94&lt;35,'Test Sample Data'!I94&gt;0),'Test Sample Data'!I94-'Choose Housekeeping Genes'!J$20,35-'Choose Housekeeping Genes'!J$20),"")</f>
        <v/>
      </c>
      <c r="J94" s="22" t="str">
        <f>IF(SUM('Test Sample Data'!J$3:J$194)&gt;10,IF(AND(ISNUMBER('Test Sample Data'!J94),'Test Sample Data'!J94&lt;35,'Test Sample Data'!J94&gt;0),'Test Sample Data'!J94-'Choose Housekeeping Genes'!K$20,35-'Choose Housekeeping Genes'!K$20),"")</f>
        <v/>
      </c>
      <c r="K94" s="22" t="str">
        <f>IF(SUM('Test Sample Data'!K$3:K$194)&gt;10,IF(AND(ISNUMBER('Test Sample Data'!K94),'Test Sample Data'!K94&lt;35,'Test Sample Data'!K94&gt;0),'Test Sample Data'!K94-'Choose Housekeeping Genes'!L$20,35-'Choose Housekeeping Genes'!L$20),"")</f>
        <v/>
      </c>
      <c r="L94" s="22" t="str">
        <f>IF(SUM('Test Sample Data'!L$3:L$194)&gt;10,IF(AND(ISNUMBER('Test Sample Data'!L94),'Test Sample Data'!L94&lt;35,'Test Sample Data'!L94&gt;0),'Test Sample Data'!L94-'Choose Housekeeping Genes'!M$20,35-'Choose Housekeeping Genes'!M$20),"")</f>
        <v/>
      </c>
      <c r="M94" s="22" t="str">
        <f>IF(SUM('Test Sample Data'!M$3:M$194)&gt;10,IF(AND(ISNUMBER('Test Sample Data'!M94),'Test Sample Data'!M94&lt;35,'Test Sample Data'!M94&gt;0),'Test Sample Data'!M94-'Choose Housekeeping Genes'!N$20,35-'Choose Housekeeping Genes'!N$20),"")</f>
        <v/>
      </c>
      <c r="N94" s="22" t="str">
        <f>IF(SUM('Test Sample Data'!N$3:N$194)&gt;10,IF(AND(ISNUMBER('Test Sample Data'!N94),'Test Sample Data'!N94&lt;35,'Test Sample Data'!N94&gt;0),'Test Sample Data'!N94-'Choose Housekeeping Genes'!O$20,35-'Choose Housekeeping Genes'!O$20),"")</f>
        <v/>
      </c>
      <c r="O94" s="22" t="str">
        <f>IF(SUM('Test Sample Data'!O$3:O$194)&gt;10,IF(AND(ISNUMBER('Test Sample Data'!O94),'Test Sample Data'!O94&lt;35,'Test Sample Data'!O94&gt;0),'Test Sample Data'!O94-'Choose Housekeeping Genes'!P$20,35-'Choose Housekeeping Genes'!P$20),"")</f>
        <v/>
      </c>
      <c r="P94" s="22" t="str">
        <f>IF(SUM('Test Sample Data'!P$3:P$194)&gt;10,IF(AND(ISNUMBER('Test Sample Data'!P94),'Test Sample Data'!P94&lt;35,'Test Sample Data'!P94&gt;0),'Test Sample Data'!P94-'Choose Housekeeping Genes'!Q$20,35-'Choose Housekeeping Genes'!Q$20),"")</f>
        <v/>
      </c>
      <c r="Q94" s="22" t="str">
        <f>IF(SUM('Test Sample Data'!Q$3:Q$194)&gt;10,IF(AND(ISNUMBER('Test Sample Data'!Q94),'Test Sample Data'!Q94&lt;35,'Test Sample Data'!Q94&gt;0),'Test Sample Data'!Q94-'Choose Housekeeping Genes'!R$20,35-'Choose Housekeeping Genes'!R$20),"")</f>
        <v/>
      </c>
      <c r="R94" s="22" t="str">
        <f>IF(SUM('Test Sample Data'!R$3:R$194)&gt;10,IF(AND(ISNUMBER('Test Sample Data'!R94),'Test Sample Data'!R94&lt;35,'Test Sample Data'!R94&gt;0),'Test Sample Data'!R94-'Choose Housekeeping Genes'!S$20,35-'Choose Housekeeping Genes'!S$20),"")</f>
        <v/>
      </c>
      <c r="S94" s="22" t="str">
        <f>IF(SUM('Test Sample Data'!S$3:S$194)&gt;10,IF(AND(ISNUMBER('Test Sample Data'!S94),'Test Sample Data'!S94&lt;35,'Test Sample Data'!S94&gt;0),'Test Sample Data'!S94-'Choose Housekeeping Genes'!T$20,35-'Choose Housekeeping Genes'!T$20),"")</f>
        <v/>
      </c>
      <c r="T94" s="22" t="str">
        <f>IF(SUM('Test Sample Data'!T$3:T$194)&gt;10,IF(AND(ISNUMBER('Test Sample Data'!T94),'Test Sample Data'!T94&lt;35,'Test Sample Data'!T94&gt;0),'Test Sample Data'!T94-'Choose Housekeeping Genes'!U$20,35-'Choose Housekeeping Genes'!U$20),"")</f>
        <v/>
      </c>
      <c r="U94" s="22" t="str">
        <f>IF(SUM('Test Sample Data'!U$3:U$194)&gt;10,IF(AND(ISNUMBER('Test Sample Data'!U94),'Test Sample Data'!U94&lt;35,'Test Sample Data'!U94&gt;0),'Test Sample Data'!U94-'Choose Housekeeping Genes'!V$20,35-'Choose Housekeeping Genes'!V$20),"")</f>
        <v/>
      </c>
      <c r="V94" s="22" t="str">
        <f>IF(SUM('Test Sample Data'!V$3:V$194)&gt;10,IF(AND(ISNUMBER('Test Sample Data'!V94),'Test Sample Data'!V94&lt;35,'Test Sample Data'!V94&gt;0),'Test Sample Data'!V94-'Choose Housekeeping Genes'!W$20,35-'Choose Housekeeping Genes'!W$20),"")</f>
        <v/>
      </c>
      <c r="W94" s="139" t="str">
        <f>'Control Sample Data'!A94</f>
        <v>Leu-CAG</v>
      </c>
      <c r="X94" s="140" t="s">
        <v>256</v>
      </c>
      <c r="Y94" s="22" t="str">
        <f>IF(SUM('Control Sample Data'!C$3:C$194)&gt;10,IF(AND(ISNUMBER('Control Sample Data'!C94),'Control Sample Data'!C94&lt;35,'Control Sample Data'!C94&gt;0),'Control Sample Data'!C94-'Choose Housekeeping Genes'!AA$20,35-'Choose Housekeeping Genes'!AA$20),"")</f>
        <v/>
      </c>
      <c r="Z94" s="22" t="str">
        <f>IF(SUM('Control Sample Data'!D$3:D$194)&gt;10,IF(AND(ISNUMBER('Control Sample Data'!D94),'Control Sample Data'!D94&lt;35,'Control Sample Data'!D94&gt;0),'Control Sample Data'!D94-'Choose Housekeeping Genes'!AB$20,35-'Choose Housekeeping Genes'!AB$20),"")</f>
        <v/>
      </c>
      <c r="AA94" s="22" t="str">
        <f>IF(SUM('Control Sample Data'!E$3:E$194)&gt;10,IF(AND(ISNUMBER('Control Sample Data'!E94),'Control Sample Data'!E94&lt;35,'Control Sample Data'!E94&gt;0),'Control Sample Data'!E94-'Choose Housekeeping Genes'!AC$20,35-'Choose Housekeeping Genes'!AC$20),"")</f>
        <v/>
      </c>
      <c r="AB94" s="22" t="str">
        <f>IF(SUM('Control Sample Data'!F$3:F$194)&gt;10,IF(AND(ISNUMBER('Control Sample Data'!F94),'Control Sample Data'!F94&lt;35,'Control Sample Data'!F94&gt;0),'Control Sample Data'!F94-'Choose Housekeeping Genes'!AD$20,35-'Choose Housekeeping Genes'!AD$20),"")</f>
        <v/>
      </c>
      <c r="AC94" s="22" t="str">
        <f>IF(SUM('Control Sample Data'!G$3:G$194)&gt;10,IF(AND(ISNUMBER('Control Sample Data'!G94),'Control Sample Data'!G94&lt;35,'Control Sample Data'!G94&gt;0),'Control Sample Data'!G94-'Choose Housekeeping Genes'!AE$20,35-'Choose Housekeeping Genes'!AE$20),"")</f>
        <v/>
      </c>
      <c r="AD94" s="22" t="str">
        <f>IF(SUM('Control Sample Data'!H$3:H$194)&gt;10,IF(AND(ISNUMBER('Control Sample Data'!H94),'Control Sample Data'!H94&lt;35,'Control Sample Data'!H94&gt;0),'Control Sample Data'!H94-'Choose Housekeeping Genes'!AF$20,35-'Choose Housekeeping Genes'!AF$20),"")</f>
        <v/>
      </c>
      <c r="AE94" s="22" t="str">
        <f>IF(SUM('Control Sample Data'!I$3:I$194)&gt;10,IF(AND(ISNUMBER('Control Sample Data'!I94),'Control Sample Data'!I94&lt;35,'Control Sample Data'!I94&gt;0),'Control Sample Data'!I94-'Choose Housekeeping Genes'!AG$20,35-'Choose Housekeeping Genes'!AG$20),"")</f>
        <v/>
      </c>
      <c r="AF94" s="22" t="str">
        <f>IF(SUM('Control Sample Data'!J$3:J$194)&gt;10,IF(AND(ISNUMBER('Control Sample Data'!J94),'Control Sample Data'!J94&lt;35,'Control Sample Data'!J94&gt;0),'Control Sample Data'!J94-'Choose Housekeeping Genes'!AH$20,35-'Choose Housekeeping Genes'!AH$20),"")</f>
        <v/>
      </c>
      <c r="AG94" s="22" t="str">
        <f>IF(SUM('Control Sample Data'!K$3:K$194)&gt;10,IF(AND(ISNUMBER('Control Sample Data'!K94),'Control Sample Data'!K94&lt;35,'Control Sample Data'!K94&gt;0),'Control Sample Data'!K94-'Choose Housekeeping Genes'!AI$20,35-'Choose Housekeeping Genes'!AI$20),"")</f>
        <v/>
      </c>
      <c r="AH94" s="22" t="str">
        <f>IF(SUM('Control Sample Data'!L$3:L$194)&gt;10,IF(AND(ISNUMBER('Control Sample Data'!L94),'Control Sample Data'!L94&lt;35,'Control Sample Data'!L94&gt;0),'Control Sample Data'!L94-'Choose Housekeeping Genes'!AJ$20,35-'Choose Housekeeping Genes'!AJ$20),"")</f>
        <v/>
      </c>
      <c r="AI94" s="22" t="str">
        <f>IF(SUM('Control Sample Data'!M$3:M$194)&gt;10,IF(AND(ISNUMBER('Control Sample Data'!M94),'Control Sample Data'!M94&lt;35,'Control Sample Data'!M94&gt;0),'Control Sample Data'!M94-'Choose Housekeeping Genes'!AK$20,35-'Choose Housekeeping Genes'!AK$20),"")</f>
        <v/>
      </c>
      <c r="AJ94" s="22" t="str">
        <f>IF(SUM('Control Sample Data'!N$3:N$194)&gt;10,IF(AND(ISNUMBER('Control Sample Data'!N94),'Control Sample Data'!N94&lt;35,'Control Sample Data'!N94&gt;0),'Control Sample Data'!N94-'Choose Housekeeping Genes'!AL$20,35-'Choose Housekeeping Genes'!AL$20),"")</f>
        <v/>
      </c>
      <c r="AK94" s="22" t="str">
        <f>IF(SUM('Control Sample Data'!O$3:O$194)&gt;10,IF(AND(ISNUMBER('Control Sample Data'!O94),'Control Sample Data'!O94&lt;35,'Control Sample Data'!O94&gt;0),'Control Sample Data'!O94-'Choose Housekeeping Genes'!AM$20,35-'Choose Housekeeping Genes'!AM$20),"")</f>
        <v/>
      </c>
      <c r="AL94" s="22" t="str">
        <f>IF(SUM('Control Sample Data'!P$3:P$194)&gt;10,IF(AND(ISNUMBER('Control Sample Data'!P94),'Control Sample Data'!P94&lt;35,'Control Sample Data'!P94&gt;0),'Control Sample Data'!P94-'Choose Housekeeping Genes'!AN$20,35-'Choose Housekeeping Genes'!AN$20),"")</f>
        <v/>
      </c>
      <c r="AM94" s="22" t="str">
        <f>IF(SUM('Control Sample Data'!Q$3:Q$194)&gt;10,IF(AND(ISNUMBER('Control Sample Data'!Q94),'Control Sample Data'!Q94&lt;35,'Control Sample Data'!Q94&gt;0),'Control Sample Data'!Q94-'Choose Housekeeping Genes'!AO$20,35-'Choose Housekeeping Genes'!AO$20),"")</f>
        <v/>
      </c>
      <c r="AN94" s="22" t="str">
        <f>IF(SUM('Control Sample Data'!R$3:R$194)&gt;10,IF(AND(ISNUMBER('Control Sample Data'!R94),'Control Sample Data'!R94&lt;35,'Control Sample Data'!R94&gt;0),'Control Sample Data'!R94-'Choose Housekeeping Genes'!AP$20,35-'Choose Housekeeping Genes'!AP$20),"")</f>
        <v/>
      </c>
      <c r="AO94" s="22" t="str">
        <f>IF(SUM('Control Sample Data'!S$3:S$194)&gt;10,IF(AND(ISNUMBER('Control Sample Data'!S94),'Control Sample Data'!S94&lt;35,'Control Sample Data'!S94&gt;0),'Control Sample Data'!S94-'Choose Housekeeping Genes'!AQ$20,35-'Choose Housekeeping Genes'!AQ$20),"")</f>
        <v/>
      </c>
      <c r="AP94" s="22" t="str">
        <f>IF(SUM('Control Sample Data'!T$3:T$194)&gt;10,IF(AND(ISNUMBER('Control Sample Data'!T94),'Control Sample Data'!T94&lt;35,'Control Sample Data'!T94&gt;0),'Control Sample Data'!T94-'Choose Housekeeping Genes'!AR$20,35-'Choose Housekeeping Genes'!AR$20),"")</f>
        <v/>
      </c>
      <c r="AQ94" s="22" t="str">
        <f>IF(SUM('Control Sample Data'!U$3:U$194)&gt;10,IF(AND(ISNUMBER('Control Sample Data'!U94),'Control Sample Data'!U94&lt;35,'Control Sample Data'!U94&gt;0),'Control Sample Data'!U94-'Choose Housekeeping Genes'!AS$20,35-'Choose Housekeeping Genes'!AS$20),"")</f>
        <v/>
      </c>
      <c r="AR94" s="22" t="str">
        <f>IF(SUM('Control Sample Data'!V$3:V$194)&gt;10,IF(AND(ISNUMBER('Control Sample Data'!V94),'Control Sample Data'!V94&lt;35,'Control Sample Data'!V94&gt;0),'Control Sample Data'!V94-'Choose Housekeeping Genes'!AT$20,35-'Choose Housekeeping Genes'!AT$20),"")</f>
        <v/>
      </c>
      <c r="AS94" s="69" t="str">
        <f>'Control Sample Data'!A94</f>
        <v>Leu-CAG</v>
      </c>
      <c r="AT94" s="21" t="s">
        <v>256</v>
      </c>
      <c r="AU94" s="22" t="str">
        <f ca="1">IF(ISNUMBER(C94-'Choose Housekeeping Genes'!D$12),C94-'Choose Housekeeping Genes'!D$12,"")</f>
        <v/>
      </c>
      <c r="AV94" s="22" t="str">
        <f ca="1">IF(ISNUMBER(D94-'Choose Housekeeping Genes'!E$12),D94-'Choose Housekeeping Genes'!E$12,"")</f>
        <v/>
      </c>
      <c r="AW94" s="22" t="str">
        <f ca="1">IF(ISNUMBER(E94-'Choose Housekeeping Genes'!F$12),E94-'Choose Housekeeping Genes'!F$12,"")</f>
        <v/>
      </c>
      <c r="AX94" s="22" t="str">
        <f ca="1">IF(ISNUMBER(F94-'Choose Housekeeping Genes'!G$12),F94-'Choose Housekeeping Genes'!G$12,"")</f>
        <v/>
      </c>
      <c r="AY94" s="22" t="str">
        <f ca="1">IF(ISNUMBER(G94-'Choose Housekeeping Genes'!H$12),G94-'Choose Housekeeping Genes'!H$12,"")</f>
        <v/>
      </c>
      <c r="AZ94" s="22" t="str">
        <f ca="1">IF(ISNUMBER(H94-'Choose Housekeeping Genes'!I$12),H94-'Choose Housekeeping Genes'!I$12,"")</f>
        <v/>
      </c>
      <c r="BA94" s="22" t="str">
        <f ca="1">IF(ISNUMBER(I94-'Choose Housekeeping Genes'!J$12),I94-'Choose Housekeeping Genes'!J$12,"")</f>
        <v/>
      </c>
      <c r="BB94" s="22" t="str">
        <f ca="1">IF(ISNUMBER(J94-'Choose Housekeeping Genes'!K$12),J94-'Choose Housekeeping Genes'!K$12,"")</f>
        <v/>
      </c>
      <c r="BC94" s="22" t="str">
        <f ca="1">IF(ISNUMBER(K94-'Choose Housekeeping Genes'!L$12),K94-'Choose Housekeeping Genes'!L$12,"")</f>
        <v/>
      </c>
      <c r="BD94" s="22" t="str">
        <f ca="1">IF(ISNUMBER(L94-'Choose Housekeeping Genes'!M$12),L94-'Choose Housekeeping Genes'!M$12,"")</f>
        <v/>
      </c>
      <c r="BE94" s="22" t="str">
        <f ca="1">IF(ISNUMBER(M94-'Choose Housekeeping Genes'!N$12),M94-'Choose Housekeeping Genes'!N$12,"")</f>
        <v/>
      </c>
      <c r="BF94" s="22" t="str">
        <f ca="1">IF(ISNUMBER(N94-'Choose Housekeeping Genes'!O$12),N94-'Choose Housekeeping Genes'!O$12,"")</f>
        <v/>
      </c>
      <c r="BG94" s="22" t="str">
        <f ca="1">IF(ISNUMBER(O94-'Choose Housekeeping Genes'!P$12),O94-'Choose Housekeeping Genes'!P$12,"")</f>
        <v/>
      </c>
      <c r="BH94" s="22" t="str">
        <f ca="1">IF(ISNUMBER(P94-'Choose Housekeeping Genes'!Q$12),P94-'Choose Housekeeping Genes'!Q$12,"")</f>
        <v/>
      </c>
      <c r="BI94" s="22" t="str">
        <f ca="1">IF(ISNUMBER(Q94-'Choose Housekeeping Genes'!R$12),Q94-'Choose Housekeeping Genes'!R$12,"")</f>
        <v/>
      </c>
      <c r="BJ94" s="22" t="str">
        <f ca="1">IF(ISNUMBER(R94-'Choose Housekeeping Genes'!S$12),R94-'Choose Housekeeping Genes'!S$12,"")</f>
        <v/>
      </c>
      <c r="BK94" s="22" t="str">
        <f ca="1">IF(ISNUMBER(S94-'Choose Housekeeping Genes'!T$12),S94-'Choose Housekeeping Genes'!T$12,"")</f>
        <v/>
      </c>
      <c r="BL94" s="22" t="str">
        <f ca="1">IF(ISNUMBER(T94-'Choose Housekeeping Genes'!U$12),T94-'Choose Housekeeping Genes'!U$12,"")</f>
        <v/>
      </c>
      <c r="BM94" s="22" t="str">
        <f ca="1">IF(ISNUMBER(U94-'Choose Housekeeping Genes'!V$12),U94-'Choose Housekeeping Genes'!V$12,"")</f>
        <v/>
      </c>
      <c r="BN94" s="22" t="str">
        <f ca="1">IF(ISNUMBER(V94-'Choose Housekeeping Genes'!W$12),V94-'Choose Housekeeping Genes'!W$12,"")</f>
        <v/>
      </c>
      <c r="BO94" s="142" t="str">
        <f t="shared" si="49"/>
        <v>Leu-CAG</v>
      </c>
      <c r="BP94" s="140" t="s">
        <v>256</v>
      </c>
      <c r="BQ94" s="22" t="str">
        <f ca="1">IF(ISNUMBER(Y94-'Choose Housekeeping Genes'!AA$12),Y94-'Choose Housekeeping Genes'!AA$12,"")</f>
        <v/>
      </c>
      <c r="BR94" s="22" t="str">
        <f ca="1">IF(ISNUMBER(Z94-'Choose Housekeeping Genes'!AB$12),Z94-'Choose Housekeeping Genes'!AB$12,"")</f>
        <v/>
      </c>
      <c r="BS94" s="22" t="str">
        <f ca="1">IF(ISNUMBER(AA94-'Choose Housekeeping Genes'!AC$12),AA94-'Choose Housekeeping Genes'!AC$12,"")</f>
        <v/>
      </c>
      <c r="BT94" s="22" t="str">
        <f ca="1">IF(ISNUMBER(AB94-'Choose Housekeeping Genes'!AD$12),AB94-'Choose Housekeeping Genes'!AD$12,"")</f>
        <v/>
      </c>
      <c r="BU94" s="22" t="str">
        <f ca="1">IF(ISNUMBER(AC94-'Choose Housekeeping Genes'!AE$12),AC94-'Choose Housekeeping Genes'!AE$12,"")</f>
        <v/>
      </c>
      <c r="BV94" s="22" t="str">
        <f ca="1">IF(ISNUMBER(AD94-'Choose Housekeeping Genes'!AF$12),AD94-'Choose Housekeeping Genes'!AF$12,"")</f>
        <v/>
      </c>
      <c r="BW94" s="22" t="str">
        <f ca="1">IF(ISNUMBER(AE94-'Choose Housekeeping Genes'!AG$12),AE94-'Choose Housekeeping Genes'!AG$12,"")</f>
        <v/>
      </c>
      <c r="BX94" s="22" t="str">
        <f ca="1">IF(ISNUMBER(AF94-'Choose Housekeeping Genes'!AH$12),AF94-'Choose Housekeeping Genes'!AH$12,"")</f>
        <v/>
      </c>
      <c r="BY94" s="22" t="str">
        <f ca="1">IF(ISNUMBER(AG94-'Choose Housekeeping Genes'!AI$12),AG94-'Choose Housekeeping Genes'!AI$12,"")</f>
        <v/>
      </c>
      <c r="BZ94" s="22" t="str">
        <f ca="1">IF(ISNUMBER(AH94-'Choose Housekeeping Genes'!AJ$12),AH94-'Choose Housekeeping Genes'!AJ$12,"")</f>
        <v/>
      </c>
      <c r="CA94" s="22" t="str">
        <f ca="1">IF(ISNUMBER(AI94-'Choose Housekeeping Genes'!AK$12),AI94-'Choose Housekeeping Genes'!AK$12,"")</f>
        <v/>
      </c>
      <c r="CB94" s="22" t="str">
        <f ca="1">IF(ISNUMBER(AJ94-'Choose Housekeeping Genes'!AL$12),AJ94-'Choose Housekeeping Genes'!AL$12,"")</f>
        <v/>
      </c>
      <c r="CC94" s="22" t="str">
        <f ca="1">IF(ISNUMBER(AK94-'Choose Housekeeping Genes'!AM$12),AK94-'Choose Housekeeping Genes'!AM$12,"")</f>
        <v/>
      </c>
      <c r="CD94" s="22" t="str">
        <f ca="1">IF(ISNUMBER(AL94-'Choose Housekeeping Genes'!AN$12),AL94-'Choose Housekeeping Genes'!AN$12,"")</f>
        <v/>
      </c>
      <c r="CE94" s="22" t="str">
        <f ca="1">IF(ISNUMBER(AM94-'Choose Housekeeping Genes'!AO$12),AM94-'Choose Housekeeping Genes'!AO$12,"")</f>
        <v/>
      </c>
      <c r="CF94" s="22" t="str">
        <f ca="1">IF(ISNUMBER(AN94-'Choose Housekeeping Genes'!AP$12),AN94-'Choose Housekeeping Genes'!AP$12,"")</f>
        <v/>
      </c>
      <c r="CG94" s="22" t="str">
        <f ca="1">IF(ISNUMBER(AO94-'Choose Housekeeping Genes'!AQ$12),AO94-'Choose Housekeeping Genes'!AQ$12,"")</f>
        <v/>
      </c>
      <c r="CH94" s="22" t="str">
        <f ca="1">IF(ISNUMBER(AP94-'Choose Housekeeping Genes'!AR$12),AP94-'Choose Housekeeping Genes'!AR$12,"")</f>
        <v/>
      </c>
      <c r="CI94" s="22" t="str">
        <f ca="1">IF(ISNUMBER(AQ94-'Choose Housekeeping Genes'!AS$12),AQ94-'Choose Housekeeping Genes'!AS$12,"")</f>
        <v/>
      </c>
      <c r="CJ94" s="22" t="str">
        <f ca="1">IF(ISNUMBER(AR94-'Choose Housekeeping Genes'!AT$12),AR94-'Choose Housekeeping Genes'!AT$12,"")</f>
        <v/>
      </c>
      <c r="CK94" s="66" t="e">
        <f t="shared" ca="1" si="50"/>
        <v>#DIV/0!</v>
      </c>
      <c r="CL94" s="143" t="e">
        <f t="shared" ca="1" si="51"/>
        <v>#DIV/0!</v>
      </c>
      <c r="DA94" s="69" t="str">
        <f>'Transcript table'!D102</f>
        <v>Leu-CAG</v>
      </c>
      <c r="DB94" s="21" t="s">
        <v>256</v>
      </c>
      <c r="DC94" s="65" t="str">
        <f t="shared" ca="1" si="52"/>
        <v/>
      </c>
      <c r="DD94" s="65" t="str">
        <f t="shared" ca="1" si="53"/>
        <v/>
      </c>
      <c r="DE94" s="65" t="str">
        <f t="shared" ca="1" si="54"/>
        <v/>
      </c>
      <c r="DF94" s="65" t="str">
        <f t="shared" ca="1" si="55"/>
        <v/>
      </c>
      <c r="DG94" s="65" t="str">
        <f t="shared" ca="1" si="56"/>
        <v/>
      </c>
      <c r="DH94" s="65" t="str">
        <f t="shared" ca="1" si="57"/>
        <v/>
      </c>
      <c r="DI94" s="65" t="str">
        <f t="shared" ca="1" si="58"/>
        <v/>
      </c>
      <c r="DJ94" s="65" t="str">
        <f t="shared" ca="1" si="59"/>
        <v/>
      </c>
      <c r="DK94" s="65" t="str">
        <f t="shared" ca="1" si="60"/>
        <v/>
      </c>
      <c r="DL94" s="65" t="str">
        <f t="shared" ca="1" si="61"/>
        <v/>
      </c>
      <c r="DM94" s="65" t="str">
        <f t="shared" ca="1" si="62"/>
        <v/>
      </c>
      <c r="DN94" s="65" t="str">
        <f t="shared" ca="1" si="63"/>
        <v/>
      </c>
      <c r="DO94" s="65" t="str">
        <f t="shared" ca="1" si="64"/>
        <v/>
      </c>
      <c r="DP94" s="65" t="str">
        <f t="shared" ca="1" si="65"/>
        <v/>
      </c>
      <c r="DQ94" s="65" t="str">
        <f t="shared" ca="1" si="66"/>
        <v/>
      </c>
      <c r="DR94" s="65" t="str">
        <f t="shared" ca="1" si="67"/>
        <v/>
      </c>
      <c r="DS94" s="65" t="str">
        <f t="shared" ca="1" si="68"/>
        <v/>
      </c>
      <c r="DT94" s="65" t="str">
        <f t="shared" ca="1" si="69"/>
        <v/>
      </c>
      <c r="DU94" s="65" t="str">
        <f t="shared" ca="1" si="70"/>
        <v/>
      </c>
      <c r="DV94" s="65" t="str">
        <f t="shared" ca="1" si="71"/>
        <v/>
      </c>
      <c r="DW94" s="141" t="str">
        <f t="shared" si="72"/>
        <v>Leu-CAG</v>
      </c>
      <c r="DX94" s="140" t="s">
        <v>256</v>
      </c>
      <c r="DY94" s="65" t="str">
        <f t="shared" ca="1" si="73"/>
        <v/>
      </c>
      <c r="DZ94" s="65" t="str">
        <f t="shared" ca="1" si="74"/>
        <v/>
      </c>
      <c r="EA94" s="65" t="str">
        <f t="shared" ca="1" si="75"/>
        <v/>
      </c>
      <c r="EB94" s="65" t="str">
        <f t="shared" ca="1" si="76"/>
        <v/>
      </c>
      <c r="EC94" s="65" t="str">
        <f t="shared" ca="1" si="77"/>
        <v/>
      </c>
      <c r="ED94" s="65" t="str">
        <f t="shared" ca="1" si="78"/>
        <v/>
      </c>
      <c r="EE94" s="65" t="str">
        <f t="shared" ca="1" si="79"/>
        <v/>
      </c>
      <c r="EF94" s="65" t="str">
        <f t="shared" ca="1" si="80"/>
        <v/>
      </c>
      <c r="EG94" s="65" t="str">
        <f t="shared" ca="1" si="81"/>
        <v/>
      </c>
      <c r="EH94" s="65" t="str">
        <f t="shared" ca="1" si="82"/>
        <v/>
      </c>
      <c r="EI94" s="65" t="str">
        <f t="shared" ca="1" si="83"/>
        <v/>
      </c>
      <c r="EJ94" s="65" t="str">
        <f t="shared" ca="1" si="84"/>
        <v/>
      </c>
      <c r="EK94" s="65" t="str">
        <f t="shared" ca="1" si="85"/>
        <v/>
      </c>
      <c r="EL94" s="65" t="str">
        <f t="shared" ca="1" si="86"/>
        <v/>
      </c>
      <c r="EM94" s="65" t="str">
        <f t="shared" ca="1" si="87"/>
        <v/>
      </c>
      <c r="EN94" s="65" t="str">
        <f t="shared" ca="1" si="88"/>
        <v/>
      </c>
      <c r="EO94" s="65" t="str">
        <f t="shared" ca="1" si="89"/>
        <v/>
      </c>
      <c r="EP94" s="65" t="str">
        <f t="shared" ca="1" si="90"/>
        <v/>
      </c>
      <c r="EQ94" s="65" t="str">
        <f t="shared" ca="1" si="91"/>
        <v/>
      </c>
      <c r="ER94" s="65" t="str">
        <f t="shared" ca="1" si="92"/>
        <v/>
      </c>
    </row>
    <row r="95" spans="1:148" ht="12.75" customHeight="1">
      <c r="A95" s="134" t="str">
        <f>'Test Sample Data'!A95</f>
        <v>Leu-TAA-1</v>
      </c>
      <c r="B95" s="136" t="s">
        <v>254</v>
      </c>
      <c r="C95" s="22" t="str">
        <f>IF(SUM('Test Sample Data'!C$3:C$194)&gt;10,IF(AND(ISNUMBER('Test Sample Data'!C95),'Test Sample Data'!C95&lt;35,'Test Sample Data'!C95&gt;0),'Test Sample Data'!C95-'Choose Housekeeping Genes'!D$20,35-'Choose Housekeeping Genes'!D$20),"")</f>
        <v/>
      </c>
      <c r="D95" s="22" t="str">
        <f>IF(SUM('Test Sample Data'!D$3:D$194)&gt;10,IF(AND(ISNUMBER('Test Sample Data'!D95),'Test Sample Data'!D95&lt;35,'Test Sample Data'!D95&gt;0),'Test Sample Data'!D95-'Choose Housekeeping Genes'!E$20,35-'Choose Housekeeping Genes'!E$20),"")</f>
        <v/>
      </c>
      <c r="E95" s="22" t="str">
        <f>IF(SUM('Test Sample Data'!E$3:E$194)&gt;10,IF(AND(ISNUMBER('Test Sample Data'!E95),'Test Sample Data'!E95&lt;35,'Test Sample Data'!E95&gt;0),'Test Sample Data'!E95-'Choose Housekeeping Genes'!F$20,35-'Choose Housekeeping Genes'!F$20),"")</f>
        <v/>
      </c>
      <c r="F95" s="22" t="str">
        <f>IF(SUM('Test Sample Data'!F$3:F$194)&gt;10,IF(AND(ISNUMBER('Test Sample Data'!F95),'Test Sample Data'!F95&lt;35,'Test Sample Data'!F95&gt;0),'Test Sample Data'!F95-'Choose Housekeeping Genes'!G$20,35-'Choose Housekeeping Genes'!G$20),"")</f>
        <v/>
      </c>
      <c r="G95" s="22" t="str">
        <f>IF(SUM('Test Sample Data'!G$3:G$194)&gt;10,IF(AND(ISNUMBER('Test Sample Data'!G95),'Test Sample Data'!G95&lt;35,'Test Sample Data'!G95&gt;0),'Test Sample Data'!G95-'Choose Housekeeping Genes'!H$20,35-'Choose Housekeeping Genes'!H$20),"")</f>
        <v/>
      </c>
      <c r="H95" s="22" t="str">
        <f>IF(SUM('Test Sample Data'!H$3:H$194)&gt;10,IF(AND(ISNUMBER('Test Sample Data'!H95),'Test Sample Data'!H95&lt;35,'Test Sample Data'!H95&gt;0),'Test Sample Data'!H95-'Choose Housekeeping Genes'!I$20,35-'Choose Housekeeping Genes'!I$20),"")</f>
        <v/>
      </c>
      <c r="I95" s="22" t="str">
        <f>IF(SUM('Test Sample Data'!I$3:I$194)&gt;10,IF(AND(ISNUMBER('Test Sample Data'!I95),'Test Sample Data'!I95&lt;35,'Test Sample Data'!I95&gt;0),'Test Sample Data'!I95-'Choose Housekeeping Genes'!J$20,35-'Choose Housekeeping Genes'!J$20),"")</f>
        <v/>
      </c>
      <c r="J95" s="22" t="str">
        <f>IF(SUM('Test Sample Data'!J$3:J$194)&gt;10,IF(AND(ISNUMBER('Test Sample Data'!J95),'Test Sample Data'!J95&lt;35,'Test Sample Data'!J95&gt;0),'Test Sample Data'!J95-'Choose Housekeeping Genes'!K$20,35-'Choose Housekeeping Genes'!K$20),"")</f>
        <v/>
      </c>
      <c r="K95" s="22" t="str">
        <f>IF(SUM('Test Sample Data'!K$3:K$194)&gt;10,IF(AND(ISNUMBER('Test Sample Data'!K95),'Test Sample Data'!K95&lt;35,'Test Sample Data'!K95&gt;0),'Test Sample Data'!K95-'Choose Housekeeping Genes'!L$20,35-'Choose Housekeeping Genes'!L$20),"")</f>
        <v/>
      </c>
      <c r="L95" s="22" t="str">
        <f>IF(SUM('Test Sample Data'!L$3:L$194)&gt;10,IF(AND(ISNUMBER('Test Sample Data'!L95),'Test Sample Data'!L95&lt;35,'Test Sample Data'!L95&gt;0),'Test Sample Data'!L95-'Choose Housekeeping Genes'!M$20,35-'Choose Housekeeping Genes'!M$20),"")</f>
        <v/>
      </c>
      <c r="M95" s="22" t="str">
        <f>IF(SUM('Test Sample Data'!M$3:M$194)&gt;10,IF(AND(ISNUMBER('Test Sample Data'!M95),'Test Sample Data'!M95&lt;35,'Test Sample Data'!M95&gt;0),'Test Sample Data'!M95-'Choose Housekeeping Genes'!N$20,35-'Choose Housekeeping Genes'!N$20),"")</f>
        <v/>
      </c>
      <c r="N95" s="22" t="str">
        <f>IF(SUM('Test Sample Data'!N$3:N$194)&gt;10,IF(AND(ISNUMBER('Test Sample Data'!N95),'Test Sample Data'!N95&lt;35,'Test Sample Data'!N95&gt;0),'Test Sample Data'!N95-'Choose Housekeeping Genes'!O$20,35-'Choose Housekeeping Genes'!O$20),"")</f>
        <v/>
      </c>
      <c r="O95" s="22" t="str">
        <f>IF(SUM('Test Sample Data'!O$3:O$194)&gt;10,IF(AND(ISNUMBER('Test Sample Data'!O95),'Test Sample Data'!O95&lt;35,'Test Sample Data'!O95&gt;0),'Test Sample Data'!O95-'Choose Housekeeping Genes'!P$20,35-'Choose Housekeeping Genes'!P$20),"")</f>
        <v/>
      </c>
      <c r="P95" s="22" t="str">
        <f>IF(SUM('Test Sample Data'!P$3:P$194)&gt;10,IF(AND(ISNUMBER('Test Sample Data'!P95),'Test Sample Data'!P95&lt;35,'Test Sample Data'!P95&gt;0),'Test Sample Data'!P95-'Choose Housekeeping Genes'!Q$20,35-'Choose Housekeeping Genes'!Q$20),"")</f>
        <v/>
      </c>
      <c r="Q95" s="22" t="str">
        <f>IF(SUM('Test Sample Data'!Q$3:Q$194)&gt;10,IF(AND(ISNUMBER('Test Sample Data'!Q95),'Test Sample Data'!Q95&lt;35,'Test Sample Data'!Q95&gt;0),'Test Sample Data'!Q95-'Choose Housekeeping Genes'!R$20,35-'Choose Housekeeping Genes'!R$20),"")</f>
        <v/>
      </c>
      <c r="R95" s="22" t="str">
        <f>IF(SUM('Test Sample Data'!R$3:R$194)&gt;10,IF(AND(ISNUMBER('Test Sample Data'!R95),'Test Sample Data'!R95&lt;35,'Test Sample Data'!R95&gt;0),'Test Sample Data'!R95-'Choose Housekeeping Genes'!S$20,35-'Choose Housekeeping Genes'!S$20),"")</f>
        <v/>
      </c>
      <c r="S95" s="22" t="str">
        <f>IF(SUM('Test Sample Data'!S$3:S$194)&gt;10,IF(AND(ISNUMBER('Test Sample Data'!S95),'Test Sample Data'!S95&lt;35,'Test Sample Data'!S95&gt;0),'Test Sample Data'!S95-'Choose Housekeeping Genes'!T$20,35-'Choose Housekeeping Genes'!T$20),"")</f>
        <v/>
      </c>
      <c r="T95" s="22" t="str">
        <f>IF(SUM('Test Sample Data'!T$3:T$194)&gt;10,IF(AND(ISNUMBER('Test Sample Data'!T95),'Test Sample Data'!T95&lt;35,'Test Sample Data'!T95&gt;0),'Test Sample Data'!T95-'Choose Housekeeping Genes'!U$20,35-'Choose Housekeeping Genes'!U$20),"")</f>
        <v/>
      </c>
      <c r="U95" s="22" t="str">
        <f>IF(SUM('Test Sample Data'!U$3:U$194)&gt;10,IF(AND(ISNUMBER('Test Sample Data'!U95),'Test Sample Data'!U95&lt;35,'Test Sample Data'!U95&gt;0),'Test Sample Data'!U95-'Choose Housekeeping Genes'!V$20,35-'Choose Housekeeping Genes'!V$20),"")</f>
        <v/>
      </c>
      <c r="V95" s="22" t="str">
        <f>IF(SUM('Test Sample Data'!V$3:V$194)&gt;10,IF(AND(ISNUMBER('Test Sample Data'!V95),'Test Sample Data'!V95&lt;35,'Test Sample Data'!V95&gt;0),'Test Sample Data'!V95-'Choose Housekeeping Genes'!W$20,35-'Choose Housekeeping Genes'!W$20),"")</f>
        <v/>
      </c>
      <c r="W95" s="139" t="str">
        <f>'Control Sample Data'!A95</f>
        <v>Leu-TAA-1</v>
      </c>
      <c r="X95" s="140" t="s">
        <v>254</v>
      </c>
      <c r="Y95" s="22" t="str">
        <f>IF(SUM('Control Sample Data'!C$3:C$194)&gt;10,IF(AND(ISNUMBER('Control Sample Data'!C95),'Control Sample Data'!C95&lt;35,'Control Sample Data'!C95&gt;0),'Control Sample Data'!C95-'Choose Housekeeping Genes'!AA$20,35-'Choose Housekeeping Genes'!AA$20),"")</f>
        <v/>
      </c>
      <c r="Z95" s="22" t="str">
        <f>IF(SUM('Control Sample Data'!D$3:D$194)&gt;10,IF(AND(ISNUMBER('Control Sample Data'!D95),'Control Sample Data'!D95&lt;35,'Control Sample Data'!D95&gt;0),'Control Sample Data'!D95-'Choose Housekeeping Genes'!AB$20,35-'Choose Housekeeping Genes'!AB$20),"")</f>
        <v/>
      </c>
      <c r="AA95" s="22" t="str">
        <f>IF(SUM('Control Sample Data'!E$3:E$194)&gt;10,IF(AND(ISNUMBER('Control Sample Data'!E95),'Control Sample Data'!E95&lt;35,'Control Sample Data'!E95&gt;0),'Control Sample Data'!E95-'Choose Housekeeping Genes'!AC$20,35-'Choose Housekeeping Genes'!AC$20),"")</f>
        <v/>
      </c>
      <c r="AB95" s="22" t="str">
        <f>IF(SUM('Control Sample Data'!F$3:F$194)&gt;10,IF(AND(ISNUMBER('Control Sample Data'!F95),'Control Sample Data'!F95&lt;35,'Control Sample Data'!F95&gt;0),'Control Sample Data'!F95-'Choose Housekeeping Genes'!AD$20,35-'Choose Housekeeping Genes'!AD$20),"")</f>
        <v/>
      </c>
      <c r="AC95" s="22" t="str">
        <f>IF(SUM('Control Sample Data'!G$3:G$194)&gt;10,IF(AND(ISNUMBER('Control Sample Data'!G95),'Control Sample Data'!G95&lt;35,'Control Sample Data'!G95&gt;0),'Control Sample Data'!G95-'Choose Housekeeping Genes'!AE$20,35-'Choose Housekeeping Genes'!AE$20),"")</f>
        <v/>
      </c>
      <c r="AD95" s="22" t="str">
        <f>IF(SUM('Control Sample Data'!H$3:H$194)&gt;10,IF(AND(ISNUMBER('Control Sample Data'!H95),'Control Sample Data'!H95&lt;35,'Control Sample Data'!H95&gt;0),'Control Sample Data'!H95-'Choose Housekeeping Genes'!AF$20,35-'Choose Housekeeping Genes'!AF$20),"")</f>
        <v/>
      </c>
      <c r="AE95" s="22" t="str">
        <f>IF(SUM('Control Sample Data'!I$3:I$194)&gt;10,IF(AND(ISNUMBER('Control Sample Data'!I95),'Control Sample Data'!I95&lt;35,'Control Sample Data'!I95&gt;0),'Control Sample Data'!I95-'Choose Housekeeping Genes'!AG$20,35-'Choose Housekeeping Genes'!AG$20),"")</f>
        <v/>
      </c>
      <c r="AF95" s="22" t="str">
        <f>IF(SUM('Control Sample Data'!J$3:J$194)&gt;10,IF(AND(ISNUMBER('Control Sample Data'!J95),'Control Sample Data'!J95&lt;35,'Control Sample Data'!J95&gt;0),'Control Sample Data'!J95-'Choose Housekeeping Genes'!AH$20,35-'Choose Housekeeping Genes'!AH$20),"")</f>
        <v/>
      </c>
      <c r="AG95" s="22" t="str">
        <f>IF(SUM('Control Sample Data'!K$3:K$194)&gt;10,IF(AND(ISNUMBER('Control Sample Data'!K95),'Control Sample Data'!K95&lt;35,'Control Sample Data'!K95&gt;0),'Control Sample Data'!K95-'Choose Housekeeping Genes'!AI$20,35-'Choose Housekeeping Genes'!AI$20),"")</f>
        <v/>
      </c>
      <c r="AH95" s="22" t="str">
        <f>IF(SUM('Control Sample Data'!L$3:L$194)&gt;10,IF(AND(ISNUMBER('Control Sample Data'!L95),'Control Sample Data'!L95&lt;35,'Control Sample Data'!L95&gt;0),'Control Sample Data'!L95-'Choose Housekeeping Genes'!AJ$20,35-'Choose Housekeeping Genes'!AJ$20),"")</f>
        <v/>
      </c>
      <c r="AI95" s="22" t="str">
        <f>IF(SUM('Control Sample Data'!M$3:M$194)&gt;10,IF(AND(ISNUMBER('Control Sample Data'!M95),'Control Sample Data'!M95&lt;35,'Control Sample Data'!M95&gt;0),'Control Sample Data'!M95-'Choose Housekeeping Genes'!AK$20,35-'Choose Housekeeping Genes'!AK$20),"")</f>
        <v/>
      </c>
      <c r="AJ95" s="22" t="str">
        <f>IF(SUM('Control Sample Data'!N$3:N$194)&gt;10,IF(AND(ISNUMBER('Control Sample Data'!N95),'Control Sample Data'!N95&lt;35,'Control Sample Data'!N95&gt;0),'Control Sample Data'!N95-'Choose Housekeeping Genes'!AL$20,35-'Choose Housekeeping Genes'!AL$20),"")</f>
        <v/>
      </c>
      <c r="AK95" s="22" t="str">
        <f>IF(SUM('Control Sample Data'!O$3:O$194)&gt;10,IF(AND(ISNUMBER('Control Sample Data'!O95),'Control Sample Data'!O95&lt;35,'Control Sample Data'!O95&gt;0),'Control Sample Data'!O95-'Choose Housekeeping Genes'!AM$20,35-'Choose Housekeeping Genes'!AM$20),"")</f>
        <v/>
      </c>
      <c r="AL95" s="22" t="str">
        <f>IF(SUM('Control Sample Data'!P$3:P$194)&gt;10,IF(AND(ISNUMBER('Control Sample Data'!P95),'Control Sample Data'!P95&lt;35,'Control Sample Data'!P95&gt;0),'Control Sample Data'!P95-'Choose Housekeeping Genes'!AN$20,35-'Choose Housekeeping Genes'!AN$20),"")</f>
        <v/>
      </c>
      <c r="AM95" s="22" t="str">
        <f>IF(SUM('Control Sample Data'!Q$3:Q$194)&gt;10,IF(AND(ISNUMBER('Control Sample Data'!Q95),'Control Sample Data'!Q95&lt;35,'Control Sample Data'!Q95&gt;0),'Control Sample Data'!Q95-'Choose Housekeeping Genes'!AO$20,35-'Choose Housekeeping Genes'!AO$20),"")</f>
        <v/>
      </c>
      <c r="AN95" s="22" t="str">
        <f>IF(SUM('Control Sample Data'!R$3:R$194)&gt;10,IF(AND(ISNUMBER('Control Sample Data'!R95),'Control Sample Data'!R95&lt;35,'Control Sample Data'!R95&gt;0),'Control Sample Data'!R95-'Choose Housekeeping Genes'!AP$20,35-'Choose Housekeeping Genes'!AP$20),"")</f>
        <v/>
      </c>
      <c r="AO95" s="22" t="str">
        <f>IF(SUM('Control Sample Data'!S$3:S$194)&gt;10,IF(AND(ISNUMBER('Control Sample Data'!S95),'Control Sample Data'!S95&lt;35,'Control Sample Data'!S95&gt;0),'Control Sample Data'!S95-'Choose Housekeeping Genes'!AQ$20,35-'Choose Housekeeping Genes'!AQ$20),"")</f>
        <v/>
      </c>
      <c r="AP95" s="22" t="str">
        <f>IF(SUM('Control Sample Data'!T$3:T$194)&gt;10,IF(AND(ISNUMBER('Control Sample Data'!T95),'Control Sample Data'!T95&lt;35,'Control Sample Data'!T95&gt;0),'Control Sample Data'!T95-'Choose Housekeeping Genes'!AR$20,35-'Choose Housekeeping Genes'!AR$20),"")</f>
        <v/>
      </c>
      <c r="AQ95" s="22" t="str">
        <f>IF(SUM('Control Sample Data'!U$3:U$194)&gt;10,IF(AND(ISNUMBER('Control Sample Data'!U95),'Control Sample Data'!U95&lt;35,'Control Sample Data'!U95&gt;0),'Control Sample Data'!U95-'Choose Housekeeping Genes'!AS$20,35-'Choose Housekeeping Genes'!AS$20),"")</f>
        <v/>
      </c>
      <c r="AR95" s="22" t="str">
        <f>IF(SUM('Control Sample Data'!V$3:V$194)&gt;10,IF(AND(ISNUMBER('Control Sample Data'!V95),'Control Sample Data'!V95&lt;35,'Control Sample Data'!V95&gt;0),'Control Sample Data'!V95-'Choose Housekeeping Genes'!AT$20,35-'Choose Housekeeping Genes'!AT$20),"")</f>
        <v/>
      </c>
      <c r="AS95" s="69" t="str">
        <f>'Control Sample Data'!A95</f>
        <v>Leu-TAA-1</v>
      </c>
      <c r="AT95" s="21" t="s">
        <v>254</v>
      </c>
      <c r="AU95" s="22" t="str">
        <f ca="1">IF(ISNUMBER(C95-'Choose Housekeeping Genes'!D$12),C95-'Choose Housekeeping Genes'!D$12,"")</f>
        <v/>
      </c>
      <c r="AV95" s="22" t="str">
        <f ca="1">IF(ISNUMBER(D95-'Choose Housekeeping Genes'!E$12),D95-'Choose Housekeeping Genes'!E$12,"")</f>
        <v/>
      </c>
      <c r="AW95" s="22" t="str">
        <f ca="1">IF(ISNUMBER(E95-'Choose Housekeeping Genes'!F$12),E95-'Choose Housekeeping Genes'!F$12,"")</f>
        <v/>
      </c>
      <c r="AX95" s="22" t="str">
        <f ca="1">IF(ISNUMBER(F95-'Choose Housekeeping Genes'!G$12),F95-'Choose Housekeeping Genes'!G$12,"")</f>
        <v/>
      </c>
      <c r="AY95" s="22" t="str">
        <f ca="1">IF(ISNUMBER(G95-'Choose Housekeeping Genes'!H$12),G95-'Choose Housekeeping Genes'!H$12,"")</f>
        <v/>
      </c>
      <c r="AZ95" s="22" t="str">
        <f ca="1">IF(ISNUMBER(H95-'Choose Housekeeping Genes'!I$12),H95-'Choose Housekeeping Genes'!I$12,"")</f>
        <v/>
      </c>
      <c r="BA95" s="22" t="str">
        <f ca="1">IF(ISNUMBER(I95-'Choose Housekeeping Genes'!J$12),I95-'Choose Housekeeping Genes'!J$12,"")</f>
        <v/>
      </c>
      <c r="BB95" s="22" t="str">
        <f ca="1">IF(ISNUMBER(J95-'Choose Housekeeping Genes'!K$12),J95-'Choose Housekeeping Genes'!K$12,"")</f>
        <v/>
      </c>
      <c r="BC95" s="22" t="str">
        <f ca="1">IF(ISNUMBER(K95-'Choose Housekeeping Genes'!L$12),K95-'Choose Housekeeping Genes'!L$12,"")</f>
        <v/>
      </c>
      <c r="BD95" s="22" t="str">
        <f ca="1">IF(ISNUMBER(L95-'Choose Housekeeping Genes'!M$12),L95-'Choose Housekeeping Genes'!M$12,"")</f>
        <v/>
      </c>
      <c r="BE95" s="22" t="str">
        <f ca="1">IF(ISNUMBER(M95-'Choose Housekeeping Genes'!N$12),M95-'Choose Housekeeping Genes'!N$12,"")</f>
        <v/>
      </c>
      <c r="BF95" s="22" t="str">
        <f ca="1">IF(ISNUMBER(N95-'Choose Housekeeping Genes'!O$12),N95-'Choose Housekeeping Genes'!O$12,"")</f>
        <v/>
      </c>
      <c r="BG95" s="22" t="str">
        <f ca="1">IF(ISNUMBER(O95-'Choose Housekeeping Genes'!P$12),O95-'Choose Housekeeping Genes'!P$12,"")</f>
        <v/>
      </c>
      <c r="BH95" s="22" t="str">
        <f ca="1">IF(ISNUMBER(P95-'Choose Housekeeping Genes'!Q$12),P95-'Choose Housekeeping Genes'!Q$12,"")</f>
        <v/>
      </c>
      <c r="BI95" s="22" t="str">
        <f ca="1">IF(ISNUMBER(Q95-'Choose Housekeeping Genes'!R$12),Q95-'Choose Housekeeping Genes'!R$12,"")</f>
        <v/>
      </c>
      <c r="BJ95" s="22" t="str">
        <f ca="1">IF(ISNUMBER(R95-'Choose Housekeeping Genes'!S$12),R95-'Choose Housekeeping Genes'!S$12,"")</f>
        <v/>
      </c>
      <c r="BK95" s="22" t="str">
        <f ca="1">IF(ISNUMBER(S95-'Choose Housekeeping Genes'!T$12),S95-'Choose Housekeeping Genes'!T$12,"")</f>
        <v/>
      </c>
      <c r="BL95" s="22" t="str">
        <f ca="1">IF(ISNUMBER(T95-'Choose Housekeeping Genes'!U$12),T95-'Choose Housekeeping Genes'!U$12,"")</f>
        <v/>
      </c>
      <c r="BM95" s="22" t="str">
        <f ca="1">IF(ISNUMBER(U95-'Choose Housekeeping Genes'!V$12),U95-'Choose Housekeeping Genes'!V$12,"")</f>
        <v/>
      </c>
      <c r="BN95" s="22" t="str">
        <f ca="1">IF(ISNUMBER(V95-'Choose Housekeeping Genes'!W$12),V95-'Choose Housekeeping Genes'!W$12,"")</f>
        <v/>
      </c>
      <c r="BO95" s="142" t="str">
        <f t="shared" si="49"/>
        <v>Leu-TAA-1</v>
      </c>
      <c r="BP95" s="140" t="s">
        <v>254</v>
      </c>
      <c r="BQ95" s="22" t="str">
        <f ca="1">IF(ISNUMBER(Y95-'Choose Housekeeping Genes'!AA$12),Y95-'Choose Housekeeping Genes'!AA$12,"")</f>
        <v/>
      </c>
      <c r="BR95" s="22" t="str">
        <f ca="1">IF(ISNUMBER(Z95-'Choose Housekeeping Genes'!AB$12),Z95-'Choose Housekeeping Genes'!AB$12,"")</f>
        <v/>
      </c>
      <c r="BS95" s="22" t="str">
        <f ca="1">IF(ISNUMBER(AA95-'Choose Housekeeping Genes'!AC$12),AA95-'Choose Housekeeping Genes'!AC$12,"")</f>
        <v/>
      </c>
      <c r="BT95" s="22" t="str">
        <f ca="1">IF(ISNUMBER(AB95-'Choose Housekeeping Genes'!AD$12),AB95-'Choose Housekeeping Genes'!AD$12,"")</f>
        <v/>
      </c>
      <c r="BU95" s="22" t="str">
        <f ca="1">IF(ISNUMBER(AC95-'Choose Housekeeping Genes'!AE$12),AC95-'Choose Housekeeping Genes'!AE$12,"")</f>
        <v/>
      </c>
      <c r="BV95" s="22" t="str">
        <f ca="1">IF(ISNUMBER(AD95-'Choose Housekeeping Genes'!AF$12),AD95-'Choose Housekeeping Genes'!AF$12,"")</f>
        <v/>
      </c>
      <c r="BW95" s="22" t="str">
        <f ca="1">IF(ISNUMBER(AE95-'Choose Housekeeping Genes'!AG$12),AE95-'Choose Housekeeping Genes'!AG$12,"")</f>
        <v/>
      </c>
      <c r="BX95" s="22" t="str">
        <f ca="1">IF(ISNUMBER(AF95-'Choose Housekeeping Genes'!AH$12),AF95-'Choose Housekeeping Genes'!AH$12,"")</f>
        <v/>
      </c>
      <c r="BY95" s="22" t="str">
        <f ca="1">IF(ISNUMBER(AG95-'Choose Housekeeping Genes'!AI$12),AG95-'Choose Housekeeping Genes'!AI$12,"")</f>
        <v/>
      </c>
      <c r="BZ95" s="22" t="str">
        <f ca="1">IF(ISNUMBER(AH95-'Choose Housekeeping Genes'!AJ$12),AH95-'Choose Housekeeping Genes'!AJ$12,"")</f>
        <v/>
      </c>
      <c r="CA95" s="22" t="str">
        <f ca="1">IF(ISNUMBER(AI95-'Choose Housekeeping Genes'!AK$12),AI95-'Choose Housekeeping Genes'!AK$12,"")</f>
        <v/>
      </c>
      <c r="CB95" s="22" t="str">
        <f ca="1">IF(ISNUMBER(AJ95-'Choose Housekeeping Genes'!AL$12),AJ95-'Choose Housekeeping Genes'!AL$12,"")</f>
        <v/>
      </c>
      <c r="CC95" s="22" t="str">
        <f ca="1">IF(ISNUMBER(AK95-'Choose Housekeeping Genes'!AM$12),AK95-'Choose Housekeeping Genes'!AM$12,"")</f>
        <v/>
      </c>
      <c r="CD95" s="22" t="str">
        <f ca="1">IF(ISNUMBER(AL95-'Choose Housekeeping Genes'!AN$12),AL95-'Choose Housekeeping Genes'!AN$12,"")</f>
        <v/>
      </c>
      <c r="CE95" s="22" t="str">
        <f ca="1">IF(ISNUMBER(AM95-'Choose Housekeeping Genes'!AO$12),AM95-'Choose Housekeeping Genes'!AO$12,"")</f>
        <v/>
      </c>
      <c r="CF95" s="22" t="str">
        <f ca="1">IF(ISNUMBER(AN95-'Choose Housekeeping Genes'!AP$12),AN95-'Choose Housekeeping Genes'!AP$12,"")</f>
        <v/>
      </c>
      <c r="CG95" s="22" t="str">
        <f ca="1">IF(ISNUMBER(AO95-'Choose Housekeeping Genes'!AQ$12),AO95-'Choose Housekeeping Genes'!AQ$12,"")</f>
        <v/>
      </c>
      <c r="CH95" s="22" t="str">
        <f ca="1">IF(ISNUMBER(AP95-'Choose Housekeeping Genes'!AR$12),AP95-'Choose Housekeeping Genes'!AR$12,"")</f>
        <v/>
      </c>
      <c r="CI95" s="22" t="str">
        <f ca="1">IF(ISNUMBER(AQ95-'Choose Housekeeping Genes'!AS$12),AQ95-'Choose Housekeeping Genes'!AS$12,"")</f>
        <v/>
      </c>
      <c r="CJ95" s="22" t="str">
        <f ca="1">IF(ISNUMBER(AR95-'Choose Housekeeping Genes'!AT$12),AR95-'Choose Housekeeping Genes'!AT$12,"")</f>
        <v/>
      </c>
      <c r="CK95" s="66" t="e">
        <f t="shared" ca="1" si="50"/>
        <v>#DIV/0!</v>
      </c>
      <c r="CL95" s="143" t="e">
        <f t="shared" ca="1" si="51"/>
        <v>#DIV/0!</v>
      </c>
      <c r="DA95" s="69" t="str">
        <f>'Transcript table'!D103</f>
        <v>Leu-TAA-1</v>
      </c>
      <c r="DB95" s="21" t="s">
        <v>254</v>
      </c>
      <c r="DC95" s="65" t="str">
        <f t="shared" ca="1" si="52"/>
        <v/>
      </c>
      <c r="DD95" s="65" t="str">
        <f t="shared" ca="1" si="53"/>
        <v/>
      </c>
      <c r="DE95" s="65" t="str">
        <f t="shared" ca="1" si="54"/>
        <v/>
      </c>
      <c r="DF95" s="65" t="str">
        <f t="shared" ca="1" si="55"/>
        <v/>
      </c>
      <c r="DG95" s="65" t="str">
        <f t="shared" ca="1" si="56"/>
        <v/>
      </c>
      <c r="DH95" s="65" t="str">
        <f t="shared" ca="1" si="57"/>
        <v/>
      </c>
      <c r="DI95" s="65" t="str">
        <f t="shared" ca="1" si="58"/>
        <v/>
      </c>
      <c r="DJ95" s="65" t="str">
        <f t="shared" ca="1" si="59"/>
        <v/>
      </c>
      <c r="DK95" s="65" t="str">
        <f t="shared" ca="1" si="60"/>
        <v/>
      </c>
      <c r="DL95" s="65" t="str">
        <f t="shared" ca="1" si="61"/>
        <v/>
      </c>
      <c r="DM95" s="65" t="str">
        <f t="shared" ca="1" si="62"/>
        <v/>
      </c>
      <c r="DN95" s="65" t="str">
        <f t="shared" ca="1" si="63"/>
        <v/>
      </c>
      <c r="DO95" s="65" t="str">
        <f t="shared" ca="1" si="64"/>
        <v/>
      </c>
      <c r="DP95" s="65" t="str">
        <f t="shared" ca="1" si="65"/>
        <v/>
      </c>
      <c r="DQ95" s="65" t="str">
        <f t="shared" ca="1" si="66"/>
        <v/>
      </c>
      <c r="DR95" s="65" t="str">
        <f t="shared" ca="1" si="67"/>
        <v/>
      </c>
      <c r="DS95" s="65" t="str">
        <f t="shared" ca="1" si="68"/>
        <v/>
      </c>
      <c r="DT95" s="65" t="str">
        <f t="shared" ca="1" si="69"/>
        <v/>
      </c>
      <c r="DU95" s="65" t="str">
        <f t="shared" ca="1" si="70"/>
        <v/>
      </c>
      <c r="DV95" s="65" t="str">
        <f t="shared" ca="1" si="71"/>
        <v/>
      </c>
      <c r="DW95" s="141" t="str">
        <f t="shared" si="72"/>
        <v>Leu-TAA-1</v>
      </c>
      <c r="DX95" s="140" t="s">
        <v>254</v>
      </c>
      <c r="DY95" s="65" t="str">
        <f t="shared" ca="1" si="73"/>
        <v/>
      </c>
      <c r="DZ95" s="65" t="str">
        <f t="shared" ca="1" si="74"/>
        <v/>
      </c>
      <c r="EA95" s="65" t="str">
        <f t="shared" ca="1" si="75"/>
        <v/>
      </c>
      <c r="EB95" s="65" t="str">
        <f t="shared" ca="1" si="76"/>
        <v/>
      </c>
      <c r="EC95" s="65" t="str">
        <f t="shared" ca="1" si="77"/>
        <v/>
      </c>
      <c r="ED95" s="65" t="str">
        <f t="shared" ca="1" si="78"/>
        <v/>
      </c>
      <c r="EE95" s="65" t="str">
        <f t="shared" ca="1" si="79"/>
        <v/>
      </c>
      <c r="EF95" s="65" t="str">
        <f t="shared" ca="1" si="80"/>
        <v/>
      </c>
      <c r="EG95" s="65" t="str">
        <f t="shared" ca="1" si="81"/>
        <v/>
      </c>
      <c r="EH95" s="65" t="str">
        <f t="shared" ca="1" si="82"/>
        <v/>
      </c>
      <c r="EI95" s="65" t="str">
        <f t="shared" ca="1" si="83"/>
        <v/>
      </c>
      <c r="EJ95" s="65" t="str">
        <f t="shared" ca="1" si="84"/>
        <v/>
      </c>
      <c r="EK95" s="65" t="str">
        <f t="shared" ca="1" si="85"/>
        <v/>
      </c>
      <c r="EL95" s="65" t="str">
        <f t="shared" ca="1" si="86"/>
        <v/>
      </c>
      <c r="EM95" s="65" t="str">
        <f t="shared" ca="1" si="87"/>
        <v/>
      </c>
      <c r="EN95" s="65" t="str">
        <f t="shared" ca="1" si="88"/>
        <v/>
      </c>
      <c r="EO95" s="65" t="str">
        <f t="shared" ca="1" si="89"/>
        <v/>
      </c>
      <c r="EP95" s="65" t="str">
        <f t="shared" ca="1" si="90"/>
        <v/>
      </c>
      <c r="EQ95" s="65" t="str">
        <f t="shared" ca="1" si="91"/>
        <v/>
      </c>
      <c r="ER95" s="65" t="str">
        <f t="shared" ca="1" si="92"/>
        <v/>
      </c>
    </row>
    <row r="96" spans="1:148" ht="12.75" customHeight="1">
      <c r="A96" s="134" t="str">
        <f>'Test Sample Data'!A96</f>
        <v>Leu-TAA-2</v>
      </c>
      <c r="B96" s="136" t="s">
        <v>252</v>
      </c>
      <c r="C96" s="22" t="str">
        <f>IF(SUM('Test Sample Data'!C$3:C$194)&gt;10,IF(AND(ISNUMBER('Test Sample Data'!C96),'Test Sample Data'!C96&lt;35,'Test Sample Data'!C96&gt;0),'Test Sample Data'!C96-'Choose Housekeeping Genes'!D$20,35-'Choose Housekeeping Genes'!D$20),"")</f>
        <v/>
      </c>
      <c r="D96" s="22" t="str">
        <f>IF(SUM('Test Sample Data'!D$3:D$194)&gt;10,IF(AND(ISNUMBER('Test Sample Data'!D96),'Test Sample Data'!D96&lt;35,'Test Sample Data'!D96&gt;0),'Test Sample Data'!D96-'Choose Housekeeping Genes'!E$20,35-'Choose Housekeeping Genes'!E$20),"")</f>
        <v/>
      </c>
      <c r="E96" s="22" t="str">
        <f>IF(SUM('Test Sample Data'!E$3:E$194)&gt;10,IF(AND(ISNUMBER('Test Sample Data'!E96),'Test Sample Data'!E96&lt;35,'Test Sample Data'!E96&gt;0),'Test Sample Data'!E96-'Choose Housekeeping Genes'!F$20,35-'Choose Housekeeping Genes'!F$20),"")</f>
        <v/>
      </c>
      <c r="F96" s="22" t="str">
        <f>IF(SUM('Test Sample Data'!F$3:F$194)&gt;10,IF(AND(ISNUMBER('Test Sample Data'!F96),'Test Sample Data'!F96&lt;35,'Test Sample Data'!F96&gt;0),'Test Sample Data'!F96-'Choose Housekeeping Genes'!G$20,35-'Choose Housekeeping Genes'!G$20),"")</f>
        <v/>
      </c>
      <c r="G96" s="22" t="str">
        <f>IF(SUM('Test Sample Data'!G$3:G$194)&gt;10,IF(AND(ISNUMBER('Test Sample Data'!G96),'Test Sample Data'!G96&lt;35,'Test Sample Data'!G96&gt;0),'Test Sample Data'!G96-'Choose Housekeeping Genes'!H$20,35-'Choose Housekeeping Genes'!H$20),"")</f>
        <v/>
      </c>
      <c r="H96" s="22" t="str">
        <f>IF(SUM('Test Sample Data'!H$3:H$194)&gt;10,IF(AND(ISNUMBER('Test Sample Data'!H96),'Test Sample Data'!H96&lt;35,'Test Sample Data'!H96&gt;0),'Test Sample Data'!H96-'Choose Housekeeping Genes'!I$20,35-'Choose Housekeeping Genes'!I$20),"")</f>
        <v/>
      </c>
      <c r="I96" s="22" t="str">
        <f>IF(SUM('Test Sample Data'!I$3:I$194)&gt;10,IF(AND(ISNUMBER('Test Sample Data'!I96),'Test Sample Data'!I96&lt;35,'Test Sample Data'!I96&gt;0),'Test Sample Data'!I96-'Choose Housekeeping Genes'!J$20,35-'Choose Housekeeping Genes'!J$20),"")</f>
        <v/>
      </c>
      <c r="J96" s="22" t="str">
        <f>IF(SUM('Test Sample Data'!J$3:J$194)&gt;10,IF(AND(ISNUMBER('Test Sample Data'!J96),'Test Sample Data'!J96&lt;35,'Test Sample Data'!J96&gt;0),'Test Sample Data'!J96-'Choose Housekeeping Genes'!K$20,35-'Choose Housekeeping Genes'!K$20),"")</f>
        <v/>
      </c>
      <c r="K96" s="22" t="str">
        <f>IF(SUM('Test Sample Data'!K$3:K$194)&gt;10,IF(AND(ISNUMBER('Test Sample Data'!K96),'Test Sample Data'!K96&lt;35,'Test Sample Data'!K96&gt;0),'Test Sample Data'!K96-'Choose Housekeeping Genes'!L$20,35-'Choose Housekeeping Genes'!L$20),"")</f>
        <v/>
      </c>
      <c r="L96" s="22" t="str">
        <f>IF(SUM('Test Sample Data'!L$3:L$194)&gt;10,IF(AND(ISNUMBER('Test Sample Data'!L96),'Test Sample Data'!L96&lt;35,'Test Sample Data'!L96&gt;0),'Test Sample Data'!L96-'Choose Housekeeping Genes'!M$20,35-'Choose Housekeeping Genes'!M$20),"")</f>
        <v/>
      </c>
      <c r="M96" s="22" t="str">
        <f>IF(SUM('Test Sample Data'!M$3:M$194)&gt;10,IF(AND(ISNUMBER('Test Sample Data'!M96),'Test Sample Data'!M96&lt;35,'Test Sample Data'!M96&gt;0),'Test Sample Data'!M96-'Choose Housekeeping Genes'!N$20,35-'Choose Housekeeping Genes'!N$20),"")</f>
        <v/>
      </c>
      <c r="N96" s="22" t="str">
        <f>IF(SUM('Test Sample Data'!N$3:N$194)&gt;10,IF(AND(ISNUMBER('Test Sample Data'!N96),'Test Sample Data'!N96&lt;35,'Test Sample Data'!N96&gt;0),'Test Sample Data'!N96-'Choose Housekeeping Genes'!O$20,35-'Choose Housekeeping Genes'!O$20),"")</f>
        <v/>
      </c>
      <c r="O96" s="22" t="str">
        <f>IF(SUM('Test Sample Data'!O$3:O$194)&gt;10,IF(AND(ISNUMBER('Test Sample Data'!O96),'Test Sample Data'!O96&lt;35,'Test Sample Data'!O96&gt;0),'Test Sample Data'!O96-'Choose Housekeeping Genes'!P$20,35-'Choose Housekeeping Genes'!P$20),"")</f>
        <v/>
      </c>
      <c r="P96" s="22" t="str">
        <f>IF(SUM('Test Sample Data'!P$3:P$194)&gt;10,IF(AND(ISNUMBER('Test Sample Data'!P96),'Test Sample Data'!P96&lt;35,'Test Sample Data'!P96&gt;0),'Test Sample Data'!P96-'Choose Housekeeping Genes'!Q$20,35-'Choose Housekeeping Genes'!Q$20),"")</f>
        <v/>
      </c>
      <c r="Q96" s="22" t="str">
        <f>IF(SUM('Test Sample Data'!Q$3:Q$194)&gt;10,IF(AND(ISNUMBER('Test Sample Data'!Q96),'Test Sample Data'!Q96&lt;35,'Test Sample Data'!Q96&gt;0),'Test Sample Data'!Q96-'Choose Housekeeping Genes'!R$20,35-'Choose Housekeeping Genes'!R$20),"")</f>
        <v/>
      </c>
      <c r="R96" s="22" t="str">
        <f>IF(SUM('Test Sample Data'!R$3:R$194)&gt;10,IF(AND(ISNUMBER('Test Sample Data'!R96),'Test Sample Data'!R96&lt;35,'Test Sample Data'!R96&gt;0),'Test Sample Data'!R96-'Choose Housekeeping Genes'!S$20,35-'Choose Housekeeping Genes'!S$20),"")</f>
        <v/>
      </c>
      <c r="S96" s="22" t="str">
        <f>IF(SUM('Test Sample Data'!S$3:S$194)&gt;10,IF(AND(ISNUMBER('Test Sample Data'!S96),'Test Sample Data'!S96&lt;35,'Test Sample Data'!S96&gt;0),'Test Sample Data'!S96-'Choose Housekeeping Genes'!T$20,35-'Choose Housekeeping Genes'!T$20),"")</f>
        <v/>
      </c>
      <c r="T96" s="22" t="str">
        <f>IF(SUM('Test Sample Data'!T$3:T$194)&gt;10,IF(AND(ISNUMBER('Test Sample Data'!T96),'Test Sample Data'!T96&lt;35,'Test Sample Data'!T96&gt;0),'Test Sample Data'!T96-'Choose Housekeeping Genes'!U$20,35-'Choose Housekeeping Genes'!U$20),"")</f>
        <v/>
      </c>
      <c r="U96" s="22" t="str">
        <f>IF(SUM('Test Sample Data'!U$3:U$194)&gt;10,IF(AND(ISNUMBER('Test Sample Data'!U96),'Test Sample Data'!U96&lt;35,'Test Sample Data'!U96&gt;0),'Test Sample Data'!U96-'Choose Housekeeping Genes'!V$20,35-'Choose Housekeeping Genes'!V$20),"")</f>
        <v/>
      </c>
      <c r="V96" s="22" t="str">
        <f>IF(SUM('Test Sample Data'!V$3:V$194)&gt;10,IF(AND(ISNUMBER('Test Sample Data'!V96),'Test Sample Data'!V96&lt;35,'Test Sample Data'!V96&gt;0),'Test Sample Data'!V96-'Choose Housekeeping Genes'!W$20,35-'Choose Housekeeping Genes'!W$20),"")</f>
        <v/>
      </c>
      <c r="W96" s="139" t="str">
        <f>'Control Sample Data'!A96</f>
        <v>Leu-TAA-2</v>
      </c>
      <c r="X96" s="140" t="s">
        <v>252</v>
      </c>
      <c r="Y96" s="22" t="str">
        <f>IF(SUM('Control Sample Data'!C$3:C$194)&gt;10,IF(AND(ISNUMBER('Control Sample Data'!C96),'Control Sample Data'!C96&lt;35,'Control Sample Data'!C96&gt;0),'Control Sample Data'!C96-'Choose Housekeeping Genes'!AA$20,35-'Choose Housekeeping Genes'!AA$20),"")</f>
        <v/>
      </c>
      <c r="Z96" s="22" t="str">
        <f>IF(SUM('Control Sample Data'!D$3:D$194)&gt;10,IF(AND(ISNUMBER('Control Sample Data'!D96),'Control Sample Data'!D96&lt;35,'Control Sample Data'!D96&gt;0),'Control Sample Data'!D96-'Choose Housekeeping Genes'!AB$20,35-'Choose Housekeeping Genes'!AB$20),"")</f>
        <v/>
      </c>
      <c r="AA96" s="22" t="str">
        <f>IF(SUM('Control Sample Data'!E$3:E$194)&gt;10,IF(AND(ISNUMBER('Control Sample Data'!E96),'Control Sample Data'!E96&lt;35,'Control Sample Data'!E96&gt;0),'Control Sample Data'!E96-'Choose Housekeeping Genes'!AC$20,35-'Choose Housekeeping Genes'!AC$20),"")</f>
        <v/>
      </c>
      <c r="AB96" s="22" t="str">
        <f>IF(SUM('Control Sample Data'!F$3:F$194)&gt;10,IF(AND(ISNUMBER('Control Sample Data'!F96),'Control Sample Data'!F96&lt;35,'Control Sample Data'!F96&gt;0),'Control Sample Data'!F96-'Choose Housekeeping Genes'!AD$20,35-'Choose Housekeeping Genes'!AD$20),"")</f>
        <v/>
      </c>
      <c r="AC96" s="22" t="str">
        <f>IF(SUM('Control Sample Data'!G$3:G$194)&gt;10,IF(AND(ISNUMBER('Control Sample Data'!G96),'Control Sample Data'!G96&lt;35,'Control Sample Data'!G96&gt;0),'Control Sample Data'!G96-'Choose Housekeeping Genes'!AE$20,35-'Choose Housekeeping Genes'!AE$20),"")</f>
        <v/>
      </c>
      <c r="AD96" s="22" t="str">
        <f>IF(SUM('Control Sample Data'!H$3:H$194)&gt;10,IF(AND(ISNUMBER('Control Sample Data'!H96),'Control Sample Data'!H96&lt;35,'Control Sample Data'!H96&gt;0),'Control Sample Data'!H96-'Choose Housekeeping Genes'!AF$20,35-'Choose Housekeeping Genes'!AF$20),"")</f>
        <v/>
      </c>
      <c r="AE96" s="22" t="str">
        <f>IF(SUM('Control Sample Data'!I$3:I$194)&gt;10,IF(AND(ISNUMBER('Control Sample Data'!I96),'Control Sample Data'!I96&lt;35,'Control Sample Data'!I96&gt;0),'Control Sample Data'!I96-'Choose Housekeeping Genes'!AG$20,35-'Choose Housekeeping Genes'!AG$20),"")</f>
        <v/>
      </c>
      <c r="AF96" s="22" t="str">
        <f>IF(SUM('Control Sample Data'!J$3:J$194)&gt;10,IF(AND(ISNUMBER('Control Sample Data'!J96),'Control Sample Data'!J96&lt;35,'Control Sample Data'!J96&gt;0),'Control Sample Data'!J96-'Choose Housekeeping Genes'!AH$20,35-'Choose Housekeeping Genes'!AH$20),"")</f>
        <v/>
      </c>
      <c r="AG96" s="22" t="str">
        <f>IF(SUM('Control Sample Data'!K$3:K$194)&gt;10,IF(AND(ISNUMBER('Control Sample Data'!K96),'Control Sample Data'!K96&lt;35,'Control Sample Data'!K96&gt;0),'Control Sample Data'!K96-'Choose Housekeeping Genes'!AI$20,35-'Choose Housekeeping Genes'!AI$20),"")</f>
        <v/>
      </c>
      <c r="AH96" s="22" t="str">
        <f>IF(SUM('Control Sample Data'!L$3:L$194)&gt;10,IF(AND(ISNUMBER('Control Sample Data'!L96),'Control Sample Data'!L96&lt;35,'Control Sample Data'!L96&gt;0),'Control Sample Data'!L96-'Choose Housekeeping Genes'!AJ$20,35-'Choose Housekeeping Genes'!AJ$20),"")</f>
        <v/>
      </c>
      <c r="AI96" s="22" t="str">
        <f>IF(SUM('Control Sample Data'!M$3:M$194)&gt;10,IF(AND(ISNUMBER('Control Sample Data'!M96),'Control Sample Data'!M96&lt;35,'Control Sample Data'!M96&gt;0),'Control Sample Data'!M96-'Choose Housekeeping Genes'!AK$20,35-'Choose Housekeeping Genes'!AK$20),"")</f>
        <v/>
      </c>
      <c r="AJ96" s="22" t="str">
        <f>IF(SUM('Control Sample Data'!N$3:N$194)&gt;10,IF(AND(ISNUMBER('Control Sample Data'!N96),'Control Sample Data'!N96&lt;35,'Control Sample Data'!N96&gt;0),'Control Sample Data'!N96-'Choose Housekeeping Genes'!AL$20,35-'Choose Housekeeping Genes'!AL$20),"")</f>
        <v/>
      </c>
      <c r="AK96" s="22" t="str">
        <f>IF(SUM('Control Sample Data'!O$3:O$194)&gt;10,IF(AND(ISNUMBER('Control Sample Data'!O96),'Control Sample Data'!O96&lt;35,'Control Sample Data'!O96&gt;0),'Control Sample Data'!O96-'Choose Housekeeping Genes'!AM$20,35-'Choose Housekeeping Genes'!AM$20),"")</f>
        <v/>
      </c>
      <c r="AL96" s="22" t="str">
        <f>IF(SUM('Control Sample Data'!P$3:P$194)&gt;10,IF(AND(ISNUMBER('Control Sample Data'!P96),'Control Sample Data'!P96&lt;35,'Control Sample Data'!P96&gt;0),'Control Sample Data'!P96-'Choose Housekeeping Genes'!AN$20,35-'Choose Housekeeping Genes'!AN$20),"")</f>
        <v/>
      </c>
      <c r="AM96" s="22" t="str">
        <f>IF(SUM('Control Sample Data'!Q$3:Q$194)&gt;10,IF(AND(ISNUMBER('Control Sample Data'!Q96),'Control Sample Data'!Q96&lt;35,'Control Sample Data'!Q96&gt;0),'Control Sample Data'!Q96-'Choose Housekeeping Genes'!AO$20,35-'Choose Housekeeping Genes'!AO$20),"")</f>
        <v/>
      </c>
      <c r="AN96" s="22" t="str">
        <f>IF(SUM('Control Sample Data'!R$3:R$194)&gt;10,IF(AND(ISNUMBER('Control Sample Data'!R96),'Control Sample Data'!R96&lt;35,'Control Sample Data'!R96&gt;0),'Control Sample Data'!R96-'Choose Housekeeping Genes'!AP$20,35-'Choose Housekeeping Genes'!AP$20),"")</f>
        <v/>
      </c>
      <c r="AO96" s="22" t="str">
        <f>IF(SUM('Control Sample Data'!S$3:S$194)&gt;10,IF(AND(ISNUMBER('Control Sample Data'!S96),'Control Sample Data'!S96&lt;35,'Control Sample Data'!S96&gt;0),'Control Sample Data'!S96-'Choose Housekeeping Genes'!AQ$20,35-'Choose Housekeeping Genes'!AQ$20),"")</f>
        <v/>
      </c>
      <c r="AP96" s="22" t="str">
        <f>IF(SUM('Control Sample Data'!T$3:T$194)&gt;10,IF(AND(ISNUMBER('Control Sample Data'!T96),'Control Sample Data'!T96&lt;35,'Control Sample Data'!T96&gt;0),'Control Sample Data'!T96-'Choose Housekeeping Genes'!AR$20,35-'Choose Housekeeping Genes'!AR$20),"")</f>
        <v/>
      </c>
      <c r="AQ96" s="22" t="str">
        <f>IF(SUM('Control Sample Data'!U$3:U$194)&gt;10,IF(AND(ISNUMBER('Control Sample Data'!U96),'Control Sample Data'!U96&lt;35,'Control Sample Data'!U96&gt;0),'Control Sample Data'!U96-'Choose Housekeeping Genes'!AS$20,35-'Choose Housekeeping Genes'!AS$20),"")</f>
        <v/>
      </c>
      <c r="AR96" s="22" t="str">
        <f>IF(SUM('Control Sample Data'!V$3:V$194)&gt;10,IF(AND(ISNUMBER('Control Sample Data'!V96),'Control Sample Data'!V96&lt;35,'Control Sample Data'!V96&gt;0),'Control Sample Data'!V96-'Choose Housekeeping Genes'!AT$20,35-'Choose Housekeeping Genes'!AT$20),"")</f>
        <v/>
      </c>
      <c r="AS96" s="69" t="str">
        <f>'Control Sample Data'!A96</f>
        <v>Leu-TAA-2</v>
      </c>
      <c r="AT96" s="21" t="s">
        <v>252</v>
      </c>
      <c r="AU96" s="22" t="str">
        <f ca="1">IF(ISNUMBER(C96-'Choose Housekeeping Genes'!D$12),C96-'Choose Housekeeping Genes'!D$12,"")</f>
        <v/>
      </c>
      <c r="AV96" s="22" t="str">
        <f ca="1">IF(ISNUMBER(D96-'Choose Housekeeping Genes'!E$12),D96-'Choose Housekeeping Genes'!E$12,"")</f>
        <v/>
      </c>
      <c r="AW96" s="22" t="str">
        <f ca="1">IF(ISNUMBER(E96-'Choose Housekeeping Genes'!F$12),E96-'Choose Housekeeping Genes'!F$12,"")</f>
        <v/>
      </c>
      <c r="AX96" s="22" t="str">
        <f ca="1">IF(ISNUMBER(F96-'Choose Housekeeping Genes'!G$12),F96-'Choose Housekeeping Genes'!G$12,"")</f>
        <v/>
      </c>
      <c r="AY96" s="22" t="str">
        <f ca="1">IF(ISNUMBER(G96-'Choose Housekeeping Genes'!H$12),G96-'Choose Housekeeping Genes'!H$12,"")</f>
        <v/>
      </c>
      <c r="AZ96" s="22" t="str">
        <f ca="1">IF(ISNUMBER(H96-'Choose Housekeeping Genes'!I$12),H96-'Choose Housekeeping Genes'!I$12,"")</f>
        <v/>
      </c>
      <c r="BA96" s="22" t="str">
        <f ca="1">IF(ISNUMBER(I96-'Choose Housekeeping Genes'!J$12),I96-'Choose Housekeeping Genes'!J$12,"")</f>
        <v/>
      </c>
      <c r="BB96" s="22" t="str">
        <f ca="1">IF(ISNUMBER(J96-'Choose Housekeeping Genes'!K$12),J96-'Choose Housekeeping Genes'!K$12,"")</f>
        <v/>
      </c>
      <c r="BC96" s="22" t="str">
        <f ca="1">IF(ISNUMBER(K96-'Choose Housekeeping Genes'!L$12),K96-'Choose Housekeeping Genes'!L$12,"")</f>
        <v/>
      </c>
      <c r="BD96" s="22" t="str">
        <f ca="1">IF(ISNUMBER(L96-'Choose Housekeeping Genes'!M$12),L96-'Choose Housekeeping Genes'!M$12,"")</f>
        <v/>
      </c>
      <c r="BE96" s="22" t="str">
        <f ca="1">IF(ISNUMBER(M96-'Choose Housekeeping Genes'!N$12),M96-'Choose Housekeeping Genes'!N$12,"")</f>
        <v/>
      </c>
      <c r="BF96" s="22" t="str">
        <f ca="1">IF(ISNUMBER(N96-'Choose Housekeeping Genes'!O$12),N96-'Choose Housekeeping Genes'!O$12,"")</f>
        <v/>
      </c>
      <c r="BG96" s="22" t="str">
        <f ca="1">IF(ISNUMBER(O96-'Choose Housekeeping Genes'!P$12),O96-'Choose Housekeeping Genes'!P$12,"")</f>
        <v/>
      </c>
      <c r="BH96" s="22" t="str">
        <f ca="1">IF(ISNUMBER(P96-'Choose Housekeeping Genes'!Q$12),P96-'Choose Housekeeping Genes'!Q$12,"")</f>
        <v/>
      </c>
      <c r="BI96" s="22" t="str">
        <f ca="1">IF(ISNUMBER(Q96-'Choose Housekeeping Genes'!R$12),Q96-'Choose Housekeeping Genes'!R$12,"")</f>
        <v/>
      </c>
      <c r="BJ96" s="22" t="str">
        <f ca="1">IF(ISNUMBER(R96-'Choose Housekeeping Genes'!S$12),R96-'Choose Housekeeping Genes'!S$12,"")</f>
        <v/>
      </c>
      <c r="BK96" s="22" t="str">
        <f ca="1">IF(ISNUMBER(S96-'Choose Housekeeping Genes'!T$12),S96-'Choose Housekeeping Genes'!T$12,"")</f>
        <v/>
      </c>
      <c r="BL96" s="22" t="str">
        <f ca="1">IF(ISNUMBER(T96-'Choose Housekeeping Genes'!U$12),T96-'Choose Housekeeping Genes'!U$12,"")</f>
        <v/>
      </c>
      <c r="BM96" s="22" t="str">
        <f ca="1">IF(ISNUMBER(U96-'Choose Housekeeping Genes'!V$12),U96-'Choose Housekeeping Genes'!V$12,"")</f>
        <v/>
      </c>
      <c r="BN96" s="22" t="str">
        <f ca="1">IF(ISNUMBER(V96-'Choose Housekeeping Genes'!W$12),V96-'Choose Housekeeping Genes'!W$12,"")</f>
        <v/>
      </c>
      <c r="BO96" s="142" t="str">
        <f t="shared" si="49"/>
        <v>Leu-TAA-2</v>
      </c>
      <c r="BP96" s="140" t="s">
        <v>252</v>
      </c>
      <c r="BQ96" s="22" t="str">
        <f ca="1">IF(ISNUMBER(Y96-'Choose Housekeeping Genes'!AA$12),Y96-'Choose Housekeeping Genes'!AA$12,"")</f>
        <v/>
      </c>
      <c r="BR96" s="22" t="str">
        <f ca="1">IF(ISNUMBER(Z96-'Choose Housekeeping Genes'!AB$12),Z96-'Choose Housekeeping Genes'!AB$12,"")</f>
        <v/>
      </c>
      <c r="BS96" s="22" t="str">
        <f ca="1">IF(ISNUMBER(AA96-'Choose Housekeeping Genes'!AC$12),AA96-'Choose Housekeeping Genes'!AC$12,"")</f>
        <v/>
      </c>
      <c r="BT96" s="22" t="str">
        <f ca="1">IF(ISNUMBER(AB96-'Choose Housekeeping Genes'!AD$12),AB96-'Choose Housekeeping Genes'!AD$12,"")</f>
        <v/>
      </c>
      <c r="BU96" s="22" t="str">
        <f ca="1">IF(ISNUMBER(AC96-'Choose Housekeeping Genes'!AE$12),AC96-'Choose Housekeeping Genes'!AE$12,"")</f>
        <v/>
      </c>
      <c r="BV96" s="22" t="str">
        <f ca="1">IF(ISNUMBER(AD96-'Choose Housekeeping Genes'!AF$12),AD96-'Choose Housekeeping Genes'!AF$12,"")</f>
        <v/>
      </c>
      <c r="BW96" s="22" t="str">
        <f ca="1">IF(ISNUMBER(AE96-'Choose Housekeeping Genes'!AG$12),AE96-'Choose Housekeeping Genes'!AG$12,"")</f>
        <v/>
      </c>
      <c r="BX96" s="22" t="str">
        <f ca="1">IF(ISNUMBER(AF96-'Choose Housekeeping Genes'!AH$12),AF96-'Choose Housekeeping Genes'!AH$12,"")</f>
        <v/>
      </c>
      <c r="BY96" s="22" t="str">
        <f ca="1">IF(ISNUMBER(AG96-'Choose Housekeeping Genes'!AI$12),AG96-'Choose Housekeeping Genes'!AI$12,"")</f>
        <v/>
      </c>
      <c r="BZ96" s="22" t="str">
        <f ca="1">IF(ISNUMBER(AH96-'Choose Housekeeping Genes'!AJ$12),AH96-'Choose Housekeeping Genes'!AJ$12,"")</f>
        <v/>
      </c>
      <c r="CA96" s="22" t="str">
        <f ca="1">IF(ISNUMBER(AI96-'Choose Housekeeping Genes'!AK$12),AI96-'Choose Housekeeping Genes'!AK$12,"")</f>
        <v/>
      </c>
      <c r="CB96" s="22" t="str">
        <f ca="1">IF(ISNUMBER(AJ96-'Choose Housekeeping Genes'!AL$12),AJ96-'Choose Housekeeping Genes'!AL$12,"")</f>
        <v/>
      </c>
      <c r="CC96" s="22" t="str">
        <f ca="1">IF(ISNUMBER(AK96-'Choose Housekeeping Genes'!AM$12),AK96-'Choose Housekeeping Genes'!AM$12,"")</f>
        <v/>
      </c>
      <c r="CD96" s="22" t="str">
        <f ca="1">IF(ISNUMBER(AL96-'Choose Housekeeping Genes'!AN$12),AL96-'Choose Housekeeping Genes'!AN$12,"")</f>
        <v/>
      </c>
      <c r="CE96" s="22" t="str">
        <f ca="1">IF(ISNUMBER(AM96-'Choose Housekeeping Genes'!AO$12),AM96-'Choose Housekeeping Genes'!AO$12,"")</f>
        <v/>
      </c>
      <c r="CF96" s="22" t="str">
        <f ca="1">IF(ISNUMBER(AN96-'Choose Housekeeping Genes'!AP$12),AN96-'Choose Housekeeping Genes'!AP$12,"")</f>
        <v/>
      </c>
      <c r="CG96" s="22" t="str">
        <f ca="1">IF(ISNUMBER(AO96-'Choose Housekeeping Genes'!AQ$12),AO96-'Choose Housekeeping Genes'!AQ$12,"")</f>
        <v/>
      </c>
      <c r="CH96" s="22" t="str">
        <f ca="1">IF(ISNUMBER(AP96-'Choose Housekeeping Genes'!AR$12),AP96-'Choose Housekeeping Genes'!AR$12,"")</f>
        <v/>
      </c>
      <c r="CI96" s="22" t="str">
        <f ca="1">IF(ISNUMBER(AQ96-'Choose Housekeeping Genes'!AS$12),AQ96-'Choose Housekeeping Genes'!AS$12,"")</f>
        <v/>
      </c>
      <c r="CJ96" s="22" t="str">
        <f ca="1">IF(ISNUMBER(AR96-'Choose Housekeeping Genes'!AT$12),AR96-'Choose Housekeeping Genes'!AT$12,"")</f>
        <v/>
      </c>
      <c r="CK96" s="66" t="e">
        <f t="shared" ca="1" si="50"/>
        <v>#DIV/0!</v>
      </c>
      <c r="CL96" s="143" t="e">
        <f t="shared" ca="1" si="51"/>
        <v>#DIV/0!</v>
      </c>
      <c r="DA96" s="69" t="str">
        <f>'Transcript table'!D104</f>
        <v>Leu-TAA-2</v>
      </c>
      <c r="DB96" s="21" t="s">
        <v>252</v>
      </c>
      <c r="DC96" s="65" t="str">
        <f t="shared" ca="1" si="52"/>
        <v/>
      </c>
      <c r="DD96" s="65" t="str">
        <f t="shared" ca="1" si="53"/>
        <v/>
      </c>
      <c r="DE96" s="65" t="str">
        <f t="shared" ca="1" si="54"/>
        <v/>
      </c>
      <c r="DF96" s="65" t="str">
        <f t="shared" ca="1" si="55"/>
        <v/>
      </c>
      <c r="DG96" s="65" t="str">
        <f t="shared" ca="1" si="56"/>
        <v/>
      </c>
      <c r="DH96" s="65" t="str">
        <f t="shared" ca="1" si="57"/>
        <v/>
      </c>
      <c r="DI96" s="65" t="str">
        <f t="shared" ca="1" si="58"/>
        <v/>
      </c>
      <c r="DJ96" s="65" t="str">
        <f t="shared" ca="1" si="59"/>
        <v/>
      </c>
      <c r="DK96" s="65" t="str">
        <f t="shared" ca="1" si="60"/>
        <v/>
      </c>
      <c r="DL96" s="65" t="str">
        <f t="shared" ca="1" si="61"/>
        <v/>
      </c>
      <c r="DM96" s="65" t="str">
        <f t="shared" ca="1" si="62"/>
        <v/>
      </c>
      <c r="DN96" s="65" t="str">
        <f t="shared" ca="1" si="63"/>
        <v/>
      </c>
      <c r="DO96" s="65" t="str">
        <f t="shared" ca="1" si="64"/>
        <v/>
      </c>
      <c r="DP96" s="65" t="str">
        <f t="shared" ca="1" si="65"/>
        <v/>
      </c>
      <c r="DQ96" s="65" t="str">
        <f t="shared" ca="1" si="66"/>
        <v/>
      </c>
      <c r="DR96" s="65" t="str">
        <f t="shared" ca="1" si="67"/>
        <v/>
      </c>
      <c r="DS96" s="65" t="str">
        <f t="shared" ca="1" si="68"/>
        <v/>
      </c>
      <c r="DT96" s="65" t="str">
        <f t="shared" ca="1" si="69"/>
        <v/>
      </c>
      <c r="DU96" s="65" t="str">
        <f t="shared" ca="1" si="70"/>
        <v/>
      </c>
      <c r="DV96" s="65" t="str">
        <f t="shared" ca="1" si="71"/>
        <v/>
      </c>
      <c r="DW96" s="141" t="str">
        <f t="shared" si="72"/>
        <v>Leu-TAA-2</v>
      </c>
      <c r="DX96" s="140" t="s">
        <v>252</v>
      </c>
      <c r="DY96" s="65" t="str">
        <f t="shared" ca="1" si="73"/>
        <v/>
      </c>
      <c r="DZ96" s="65" t="str">
        <f t="shared" ca="1" si="74"/>
        <v/>
      </c>
      <c r="EA96" s="65" t="str">
        <f t="shared" ca="1" si="75"/>
        <v/>
      </c>
      <c r="EB96" s="65" t="str">
        <f t="shared" ca="1" si="76"/>
        <v/>
      </c>
      <c r="EC96" s="65" t="str">
        <f t="shared" ca="1" si="77"/>
        <v/>
      </c>
      <c r="ED96" s="65" t="str">
        <f t="shared" ca="1" si="78"/>
        <v/>
      </c>
      <c r="EE96" s="65" t="str">
        <f t="shared" ca="1" si="79"/>
        <v/>
      </c>
      <c r="EF96" s="65" t="str">
        <f t="shared" ca="1" si="80"/>
        <v/>
      </c>
      <c r="EG96" s="65" t="str">
        <f t="shared" ca="1" si="81"/>
        <v/>
      </c>
      <c r="EH96" s="65" t="str">
        <f t="shared" ca="1" si="82"/>
        <v/>
      </c>
      <c r="EI96" s="65" t="str">
        <f t="shared" ca="1" si="83"/>
        <v/>
      </c>
      <c r="EJ96" s="65" t="str">
        <f t="shared" ca="1" si="84"/>
        <v/>
      </c>
      <c r="EK96" s="65" t="str">
        <f t="shared" ca="1" si="85"/>
        <v/>
      </c>
      <c r="EL96" s="65" t="str">
        <f t="shared" ca="1" si="86"/>
        <v/>
      </c>
      <c r="EM96" s="65" t="str">
        <f t="shared" ca="1" si="87"/>
        <v/>
      </c>
      <c r="EN96" s="65" t="str">
        <f t="shared" ca="1" si="88"/>
        <v/>
      </c>
      <c r="EO96" s="65" t="str">
        <f t="shared" ca="1" si="89"/>
        <v/>
      </c>
      <c r="EP96" s="65" t="str">
        <f t="shared" ca="1" si="90"/>
        <v/>
      </c>
      <c r="EQ96" s="65" t="str">
        <f t="shared" ca="1" si="91"/>
        <v/>
      </c>
      <c r="ER96" s="65" t="str">
        <f t="shared" ca="1" si="92"/>
        <v/>
      </c>
    </row>
    <row r="97" spans="1:148" ht="12.75" customHeight="1">
      <c r="A97" s="134" t="str">
        <f>'Test Sample Data'!A97</f>
        <v>Leu-TAA-3</v>
      </c>
      <c r="B97" s="136" t="s">
        <v>250</v>
      </c>
      <c r="C97" s="22" t="str">
        <f>IF(SUM('Test Sample Data'!C$3:C$194)&gt;10,IF(AND(ISNUMBER('Test Sample Data'!C97),'Test Sample Data'!C97&lt;35,'Test Sample Data'!C97&gt;0),'Test Sample Data'!C97-'Choose Housekeeping Genes'!D$20,35-'Choose Housekeeping Genes'!D$20),"")</f>
        <v/>
      </c>
      <c r="D97" s="22" t="str">
        <f>IF(SUM('Test Sample Data'!D$3:D$194)&gt;10,IF(AND(ISNUMBER('Test Sample Data'!D97),'Test Sample Data'!D97&lt;35,'Test Sample Data'!D97&gt;0),'Test Sample Data'!D97-'Choose Housekeeping Genes'!E$20,35-'Choose Housekeeping Genes'!E$20),"")</f>
        <v/>
      </c>
      <c r="E97" s="22" t="str">
        <f>IF(SUM('Test Sample Data'!E$3:E$194)&gt;10,IF(AND(ISNUMBER('Test Sample Data'!E97),'Test Sample Data'!E97&lt;35,'Test Sample Data'!E97&gt;0),'Test Sample Data'!E97-'Choose Housekeeping Genes'!F$20,35-'Choose Housekeeping Genes'!F$20),"")</f>
        <v/>
      </c>
      <c r="F97" s="22" t="str">
        <f>IF(SUM('Test Sample Data'!F$3:F$194)&gt;10,IF(AND(ISNUMBER('Test Sample Data'!F97),'Test Sample Data'!F97&lt;35,'Test Sample Data'!F97&gt;0),'Test Sample Data'!F97-'Choose Housekeeping Genes'!G$20,35-'Choose Housekeeping Genes'!G$20),"")</f>
        <v/>
      </c>
      <c r="G97" s="22" t="str">
        <f>IF(SUM('Test Sample Data'!G$3:G$194)&gt;10,IF(AND(ISNUMBER('Test Sample Data'!G97),'Test Sample Data'!G97&lt;35,'Test Sample Data'!G97&gt;0),'Test Sample Data'!G97-'Choose Housekeeping Genes'!H$20,35-'Choose Housekeeping Genes'!H$20),"")</f>
        <v/>
      </c>
      <c r="H97" s="22" t="str">
        <f>IF(SUM('Test Sample Data'!H$3:H$194)&gt;10,IF(AND(ISNUMBER('Test Sample Data'!H97),'Test Sample Data'!H97&lt;35,'Test Sample Data'!H97&gt;0),'Test Sample Data'!H97-'Choose Housekeeping Genes'!I$20,35-'Choose Housekeeping Genes'!I$20),"")</f>
        <v/>
      </c>
      <c r="I97" s="22" t="str">
        <f>IF(SUM('Test Sample Data'!I$3:I$194)&gt;10,IF(AND(ISNUMBER('Test Sample Data'!I97),'Test Sample Data'!I97&lt;35,'Test Sample Data'!I97&gt;0),'Test Sample Data'!I97-'Choose Housekeeping Genes'!J$20,35-'Choose Housekeeping Genes'!J$20),"")</f>
        <v/>
      </c>
      <c r="J97" s="22" t="str">
        <f>IF(SUM('Test Sample Data'!J$3:J$194)&gt;10,IF(AND(ISNUMBER('Test Sample Data'!J97),'Test Sample Data'!J97&lt;35,'Test Sample Data'!J97&gt;0),'Test Sample Data'!J97-'Choose Housekeeping Genes'!K$20,35-'Choose Housekeeping Genes'!K$20),"")</f>
        <v/>
      </c>
      <c r="K97" s="22" t="str">
        <f>IF(SUM('Test Sample Data'!K$3:K$194)&gt;10,IF(AND(ISNUMBER('Test Sample Data'!K97),'Test Sample Data'!K97&lt;35,'Test Sample Data'!K97&gt;0),'Test Sample Data'!K97-'Choose Housekeeping Genes'!L$20,35-'Choose Housekeeping Genes'!L$20),"")</f>
        <v/>
      </c>
      <c r="L97" s="22" t="str">
        <f>IF(SUM('Test Sample Data'!L$3:L$194)&gt;10,IF(AND(ISNUMBER('Test Sample Data'!L97),'Test Sample Data'!L97&lt;35,'Test Sample Data'!L97&gt;0),'Test Sample Data'!L97-'Choose Housekeeping Genes'!M$20,35-'Choose Housekeeping Genes'!M$20),"")</f>
        <v/>
      </c>
      <c r="M97" s="22" t="str">
        <f>IF(SUM('Test Sample Data'!M$3:M$194)&gt;10,IF(AND(ISNUMBER('Test Sample Data'!M97),'Test Sample Data'!M97&lt;35,'Test Sample Data'!M97&gt;0),'Test Sample Data'!M97-'Choose Housekeeping Genes'!N$20,35-'Choose Housekeeping Genes'!N$20),"")</f>
        <v/>
      </c>
      <c r="N97" s="22" t="str">
        <f>IF(SUM('Test Sample Data'!N$3:N$194)&gt;10,IF(AND(ISNUMBER('Test Sample Data'!N97),'Test Sample Data'!N97&lt;35,'Test Sample Data'!N97&gt;0),'Test Sample Data'!N97-'Choose Housekeeping Genes'!O$20,35-'Choose Housekeeping Genes'!O$20),"")</f>
        <v/>
      </c>
      <c r="O97" s="22" t="str">
        <f>IF(SUM('Test Sample Data'!O$3:O$194)&gt;10,IF(AND(ISNUMBER('Test Sample Data'!O97),'Test Sample Data'!O97&lt;35,'Test Sample Data'!O97&gt;0),'Test Sample Data'!O97-'Choose Housekeeping Genes'!P$20,35-'Choose Housekeeping Genes'!P$20),"")</f>
        <v/>
      </c>
      <c r="P97" s="22" t="str">
        <f>IF(SUM('Test Sample Data'!P$3:P$194)&gt;10,IF(AND(ISNUMBER('Test Sample Data'!P97),'Test Sample Data'!P97&lt;35,'Test Sample Data'!P97&gt;0),'Test Sample Data'!P97-'Choose Housekeeping Genes'!Q$20,35-'Choose Housekeeping Genes'!Q$20),"")</f>
        <v/>
      </c>
      <c r="Q97" s="22" t="str">
        <f>IF(SUM('Test Sample Data'!Q$3:Q$194)&gt;10,IF(AND(ISNUMBER('Test Sample Data'!Q97),'Test Sample Data'!Q97&lt;35,'Test Sample Data'!Q97&gt;0),'Test Sample Data'!Q97-'Choose Housekeeping Genes'!R$20,35-'Choose Housekeeping Genes'!R$20),"")</f>
        <v/>
      </c>
      <c r="R97" s="22" t="str">
        <f>IF(SUM('Test Sample Data'!R$3:R$194)&gt;10,IF(AND(ISNUMBER('Test Sample Data'!R97),'Test Sample Data'!R97&lt;35,'Test Sample Data'!R97&gt;0),'Test Sample Data'!R97-'Choose Housekeeping Genes'!S$20,35-'Choose Housekeeping Genes'!S$20),"")</f>
        <v/>
      </c>
      <c r="S97" s="22" t="str">
        <f>IF(SUM('Test Sample Data'!S$3:S$194)&gt;10,IF(AND(ISNUMBER('Test Sample Data'!S97),'Test Sample Data'!S97&lt;35,'Test Sample Data'!S97&gt;0),'Test Sample Data'!S97-'Choose Housekeeping Genes'!T$20,35-'Choose Housekeeping Genes'!T$20),"")</f>
        <v/>
      </c>
      <c r="T97" s="22" t="str">
        <f>IF(SUM('Test Sample Data'!T$3:T$194)&gt;10,IF(AND(ISNUMBER('Test Sample Data'!T97),'Test Sample Data'!T97&lt;35,'Test Sample Data'!T97&gt;0),'Test Sample Data'!T97-'Choose Housekeeping Genes'!U$20,35-'Choose Housekeeping Genes'!U$20),"")</f>
        <v/>
      </c>
      <c r="U97" s="22" t="str">
        <f>IF(SUM('Test Sample Data'!U$3:U$194)&gt;10,IF(AND(ISNUMBER('Test Sample Data'!U97),'Test Sample Data'!U97&lt;35,'Test Sample Data'!U97&gt;0),'Test Sample Data'!U97-'Choose Housekeeping Genes'!V$20,35-'Choose Housekeeping Genes'!V$20),"")</f>
        <v/>
      </c>
      <c r="V97" s="22" t="str">
        <f>IF(SUM('Test Sample Data'!V$3:V$194)&gt;10,IF(AND(ISNUMBER('Test Sample Data'!V97),'Test Sample Data'!V97&lt;35,'Test Sample Data'!V97&gt;0),'Test Sample Data'!V97-'Choose Housekeeping Genes'!W$20,35-'Choose Housekeeping Genes'!W$20),"")</f>
        <v/>
      </c>
      <c r="W97" s="139" t="str">
        <f>'Control Sample Data'!A97</f>
        <v>Leu-TAA-3</v>
      </c>
      <c r="X97" s="140" t="s">
        <v>250</v>
      </c>
      <c r="Y97" s="22" t="str">
        <f>IF(SUM('Control Sample Data'!C$3:C$194)&gt;10,IF(AND(ISNUMBER('Control Sample Data'!C97),'Control Sample Data'!C97&lt;35,'Control Sample Data'!C97&gt;0),'Control Sample Data'!C97-'Choose Housekeeping Genes'!AA$20,35-'Choose Housekeeping Genes'!AA$20),"")</f>
        <v/>
      </c>
      <c r="Z97" s="22" t="str">
        <f>IF(SUM('Control Sample Data'!D$3:D$194)&gt;10,IF(AND(ISNUMBER('Control Sample Data'!D97),'Control Sample Data'!D97&lt;35,'Control Sample Data'!D97&gt;0),'Control Sample Data'!D97-'Choose Housekeeping Genes'!AB$20,35-'Choose Housekeeping Genes'!AB$20),"")</f>
        <v/>
      </c>
      <c r="AA97" s="22" t="str">
        <f>IF(SUM('Control Sample Data'!E$3:E$194)&gt;10,IF(AND(ISNUMBER('Control Sample Data'!E97),'Control Sample Data'!E97&lt;35,'Control Sample Data'!E97&gt;0),'Control Sample Data'!E97-'Choose Housekeeping Genes'!AC$20,35-'Choose Housekeeping Genes'!AC$20),"")</f>
        <v/>
      </c>
      <c r="AB97" s="22" t="str">
        <f>IF(SUM('Control Sample Data'!F$3:F$194)&gt;10,IF(AND(ISNUMBER('Control Sample Data'!F97),'Control Sample Data'!F97&lt;35,'Control Sample Data'!F97&gt;0),'Control Sample Data'!F97-'Choose Housekeeping Genes'!AD$20,35-'Choose Housekeeping Genes'!AD$20),"")</f>
        <v/>
      </c>
      <c r="AC97" s="22" t="str">
        <f>IF(SUM('Control Sample Data'!G$3:G$194)&gt;10,IF(AND(ISNUMBER('Control Sample Data'!G97),'Control Sample Data'!G97&lt;35,'Control Sample Data'!G97&gt;0),'Control Sample Data'!G97-'Choose Housekeeping Genes'!AE$20,35-'Choose Housekeeping Genes'!AE$20),"")</f>
        <v/>
      </c>
      <c r="AD97" s="22" t="str">
        <f>IF(SUM('Control Sample Data'!H$3:H$194)&gt;10,IF(AND(ISNUMBER('Control Sample Data'!H97),'Control Sample Data'!H97&lt;35,'Control Sample Data'!H97&gt;0),'Control Sample Data'!H97-'Choose Housekeeping Genes'!AF$20,35-'Choose Housekeeping Genes'!AF$20),"")</f>
        <v/>
      </c>
      <c r="AE97" s="22" t="str">
        <f>IF(SUM('Control Sample Data'!I$3:I$194)&gt;10,IF(AND(ISNUMBER('Control Sample Data'!I97),'Control Sample Data'!I97&lt;35,'Control Sample Data'!I97&gt;0),'Control Sample Data'!I97-'Choose Housekeeping Genes'!AG$20,35-'Choose Housekeeping Genes'!AG$20),"")</f>
        <v/>
      </c>
      <c r="AF97" s="22" t="str">
        <f>IF(SUM('Control Sample Data'!J$3:J$194)&gt;10,IF(AND(ISNUMBER('Control Sample Data'!J97),'Control Sample Data'!J97&lt;35,'Control Sample Data'!J97&gt;0),'Control Sample Data'!J97-'Choose Housekeeping Genes'!AH$20,35-'Choose Housekeeping Genes'!AH$20),"")</f>
        <v/>
      </c>
      <c r="AG97" s="22" t="str">
        <f>IF(SUM('Control Sample Data'!K$3:K$194)&gt;10,IF(AND(ISNUMBER('Control Sample Data'!K97),'Control Sample Data'!K97&lt;35,'Control Sample Data'!K97&gt;0),'Control Sample Data'!K97-'Choose Housekeeping Genes'!AI$20,35-'Choose Housekeeping Genes'!AI$20),"")</f>
        <v/>
      </c>
      <c r="AH97" s="22" t="str">
        <f>IF(SUM('Control Sample Data'!L$3:L$194)&gt;10,IF(AND(ISNUMBER('Control Sample Data'!L97),'Control Sample Data'!L97&lt;35,'Control Sample Data'!L97&gt;0),'Control Sample Data'!L97-'Choose Housekeeping Genes'!AJ$20,35-'Choose Housekeeping Genes'!AJ$20),"")</f>
        <v/>
      </c>
      <c r="AI97" s="22" t="str">
        <f>IF(SUM('Control Sample Data'!M$3:M$194)&gt;10,IF(AND(ISNUMBER('Control Sample Data'!M97),'Control Sample Data'!M97&lt;35,'Control Sample Data'!M97&gt;0),'Control Sample Data'!M97-'Choose Housekeeping Genes'!AK$20,35-'Choose Housekeeping Genes'!AK$20),"")</f>
        <v/>
      </c>
      <c r="AJ97" s="22" t="str">
        <f>IF(SUM('Control Sample Data'!N$3:N$194)&gt;10,IF(AND(ISNUMBER('Control Sample Data'!N97),'Control Sample Data'!N97&lt;35,'Control Sample Data'!N97&gt;0),'Control Sample Data'!N97-'Choose Housekeeping Genes'!AL$20,35-'Choose Housekeeping Genes'!AL$20),"")</f>
        <v/>
      </c>
      <c r="AK97" s="22" t="str">
        <f>IF(SUM('Control Sample Data'!O$3:O$194)&gt;10,IF(AND(ISNUMBER('Control Sample Data'!O97),'Control Sample Data'!O97&lt;35,'Control Sample Data'!O97&gt;0),'Control Sample Data'!O97-'Choose Housekeeping Genes'!AM$20,35-'Choose Housekeeping Genes'!AM$20),"")</f>
        <v/>
      </c>
      <c r="AL97" s="22" t="str">
        <f>IF(SUM('Control Sample Data'!P$3:P$194)&gt;10,IF(AND(ISNUMBER('Control Sample Data'!P97),'Control Sample Data'!P97&lt;35,'Control Sample Data'!P97&gt;0),'Control Sample Data'!P97-'Choose Housekeeping Genes'!AN$20,35-'Choose Housekeeping Genes'!AN$20),"")</f>
        <v/>
      </c>
      <c r="AM97" s="22" t="str">
        <f>IF(SUM('Control Sample Data'!Q$3:Q$194)&gt;10,IF(AND(ISNUMBER('Control Sample Data'!Q97),'Control Sample Data'!Q97&lt;35,'Control Sample Data'!Q97&gt;0),'Control Sample Data'!Q97-'Choose Housekeeping Genes'!AO$20,35-'Choose Housekeeping Genes'!AO$20),"")</f>
        <v/>
      </c>
      <c r="AN97" s="22" t="str">
        <f>IF(SUM('Control Sample Data'!R$3:R$194)&gt;10,IF(AND(ISNUMBER('Control Sample Data'!R97),'Control Sample Data'!R97&lt;35,'Control Sample Data'!R97&gt;0),'Control Sample Data'!R97-'Choose Housekeeping Genes'!AP$20,35-'Choose Housekeeping Genes'!AP$20),"")</f>
        <v/>
      </c>
      <c r="AO97" s="22" t="str">
        <f>IF(SUM('Control Sample Data'!S$3:S$194)&gt;10,IF(AND(ISNUMBER('Control Sample Data'!S97),'Control Sample Data'!S97&lt;35,'Control Sample Data'!S97&gt;0),'Control Sample Data'!S97-'Choose Housekeeping Genes'!AQ$20,35-'Choose Housekeeping Genes'!AQ$20),"")</f>
        <v/>
      </c>
      <c r="AP97" s="22" t="str">
        <f>IF(SUM('Control Sample Data'!T$3:T$194)&gt;10,IF(AND(ISNUMBER('Control Sample Data'!T97),'Control Sample Data'!T97&lt;35,'Control Sample Data'!T97&gt;0),'Control Sample Data'!T97-'Choose Housekeeping Genes'!AR$20,35-'Choose Housekeeping Genes'!AR$20),"")</f>
        <v/>
      </c>
      <c r="AQ97" s="22" t="str">
        <f>IF(SUM('Control Sample Data'!U$3:U$194)&gt;10,IF(AND(ISNUMBER('Control Sample Data'!U97),'Control Sample Data'!U97&lt;35,'Control Sample Data'!U97&gt;0),'Control Sample Data'!U97-'Choose Housekeeping Genes'!AS$20,35-'Choose Housekeeping Genes'!AS$20),"")</f>
        <v/>
      </c>
      <c r="AR97" s="22" t="str">
        <f>IF(SUM('Control Sample Data'!V$3:V$194)&gt;10,IF(AND(ISNUMBER('Control Sample Data'!V97),'Control Sample Data'!V97&lt;35,'Control Sample Data'!V97&gt;0),'Control Sample Data'!V97-'Choose Housekeeping Genes'!AT$20,35-'Choose Housekeeping Genes'!AT$20),"")</f>
        <v/>
      </c>
      <c r="AS97" s="69" t="str">
        <f>'Control Sample Data'!A97</f>
        <v>Leu-TAA-3</v>
      </c>
      <c r="AT97" s="21" t="s">
        <v>250</v>
      </c>
      <c r="AU97" s="22" t="str">
        <f ca="1">IF(ISNUMBER(C97-'Choose Housekeeping Genes'!D$12),C97-'Choose Housekeeping Genes'!D$12,"")</f>
        <v/>
      </c>
      <c r="AV97" s="22" t="str">
        <f ca="1">IF(ISNUMBER(D97-'Choose Housekeeping Genes'!E$12),D97-'Choose Housekeeping Genes'!E$12,"")</f>
        <v/>
      </c>
      <c r="AW97" s="22" t="str">
        <f ca="1">IF(ISNUMBER(E97-'Choose Housekeeping Genes'!F$12),E97-'Choose Housekeeping Genes'!F$12,"")</f>
        <v/>
      </c>
      <c r="AX97" s="22" t="str">
        <f ca="1">IF(ISNUMBER(F97-'Choose Housekeeping Genes'!G$12),F97-'Choose Housekeeping Genes'!G$12,"")</f>
        <v/>
      </c>
      <c r="AY97" s="22" t="str">
        <f ca="1">IF(ISNUMBER(G97-'Choose Housekeeping Genes'!H$12),G97-'Choose Housekeeping Genes'!H$12,"")</f>
        <v/>
      </c>
      <c r="AZ97" s="22" t="str">
        <f ca="1">IF(ISNUMBER(H97-'Choose Housekeeping Genes'!I$12),H97-'Choose Housekeeping Genes'!I$12,"")</f>
        <v/>
      </c>
      <c r="BA97" s="22" t="str">
        <f ca="1">IF(ISNUMBER(I97-'Choose Housekeeping Genes'!J$12),I97-'Choose Housekeeping Genes'!J$12,"")</f>
        <v/>
      </c>
      <c r="BB97" s="22" t="str">
        <f ca="1">IF(ISNUMBER(J97-'Choose Housekeeping Genes'!K$12),J97-'Choose Housekeeping Genes'!K$12,"")</f>
        <v/>
      </c>
      <c r="BC97" s="22" t="str">
        <f ca="1">IF(ISNUMBER(K97-'Choose Housekeeping Genes'!L$12),K97-'Choose Housekeeping Genes'!L$12,"")</f>
        <v/>
      </c>
      <c r="BD97" s="22" t="str">
        <f ca="1">IF(ISNUMBER(L97-'Choose Housekeeping Genes'!M$12),L97-'Choose Housekeeping Genes'!M$12,"")</f>
        <v/>
      </c>
      <c r="BE97" s="22" t="str">
        <f ca="1">IF(ISNUMBER(M97-'Choose Housekeeping Genes'!N$12),M97-'Choose Housekeeping Genes'!N$12,"")</f>
        <v/>
      </c>
      <c r="BF97" s="22" t="str">
        <f ca="1">IF(ISNUMBER(N97-'Choose Housekeeping Genes'!O$12),N97-'Choose Housekeeping Genes'!O$12,"")</f>
        <v/>
      </c>
      <c r="BG97" s="22" t="str">
        <f ca="1">IF(ISNUMBER(O97-'Choose Housekeeping Genes'!P$12),O97-'Choose Housekeeping Genes'!P$12,"")</f>
        <v/>
      </c>
      <c r="BH97" s="22" t="str">
        <f ca="1">IF(ISNUMBER(P97-'Choose Housekeeping Genes'!Q$12),P97-'Choose Housekeeping Genes'!Q$12,"")</f>
        <v/>
      </c>
      <c r="BI97" s="22" t="str">
        <f ca="1">IF(ISNUMBER(Q97-'Choose Housekeeping Genes'!R$12),Q97-'Choose Housekeeping Genes'!R$12,"")</f>
        <v/>
      </c>
      <c r="BJ97" s="22" t="str">
        <f ca="1">IF(ISNUMBER(R97-'Choose Housekeeping Genes'!S$12),R97-'Choose Housekeeping Genes'!S$12,"")</f>
        <v/>
      </c>
      <c r="BK97" s="22" t="str">
        <f ca="1">IF(ISNUMBER(S97-'Choose Housekeeping Genes'!T$12),S97-'Choose Housekeeping Genes'!T$12,"")</f>
        <v/>
      </c>
      <c r="BL97" s="22" t="str">
        <f ca="1">IF(ISNUMBER(T97-'Choose Housekeeping Genes'!U$12),T97-'Choose Housekeeping Genes'!U$12,"")</f>
        <v/>
      </c>
      <c r="BM97" s="22" t="str">
        <f ca="1">IF(ISNUMBER(U97-'Choose Housekeeping Genes'!V$12),U97-'Choose Housekeeping Genes'!V$12,"")</f>
        <v/>
      </c>
      <c r="BN97" s="22" t="str">
        <f ca="1">IF(ISNUMBER(V97-'Choose Housekeeping Genes'!W$12),V97-'Choose Housekeeping Genes'!W$12,"")</f>
        <v/>
      </c>
      <c r="BO97" s="142" t="str">
        <f t="shared" si="49"/>
        <v>Leu-TAA-3</v>
      </c>
      <c r="BP97" s="140" t="s">
        <v>250</v>
      </c>
      <c r="BQ97" s="22" t="str">
        <f ca="1">IF(ISNUMBER(Y97-'Choose Housekeeping Genes'!AA$12),Y97-'Choose Housekeeping Genes'!AA$12,"")</f>
        <v/>
      </c>
      <c r="BR97" s="22" t="str">
        <f ca="1">IF(ISNUMBER(Z97-'Choose Housekeeping Genes'!AB$12),Z97-'Choose Housekeeping Genes'!AB$12,"")</f>
        <v/>
      </c>
      <c r="BS97" s="22" t="str">
        <f ca="1">IF(ISNUMBER(AA97-'Choose Housekeeping Genes'!AC$12),AA97-'Choose Housekeeping Genes'!AC$12,"")</f>
        <v/>
      </c>
      <c r="BT97" s="22" t="str">
        <f ca="1">IF(ISNUMBER(AB97-'Choose Housekeeping Genes'!AD$12),AB97-'Choose Housekeeping Genes'!AD$12,"")</f>
        <v/>
      </c>
      <c r="BU97" s="22" t="str">
        <f ca="1">IF(ISNUMBER(AC97-'Choose Housekeeping Genes'!AE$12),AC97-'Choose Housekeeping Genes'!AE$12,"")</f>
        <v/>
      </c>
      <c r="BV97" s="22" t="str">
        <f ca="1">IF(ISNUMBER(AD97-'Choose Housekeeping Genes'!AF$12),AD97-'Choose Housekeeping Genes'!AF$12,"")</f>
        <v/>
      </c>
      <c r="BW97" s="22" t="str">
        <f ca="1">IF(ISNUMBER(AE97-'Choose Housekeeping Genes'!AG$12),AE97-'Choose Housekeeping Genes'!AG$12,"")</f>
        <v/>
      </c>
      <c r="BX97" s="22" t="str">
        <f ca="1">IF(ISNUMBER(AF97-'Choose Housekeeping Genes'!AH$12),AF97-'Choose Housekeeping Genes'!AH$12,"")</f>
        <v/>
      </c>
      <c r="BY97" s="22" t="str">
        <f ca="1">IF(ISNUMBER(AG97-'Choose Housekeeping Genes'!AI$12),AG97-'Choose Housekeeping Genes'!AI$12,"")</f>
        <v/>
      </c>
      <c r="BZ97" s="22" t="str">
        <f ca="1">IF(ISNUMBER(AH97-'Choose Housekeeping Genes'!AJ$12),AH97-'Choose Housekeeping Genes'!AJ$12,"")</f>
        <v/>
      </c>
      <c r="CA97" s="22" t="str">
        <f ca="1">IF(ISNUMBER(AI97-'Choose Housekeeping Genes'!AK$12),AI97-'Choose Housekeeping Genes'!AK$12,"")</f>
        <v/>
      </c>
      <c r="CB97" s="22" t="str">
        <f ca="1">IF(ISNUMBER(AJ97-'Choose Housekeeping Genes'!AL$12),AJ97-'Choose Housekeeping Genes'!AL$12,"")</f>
        <v/>
      </c>
      <c r="CC97" s="22" t="str">
        <f ca="1">IF(ISNUMBER(AK97-'Choose Housekeeping Genes'!AM$12),AK97-'Choose Housekeeping Genes'!AM$12,"")</f>
        <v/>
      </c>
      <c r="CD97" s="22" t="str">
        <f ca="1">IF(ISNUMBER(AL97-'Choose Housekeeping Genes'!AN$12),AL97-'Choose Housekeeping Genes'!AN$12,"")</f>
        <v/>
      </c>
      <c r="CE97" s="22" t="str">
        <f ca="1">IF(ISNUMBER(AM97-'Choose Housekeeping Genes'!AO$12),AM97-'Choose Housekeeping Genes'!AO$12,"")</f>
        <v/>
      </c>
      <c r="CF97" s="22" t="str">
        <f ca="1">IF(ISNUMBER(AN97-'Choose Housekeeping Genes'!AP$12),AN97-'Choose Housekeeping Genes'!AP$12,"")</f>
        <v/>
      </c>
      <c r="CG97" s="22" t="str">
        <f ca="1">IF(ISNUMBER(AO97-'Choose Housekeeping Genes'!AQ$12),AO97-'Choose Housekeeping Genes'!AQ$12,"")</f>
        <v/>
      </c>
      <c r="CH97" s="22" t="str">
        <f ca="1">IF(ISNUMBER(AP97-'Choose Housekeeping Genes'!AR$12),AP97-'Choose Housekeeping Genes'!AR$12,"")</f>
        <v/>
      </c>
      <c r="CI97" s="22" t="str">
        <f ca="1">IF(ISNUMBER(AQ97-'Choose Housekeeping Genes'!AS$12),AQ97-'Choose Housekeeping Genes'!AS$12,"")</f>
        <v/>
      </c>
      <c r="CJ97" s="22" t="str">
        <f ca="1">IF(ISNUMBER(AR97-'Choose Housekeeping Genes'!AT$12),AR97-'Choose Housekeeping Genes'!AT$12,"")</f>
        <v/>
      </c>
      <c r="CK97" s="66" t="e">
        <f t="shared" ca="1" si="50"/>
        <v>#DIV/0!</v>
      </c>
      <c r="CL97" s="143" t="e">
        <f t="shared" ca="1" si="51"/>
        <v>#DIV/0!</v>
      </c>
      <c r="DA97" s="69" t="str">
        <f>'Transcript table'!D105</f>
        <v>Leu-TAA-3</v>
      </c>
      <c r="DB97" s="21" t="s">
        <v>250</v>
      </c>
      <c r="DC97" s="65" t="str">
        <f t="shared" ca="1" si="52"/>
        <v/>
      </c>
      <c r="DD97" s="65" t="str">
        <f t="shared" ca="1" si="53"/>
        <v/>
      </c>
      <c r="DE97" s="65" t="str">
        <f t="shared" ca="1" si="54"/>
        <v/>
      </c>
      <c r="DF97" s="65" t="str">
        <f t="shared" ca="1" si="55"/>
        <v/>
      </c>
      <c r="DG97" s="65" t="str">
        <f t="shared" ca="1" si="56"/>
        <v/>
      </c>
      <c r="DH97" s="65" t="str">
        <f t="shared" ca="1" si="57"/>
        <v/>
      </c>
      <c r="DI97" s="65" t="str">
        <f t="shared" ca="1" si="58"/>
        <v/>
      </c>
      <c r="DJ97" s="65" t="str">
        <f t="shared" ca="1" si="59"/>
        <v/>
      </c>
      <c r="DK97" s="65" t="str">
        <f t="shared" ca="1" si="60"/>
        <v/>
      </c>
      <c r="DL97" s="65" t="str">
        <f t="shared" ca="1" si="61"/>
        <v/>
      </c>
      <c r="DM97" s="65" t="str">
        <f t="shared" ca="1" si="62"/>
        <v/>
      </c>
      <c r="DN97" s="65" t="str">
        <f t="shared" ca="1" si="63"/>
        <v/>
      </c>
      <c r="DO97" s="65" t="str">
        <f t="shared" ca="1" si="64"/>
        <v/>
      </c>
      <c r="DP97" s="65" t="str">
        <f t="shared" ca="1" si="65"/>
        <v/>
      </c>
      <c r="DQ97" s="65" t="str">
        <f t="shared" ca="1" si="66"/>
        <v/>
      </c>
      <c r="DR97" s="65" t="str">
        <f t="shared" ca="1" si="67"/>
        <v/>
      </c>
      <c r="DS97" s="65" t="str">
        <f t="shared" ca="1" si="68"/>
        <v/>
      </c>
      <c r="DT97" s="65" t="str">
        <f t="shared" ca="1" si="69"/>
        <v/>
      </c>
      <c r="DU97" s="65" t="str">
        <f t="shared" ca="1" si="70"/>
        <v/>
      </c>
      <c r="DV97" s="65" t="str">
        <f t="shared" ca="1" si="71"/>
        <v/>
      </c>
      <c r="DW97" s="141" t="str">
        <f t="shared" si="72"/>
        <v>Leu-TAA-3</v>
      </c>
      <c r="DX97" s="140" t="s">
        <v>250</v>
      </c>
      <c r="DY97" s="65" t="str">
        <f t="shared" ca="1" si="73"/>
        <v/>
      </c>
      <c r="DZ97" s="65" t="str">
        <f t="shared" ca="1" si="74"/>
        <v/>
      </c>
      <c r="EA97" s="65" t="str">
        <f t="shared" ca="1" si="75"/>
        <v/>
      </c>
      <c r="EB97" s="65" t="str">
        <f t="shared" ca="1" si="76"/>
        <v/>
      </c>
      <c r="EC97" s="65" t="str">
        <f t="shared" ca="1" si="77"/>
        <v/>
      </c>
      <c r="ED97" s="65" t="str">
        <f t="shared" ca="1" si="78"/>
        <v/>
      </c>
      <c r="EE97" s="65" t="str">
        <f t="shared" ca="1" si="79"/>
        <v/>
      </c>
      <c r="EF97" s="65" t="str">
        <f t="shared" ca="1" si="80"/>
        <v/>
      </c>
      <c r="EG97" s="65" t="str">
        <f t="shared" ca="1" si="81"/>
        <v/>
      </c>
      <c r="EH97" s="65" t="str">
        <f t="shared" ca="1" si="82"/>
        <v/>
      </c>
      <c r="EI97" s="65" t="str">
        <f t="shared" ca="1" si="83"/>
        <v/>
      </c>
      <c r="EJ97" s="65" t="str">
        <f t="shared" ca="1" si="84"/>
        <v/>
      </c>
      <c r="EK97" s="65" t="str">
        <f t="shared" ca="1" si="85"/>
        <v/>
      </c>
      <c r="EL97" s="65" t="str">
        <f t="shared" ca="1" si="86"/>
        <v/>
      </c>
      <c r="EM97" s="65" t="str">
        <f t="shared" ca="1" si="87"/>
        <v/>
      </c>
      <c r="EN97" s="65" t="str">
        <f t="shared" ca="1" si="88"/>
        <v/>
      </c>
      <c r="EO97" s="65" t="str">
        <f t="shared" ca="1" si="89"/>
        <v/>
      </c>
      <c r="EP97" s="65" t="str">
        <f t="shared" ca="1" si="90"/>
        <v/>
      </c>
      <c r="EQ97" s="65" t="str">
        <f t="shared" ca="1" si="91"/>
        <v/>
      </c>
      <c r="ER97" s="65" t="str">
        <f t="shared" ca="1" si="92"/>
        <v/>
      </c>
    </row>
    <row r="98" spans="1:148" ht="12.75" customHeight="1">
      <c r="A98" s="134" t="str">
        <f>'Test Sample Data'!A98</f>
        <v>Leu-TAA-4</v>
      </c>
      <c r="B98" s="136" t="s">
        <v>248</v>
      </c>
      <c r="C98" s="22" t="str">
        <f>IF(SUM('Test Sample Data'!C$3:C$194)&gt;10,IF(AND(ISNUMBER('Test Sample Data'!C98),'Test Sample Data'!C98&lt;35,'Test Sample Data'!C98&gt;0),'Test Sample Data'!C98-'Choose Housekeeping Genes'!D$20,35-'Choose Housekeeping Genes'!D$20),"")</f>
        <v/>
      </c>
      <c r="D98" s="22" t="str">
        <f>IF(SUM('Test Sample Data'!D$3:D$194)&gt;10,IF(AND(ISNUMBER('Test Sample Data'!D98),'Test Sample Data'!D98&lt;35,'Test Sample Data'!D98&gt;0),'Test Sample Data'!D98-'Choose Housekeeping Genes'!E$20,35-'Choose Housekeeping Genes'!E$20),"")</f>
        <v/>
      </c>
      <c r="E98" s="22" t="str">
        <f>IF(SUM('Test Sample Data'!E$3:E$194)&gt;10,IF(AND(ISNUMBER('Test Sample Data'!E98),'Test Sample Data'!E98&lt;35,'Test Sample Data'!E98&gt;0),'Test Sample Data'!E98-'Choose Housekeeping Genes'!F$20,35-'Choose Housekeeping Genes'!F$20),"")</f>
        <v/>
      </c>
      <c r="F98" s="22" t="str">
        <f>IF(SUM('Test Sample Data'!F$3:F$194)&gt;10,IF(AND(ISNUMBER('Test Sample Data'!F98),'Test Sample Data'!F98&lt;35,'Test Sample Data'!F98&gt;0),'Test Sample Data'!F98-'Choose Housekeeping Genes'!G$20,35-'Choose Housekeeping Genes'!G$20),"")</f>
        <v/>
      </c>
      <c r="G98" s="22" t="str">
        <f>IF(SUM('Test Sample Data'!G$3:G$194)&gt;10,IF(AND(ISNUMBER('Test Sample Data'!G98),'Test Sample Data'!G98&lt;35,'Test Sample Data'!G98&gt;0),'Test Sample Data'!G98-'Choose Housekeeping Genes'!H$20,35-'Choose Housekeeping Genes'!H$20),"")</f>
        <v/>
      </c>
      <c r="H98" s="22" t="str">
        <f>IF(SUM('Test Sample Data'!H$3:H$194)&gt;10,IF(AND(ISNUMBER('Test Sample Data'!H98),'Test Sample Data'!H98&lt;35,'Test Sample Data'!H98&gt;0),'Test Sample Data'!H98-'Choose Housekeeping Genes'!I$20,35-'Choose Housekeeping Genes'!I$20),"")</f>
        <v/>
      </c>
      <c r="I98" s="22" t="str">
        <f>IF(SUM('Test Sample Data'!I$3:I$194)&gt;10,IF(AND(ISNUMBER('Test Sample Data'!I98),'Test Sample Data'!I98&lt;35,'Test Sample Data'!I98&gt;0),'Test Sample Data'!I98-'Choose Housekeeping Genes'!J$20,35-'Choose Housekeeping Genes'!J$20),"")</f>
        <v/>
      </c>
      <c r="J98" s="22" t="str">
        <f>IF(SUM('Test Sample Data'!J$3:J$194)&gt;10,IF(AND(ISNUMBER('Test Sample Data'!J98),'Test Sample Data'!J98&lt;35,'Test Sample Data'!J98&gt;0),'Test Sample Data'!J98-'Choose Housekeeping Genes'!K$20,35-'Choose Housekeeping Genes'!K$20),"")</f>
        <v/>
      </c>
      <c r="K98" s="22" t="str">
        <f>IF(SUM('Test Sample Data'!K$3:K$194)&gt;10,IF(AND(ISNUMBER('Test Sample Data'!K98),'Test Sample Data'!K98&lt;35,'Test Sample Data'!K98&gt;0),'Test Sample Data'!K98-'Choose Housekeeping Genes'!L$20,35-'Choose Housekeeping Genes'!L$20),"")</f>
        <v/>
      </c>
      <c r="L98" s="22" t="str">
        <f>IF(SUM('Test Sample Data'!L$3:L$194)&gt;10,IF(AND(ISNUMBER('Test Sample Data'!L98),'Test Sample Data'!L98&lt;35,'Test Sample Data'!L98&gt;0),'Test Sample Data'!L98-'Choose Housekeeping Genes'!M$20,35-'Choose Housekeeping Genes'!M$20),"")</f>
        <v/>
      </c>
      <c r="M98" s="22" t="str">
        <f>IF(SUM('Test Sample Data'!M$3:M$194)&gt;10,IF(AND(ISNUMBER('Test Sample Data'!M98),'Test Sample Data'!M98&lt;35,'Test Sample Data'!M98&gt;0),'Test Sample Data'!M98-'Choose Housekeeping Genes'!N$20,35-'Choose Housekeeping Genes'!N$20),"")</f>
        <v/>
      </c>
      <c r="N98" s="22" t="str">
        <f>IF(SUM('Test Sample Data'!N$3:N$194)&gt;10,IF(AND(ISNUMBER('Test Sample Data'!N98),'Test Sample Data'!N98&lt;35,'Test Sample Data'!N98&gt;0),'Test Sample Data'!N98-'Choose Housekeeping Genes'!O$20,35-'Choose Housekeeping Genes'!O$20),"")</f>
        <v/>
      </c>
      <c r="O98" s="22" t="str">
        <f>IF(SUM('Test Sample Data'!O$3:O$194)&gt;10,IF(AND(ISNUMBER('Test Sample Data'!O98),'Test Sample Data'!O98&lt;35,'Test Sample Data'!O98&gt;0),'Test Sample Data'!O98-'Choose Housekeeping Genes'!P$20,35-'Choose Housekeeping Genes'!P$20),"")</f>
        <v/>
      </c>
      <c r="P98" s="22" t="str">
        <f>IF(SUM('Test Sample Data'!P$3:P$194)&gt;10,IF(AND(ISNUMBER('Test Sample Data'!P98),'Test Sample Data'!P98&lt;35,'Test Sample Data'!P98&gt;0),'Test Sample Data'!P98-'Choose Housekeeping Genes'!Q$20,35-'Choose Housekeeping Genes'!Q$20),"")</f>
        <v/>
      </c>
      <c r="Q98" s="22" t="str">
        <f>IF(SUM('Test Sample Data'!Q$3:Q$194)&gt;10,IF(AND(ISNUMBER('Test Sample Data'!Q98),'Test Sample Data'!Q98&lt;35,'Test Sample Data'!Q98&gt;0),'Test Sample Data'!Q98-'Choose Housekeeping Genes'!R$20,35-'Choose Housekeeping Genes'!R$20),"")</f>
        <v/>
      </c>
      <c r="R98" s="22" t="str">
        <f>IF(SUM('Test Sample Data'!R$3:R$194)&gt;10,IF(AND(ISNUMBER('Test Sample Data'!R98),'Test Sample Data'!R98&lt;35,'Test Sample Data'!R98&gt;0),'Test Sample Data'!R98-'Choose Housekeeping Genes'!S$20,35-'Choose Housekeeping Genes'!S$20),"")</f>
        <v/>
      </c>
      <c r="S98" s="22" t="str">
        <f>IF(SUM('Test Sample Data'!S$3:S$194)&gt;10,IF(AND(ISNUMBER('Test Sample Data'!S98),'Test Sample Data'!S98&lt;35,'Test Sample Data'!S98&gt;0),'Test Sample Data'!S98-'Choose Housekeeping Genes'!T$20,35-'Choose Housekeeping Genes'!T$20),"")</f>
        <v/>
      </c>
      <c r="T98" s="22" t="str">
        <f>IF(SUM('Test Sample Data'!T$3:T$194)&gt;10,IF(AND(ISNUMBER('Test Sample Data'!T98),'Test Sample Data'!T98&lt;35,'Test Sample Data'!T98&gt;0),'Test Sample Data'!T98-'Choose Housekeeping Genes'!U$20,35-'Choose Housekeeping Genes'!U$20),"")</f>
        <v/>
      </c>
      <c r="U98" s="22" t="str">
        <f>IF(SUM('Test Sample Data'!U$3:U$194)&gt;10,IF(AND(ISNUMBER('Test Sample Data'!U98),'Test Sample Data'!U98&lt;35,'Test Sample Data'!U98&gt;0),'Test Sample Data'!U98-'Choose Housekeeping Genes'!V$20,35-'Choose Housekeeping Genes'!V$20),"")</f>
        <v/>
      </c>
      <c r="V98" s="22" t="str">
        <f>IF(SUM('Test Sample Data'!V$3:V$194)&gt;10,IF(AND(ISNUMBER('Test Sample Data'!V98),'Test Sample Data'!V98&lt;35,'Test Sample Data'!V98&gt;0),'Test Sample Data'!V98-'Choose Housekeeping Genes'!W$20,35-'Choose Housekeeping Genes'!W$20),"")</f>
        <v/>
      </c>
      <c r="W98" s="139" t="str">
        <f>'Control Sample Data'!A98</f>
        <v>Leu-TAA-4</v>
      </c>
      <c r="X98" s="140" t="s">
        <v>248</v>
      </c>
      <c r="Y98" s="22" t="str">
        <f>IF(SUM('Control Sample Data'!C$3:C$194)&gt;10,IF(AND(ISNUMBER('Control Sample Data'!C98),'Control Sample Data'!C98&lt;35,'Control Sample Data'!C98&gt;0),'Control Sample Data'!C98-'Choose Housekeeping Genes'!AA$20,35-'Choose Housekeeping Genes'!AA$20),"")</f>
        <v/>
      </c>
      <c r="Z98" s="22" t="str">
        <f>IF(SUM('Control Sample Data'!D$3:D$194)&gt;10,IF(AND(ISNUMBER('Control Sample Data'!D98),'Control Sample Data'!D98&lt;35,'Control Sample Data'!D98&gt;0),'Control Sample Data'!D98-'Choose Housekeeping Genes'!AB$20,35-'Choose Housekeeping Genes'!AB$20),"")</f>
        <v/>
      </c>
      <c r="AA98" s="22" t="str">
        <f>IF(SUM('Control Sample Data'!E$3:E$194)&gt;10,IF(AND(ISNUMBER('Control Sample Data'!E98),'Control Sample Data'!E98&lt;35,'Control Sample Data'!E98&gt;0),'Control Sample Data'!E98-'Choose Housekeeping Genes'!AC$20,35-'Choose Housekeeping Genes'!AC$20),"")</f>
        <v/>
      </c>
      <c r="AB98" s="22" t="str">
        <f>IF(SUM('Control Sample Data'!F$3:F$194)&gt;10,IF(AND(ISNUMBER('Control Sample Data'!F98),'Control Sample Data'!F98&lt;35,'Control Sample Data'!F98&gt;0),'Control Sample Data'!F98-'Choose Housekeeping Genes'!AD$20,35-'Choose Housekeeping Genes'!AD$20),"")</f>
        <v/>
      </c>
      <c r="AC98" s="22" t="str">
        <f>IF(SUM('Control Sample Data'!G$3:G$194)&gt;10,IF(AND(ISNUMBER('Control Sample Data'!G98),'Control Sample Data'!G98&lt;35,'Control Sample Data'!G98&gt;0),'Control Sample Data'!G98-'Choose Housekeeping Genes'!AE$20,35-'Choose Housekeeping Genes'!AE$20),"")</f>
        <v/>
      </c>
      <c r="AD98" s="22" t="str">
        <f>IF(SUM('Control Sample Data'!H$3:H$194)&gt;10,IF(AND(ISNUMBER('Control Sample Data'!H98),'Control Sample Data'!H98&lt;35,'Control Sample Data'!H98&gt;0),'Control Sample Data'!H98-'Choose Housekeeping Genes'!AF$20,35-'Choose Housekeeping Genes'!AF$20),"")</f>
        <v/>
      </c>
      <c r="AE98" s="22" t="str">
        <f>IF(SUM('Control Sample Data'!I$3:I$194)&gt;10,IF(AND(ISNUMBER('Control Sample Data'!I98),'Control Sample Data'!I98&lt;35,'Control Sample Data'!I98&gt;0),'Control Sample Data'!I98-'Choose Housekeeping Genes'!AG$20,35-'Choose Housekeeping Genes'!AG$20),"")</f>
        <v/>
      </c>
      <c r="AF98" s="22" t="str">
        <f>IF(SUM('Control Sample Data'!J$3:J$194)&gt;10,IF(AND(ISNUMBER('Control Sample Data'!J98),'Control Sample Data'!J98&lt;35,'Control Sample Data'!J98&gt;0),'Control Sample Data'!J98-'Choose Housekeeping Genes'!AH$20,35-'Choose Housekeeping Genes'!AH$20),"")</f>
        <v/>
      </c>
      <c r="AG98" s="22" t="str">
        <f>IF(SUM('Control Sample Data'!K$3:K$194)&gt;10,IF(AND(ISNUMBER('Control Sample Data'!K98),'Control Sample Data'!K98&lt;35,'Control Sample Data'!K98&gt;0),'Control Sample Data'!K98-'Choose Housekeeping Genes'!AI$20,35-'Choose Housekeeping Genes'!AI$20),"")</f>
        <v/>
      </c>
      <c r="AH98" s="22" t="str">
        <f>IF(SUM('Control Sample Data'!L$3:L$194)&gt;10,IF(AND(ISNUMBER('Control Sample Data'!L98),'Control Sample Data'!L98&lt;35,'Control Sample Data'!L98&gt;0),'Control Sample Data'!L98-'Choose Housekeeping Genes'!AJ$20,35-'Choose Housekeeping Genes'!AJ$20),"")</f>
        <v/>
      </c>
      <c r="AI98" s="22" t="str">
        <f>IF(SUM('Control Sample Data'!M$3:M$194)&gt;10,IF(AND(ISNUMBER('Control Sample Data'!M98),'Control Sample Data'!M98&lt;35,'Control Sample Data'!M98&gt;0),'Control Sample Data'!M98-'Choose Housekeeping Genes'!AK$20,35-'Choose Housekeeping Genes'!AK$20),"")</f>
        <v/>
      </c>
      <c r="AJ98" s="22" t="str">
        <f>IF(SUM('Control Sample Data'!N$3:N$194)&gt;10,IF(AND(ISNUMBER('Control Sample Data'!N98),'Control Sample Data'!N98&lt;35,'Control Sample Data'!N98&gt;0),'Control Sample Data'!N98-'Choose Housekeeping Genes'!AL$20,35-'Choose Housekeeping Genes'!AL$20),"")</f>
        <v/>
      </c>
      <c r="AK98" s="22" t="str">
        <f>IF(SUM('Control Sample Data'!O$3:O$194)&gt;10,IF(AND(ISNUMBER('Control Sample Data'!O98),'Control Sample Data'!O98&lt;35,'Control Sample Data'!O98&gt;0),'Control Sample Data'!O98-'Choose Housekeeping Genes'!AM$20,35-'Choose Housekeeping Genes'!AM$20),"")</f>
        <v/>
      </c>
      <c r="AL98" s="22" t="str">
        <f>IF(SUM('Control Sample Data'!P$3:P$194)&gt;10,IF(AND(ISNUMBER('Control Sample Data'!P98),'Control Sample Data'!P98&lt;35,'Control Sample Data'!P98&gt;0),'Control Sample Data'!P98-'Choose Housekeeping Genes'!AN$20,35-'Choose Housekeeping Genes'!AN$20),"")</f>
        <v/>
      </c>
      <c r="AM98" s="22" t="str">
        <f>IF(SUM('Control Sample Data'!Q$3:Q$194)&gt;10,IF(AND(ISNUMBER('Control Sample Data'!Q98),'Control Sample Data'!Q98&lt;35,'Control Sample Data'!Q98&gt;0),'Control Sample Data'!Q98-'Choose Housekeeping Genes'!AO$20,35-'Choose Housekeeping Genes'!AO$20),"")</f>
        <v/>
      </c>
      <c r="AN98" s="22" t="str">
        <f>IF(SUM('Control Sample Data'!R$3:R$194)&gt;10,IF(AND(ISNUMBER('Control Sample Data'!R98),'Control Sample Data'!R98&lt;35,'Control Sample Data'!R98&gt;0),'Control Sample Data'!R98-'Choose Housekeeping Genes'!AP$20,35-'Choose Housekeeping Genes'!AP$20),"")</f>
        <v/>
      </c>
      <c r="AO98" s="22" t="str">
        <f>IF(SUM('Control Sample Data'!S$3:S$194)&gt;10,IF(AND(ISNUMBER('Control Sample Data'!S98),'Control Sample Data'!S98&lt;35,'Control Sample Data'!S98&gt;0),'Control Sample Data'!S98-'Choose Housekeeping Genes'!AQ$20,35-'Choose Housekeeping Genes'!AQ$20),"")</f>
        <v/>
      </c>
      <c r="AP98" s="22" t="str">
        <f>IF(SUM('Control Sample Data'!T$3:T$194)&gt;10,IF(AND(ISNUMBER('Control Sample Data'!T98),'Control Sample Data'!T98&lt;35,'Control Sample Data'!T98&gt;0),'Control Sample Data'!T98-'Choose Housekeeping Genes'!AR$20,35-'Choose Housekeeping Genes'!AR$20),"")</f>
        <v/>
      </c>
      <c r="AQ98" s="22" t="str">
        <f>IF(SUM('Control Sample Data'!U$3:U$194)&gt;10,IF(AND(ISNUMBER('Control Sample Data'!U98),'Control Sample Data'!U98&lt;35,'Control Sample Data'!U98&gt;0),'Control Sample Data'!U98-'Choose Housekeeping Genes'!AS$20,35-'Choose Housekeeping Genes'!AS$20),"")</f>
        <v/>
      </c>
      <c r="AR98" s="22" t="str">
        <f>IF(SUM('Control Sample Data'!V$3:V$194)&gt;10,IF(AND(ISNUMBER('Control Sample Data'!V98),'Control Sample Data'!V98&lt;35,'Control Sample Data'!V98&gt;0),'Control Sample Data'!V98-'Choose Housekeeping Genes'!AT$20,35-'Choose Housekeeping Genes'!AT$20),"")</f>
        <v/>
      </c>
      <c r="AS98" s="69" t="str">
        <f>'Control Sample Data'!A98</f>
        <v>Leu-TAA-4</v>
      </c>
      <c r="AT98" s="21" t="s">
        <v>248</v>
      </c>
      <c r="AU98" s="22" t="str">
        <f ca="1">IF(ISNUMBER(C98-'Choose Housekeeping Genes'!D$12),C98-'Choose Housekeeping Genes'!D$12,"")</f>
        <v/>
      </c>
      <c r="AV98" s="22" t="str">
        <f ca="1">IF(ISNUMBER(D98-'Choose Housekeeping Genes'!E$12),D98-'Choose Housekeeping Genes'!E$12,"")</f>
        <v/>
      </c>
      <c r="AW98" s="22" t="str">
        <f ca="1">IF(ISNUMBER(E98-'Choose Housekeeping Genes'!F$12),E98-'Choose Housekeeping Genes'!F$12,"")</f>
        <v/>
      </c>
      <c r="AX98" s="22" t="str">
        <f ca="1">IF(ISNUMBER(F98-'Choose Housekeeping Genes'!G$12),F98-'Choose Housekeeping Genes'!G$12,"")</f>
        <v/>
      </c>
      <c r="AY98" s="22" t="str">
        <f ca="1">IF(ISNUMBER(G98-'Choose Housekeeping Genes'!H$12),G98-'Choose Housekeeping Genes'!H$12,"")</f>
        <v/>
      </c>
      <c r="AZ98" s="22" t="str">
        <f ca="1">IF(ISNUMBER(H98-'Choose Housekeeping Genes'!I$12),H98-'Choose Housekeeping Genes'!I$12,"")</f>
        <v/>
      </c>
      <c r="BA98" s="22" t="str">
        <f ca="1">IF(ISNUMBER(I98-'Choose Housekeeping Genes'!J$12),I98-'Choose Housekeeping Genes'!J$12,"")</f>
        <v/>
      </c>
      <c r="BB98" s="22" t="str">
        <f ca="1">IF(ISNUMBER(J98-'Choose Housekeeping Genes'!K$12),J98-'Choose Housekeeping Genes'!K$12,"")</f>
        <v/>
      </c>
      <c r="BC98" s="22" t="str">
        <f ca="1">IF(ISNUMBER(K98-'Choose Housekeeping Genes'!L$12),K98-'Choose Housekeeping Genes'!L$12,"")</f>
        <v/>
      </c>
      <c r="BD98" s="22" t="str">
        <f ca="1">IF(ISNUMBER(L98-'Choose Housekeeping Genes'!M$12),L98-'Choose Housekeeping Genes'!M$12,"")</f>
        <v/>
      </c>
      <c r="BE98" s="22" t="str">
        <f ca="1">IF(ISNUMBER(M98-'Choose Housekeeping Genes'!N$12),M98-'Choose Housekeeping Genes'!N$12,"")</f>
        <v/>
      </c>
      <c r="BF98" s="22" t="str">
        <f ca="1">IF(ISNUMBER(N98-'Choose Housekeeping Genes'!O$12),N98-'Choose Housekeeping Genes'!O$12,"")</f>
        <v/>
      </c>
      <c r="BG98" s="22" t="str">
        <f ca="1">IF(ISNUMBER(O98-'Choose Housekeeping Genes'!P$12),O98-'Choose Housekeeping Genes'!P$12,"")</f>
        <v/>
      </c>
      <c r="BH98" s="22" t="str">
        <f ca="1">IF(ISNUMBER(P98-'Choose Housekeeping Genes'!Q$12),P98-'Choose Housekeeping Genes'!Q$12,"")</f>
        <v/>
      </c>
      <c r="BI98" s="22" t="str">
        <f ca="1">IF(ISNUMBER(Q98-'Choose Housekeeping Genes'!R$12),Q98-'Choose Housekeeping Genes'!R$12,"")</f>
        <v/>
      </c>
      <c r="BJ98" s="22" t="str">
        <f ca="1">IF(ISNUMBER(R98-'Choose Housekeeping Genes'!S$12),R98-'Choose Housekeeping Genes'!S$12,"")</f>
        <v/>
      </c>
      <c r="BK98" s="22" t="str">
        <f ca="1">IF(ISNUMBER(S98-'Choose Housekeeping Genes'!T$12),S98-'Choose Housekeeping Genes'!T$12,"")</f>
        <v/>
      </c>
      <c r="BL98" s="22" t="str">
        <f ca="1">IF(ISNUMBER(T98-'Choose Housekeeping Genes'!U$12),T98-'Choose Housekeeping Genes'!U$12,"")</f>
        <v/>
      </c>
      <c r="BM98" s="22" t="str">
        <f ca="1">IF(ISNUMBER(U98-'Choose Housekeeping Genes'!V$12),U98-'Choose Housekeeping Genes'!V$12,"")</f>
        <v/>
      </c>
      <c r="BN98" s="22" t="str">
        <f ca="1">IF(ISNUMBER(V98-'Choose Housekeeping Genes'!W$12),V98-'Choose Housekeeping Genes'!W$12,"")</f>
        <v/>
      </c>
      <c r="BO98" s="142" t="str">
        <f t="shared" si="49"/>
        <v>Leu-TAA-4</v>
      </c>
      <c r="BP98" s="140" t="s">
        <v>248</v>
      </c>
      <c r="BQ98" s="22" t="str">
        <f ca="1">IF(ISNUMBER(Y98-'Choose Housekeeping Genes'!AA$12),Y98-'Choose Housekeeping Genes'!AA$12,"")</f>
        <v/>
      </c>
      <c r="BR98" s="22" t="str">
        <f ca="1">IF(ISNUMBER(Z98-'Choose Housekeeping Genes'!AB$12),Z98-'Choose Housekeeping Genes'!AB$12,"")</f>
        <v/>
      </c>
      <c r="BS98" s="22" t="str">
        <f ca="1">IF(ISNUMBER(AA98-'Choose Housekeeping Genes'!AC$12),AA98-'Choose Housekeeping Genes'!AC$12,"")</f>
        <v/>
      </c>
      <c r="BT98" s="22" t="str">
        <f ca="1">IF(ISNUMBER(AB98-'Choose Housekeeping Genes'!AD$12),AB98-'Choose Housekeeping Genes'!AD$12,"")</f>
        <v/>
      </c>
      <c r="BU98" s="22" t="str">
        <f ca="1">IF(ISNUMBER(AC98-'Choose Housekeeping Genes'!AE$12),AC98-'Choose Housekeeping Genes'!AE$12,"")</f>
        <v/>
      </c>
      <c r="BV98" s="22" t="str">
        <f ca="1">IF(ISNUMBER(AD98-'Choose Housekeeping Genes'!AF$12),AD98-'Choose Housekeeping Genes'!AF$12,"")</f>
        <v/>
      </c>
      <c r="BW98" s="22" t="str">
        <f ca="1">IF(ISNUMBER(AE98-'Choose Housekeeping Genes'!AG$12),AE98-'Choose Housekeeping Genes'!AG$12,"")</f>
        <v/>
      </c>
      <c r="BX98" s="22" t="str">
        <f ca="1">IF(ISNUMBER(AF98-'Choose Housekeeping Genes'!AH$12),AF98-'Choose Housekeeping Genes'!AH$12,"")</f>
        <v/>
      </c>
      <c r="BY98" s="22" t="str">
        <f ca="1">IF(ISNUMBER(AG98-'Choose Housekeeping Genes'!AI$12),AG98-'Choose Housekeeping Genes'!AI$12,"")</f>
        <v/>
      </c>
      <c r="BZ98" s="22" t="str">
        <f ca="1">IF(ISNUMBER(AH98-'Choose Housekeeping Genes'!AJ$12),AH98-'Choose Housekeeping Genes'!AJ$12,"")</f>
        <v/>
      </c>
      <c r="CA98" s="22" t="str">
        <f ca="1">IF(ISNUMBER(AI98-'Choose Housekeeping Genes'!AK$12),AI98-'Choose Housekeeping Genes'!AK$12,"")</f>
        <v/>
      </c>
      <c r="CB98" s="22" t="str">
        <f ca="1">IF(ISNUMBER(AJ98-'Choose Housekeeping Genes'!AL$12),AJ98-'Choose Housekeeping Genes'!AL$12,"")</f>
        <v/>
      </c>
      <c r="CC98" s="22" t="str">
        <f ca="1">IF(ISNUMBER(AK98-'Choose Housekeeping Genes'!AM$12),AK98-'Choose Housekeeping Genes'!AM$12,"")</f>
        <v/>
      </c>
      <c r="CD98" s="22" t="str">
        <f ca="1">IF(ISNUMBER(AL98-'Choose Housekeeping Genes'!AN$12),AL98-'Choose Housekeeping Genes'!AN$12,"")</f>
        <v/>
      </c>
      <c r="CE98" s="22" t="str">
        <f ca="1">IF(ISNUMBER(AM98-'Choose Housekeeping Genes'!AO$12),AM98-'Choose Housekeeping Genes'!AO$12,"")</f>
        <v/>
      </c>
      <c r="CF98" s="22" t="str">
        <f ca="1">IF(ISNUMBER(AN98-'Choose Housekeeping Genes'!AP$12),AN98-'Choose Housekeeping Genes'!AP$12,"")</f>
        <v/>
      </c>
      <c r="CG98" s="22" t="str">
        <f ca="1">IF(ISNUMBER(AO98-'Choose Housekeeping Genes'!AQ$12),AO98-'Choose Housekeeping Genes'!AQ$12,"")</f>
        <v/>
      </c>
      <c r="CH98" s="22" t="str">
        <f ca="1">IF(ISNUMBER(AP98-'Choose Housekeeping Genes'!AR$12),AP98-'Choose Housekeeping Genes'!AR$12,"")</f>
        <v/>
      </c>
      <c r="CI98" s="22" t="str">
        <f ca="1">IF(ISNUMBER(AQ98-'Choose Housekeeping Genes'!AS$12),AQ98-'Choose Housekeeping Genes'!AS$12,"")</f>
        <v/>
      </c>
      <c r="CJ98" s="22" t="str">
        <f ca="1">IF(ISNUMBER(AR98-'Choose Housekeeping Genes'!AT$12),AR98-'Choose Housekeeping Genes'!AT$12,"")</f>
        <v/>
      </c>
      <c r="CK98" s="66" t="e">
        <f t="shared" ca="1" si="50"/>
        <v>#DIV/0!</v>
      </c>
      <c r="CL98" s="143" t="e">
        <f t="shared" ca="1" si="51"/>
        <v>#DIV/0!</v>
      </c>
      <c r="DA98" s="69" t="str">
        <f>'Transcript table'!D106</f>
        <v>Leu-TAA-4</v>
      </c>
      <c r="DB98" s="21" t="s">
        <v>248</v>
      </c>
      <c r="DC98" s="65" t="str">
        <f t="shared" ca="1" si="52"/>
        <v/>
      </c>
      <c r="DD98" s="65" t="str">
        <f t="shared" ca="1" si="53"/>
        <v/>
      </c>
      <c r="DE98" s="65" t="str">
        <f t="shared" ca="1" si="54"/>
        <v/>
      </c>
      <c r="DF98" s="65" t="str">
        <f t="shared" ca="1" si="55"/>
        <v/>
      </c>
      <c r="DG98" s="65" t="str">
        <f t="shared" ca="1" si="56"/>
        <v/>
      </c>
      <c r="DH98" s="65" t="str">
        <f t="shared" ca="1" si="57"/>
        <v/>
      </c>
      <c r="DI98" s="65" t="str">
        <f t="shared" ca="1" si="58"/>
        <v/>
      </c>
      <c r="DJ98" s="65" t="str">
        <f t="shared" ca="1" si="59"/>
        <v/>
      </c>
      <c r="DK98" s="65" t="str">
        <f t="shared" ca="1" si="60"/>
        <v/>
      </c>
      <c r="DL98" s="65" t="str">
        <f t="shared" ca="1" si="61"/>
        <v/>
      </c>
      <c r="DM98" s="65" t="str">
        <f t="shared" ca="1" si="62"/>
        <v/>
      </c>
      <c r="DN98" s="65" t="str">
        <f t="shared" ca="1" si="63"/>
        <v/>
      </c>
      <c r="DO98" s="65" t="str">
        <f t="shared" ca="1" si="64"/>
        <v/>
      </c>
      <c r="DP98" s="65" t="str">
        <f t="shared" ca="1" si="65"/>
        <v/>
      </c>
      <c r="DQ98" s="65" t="str">
        <f t="shared" ca="1" si="66"/>
        <v/>
      </c>
      <c r="DR98" s="65" t="str">
        <f t="shared" ca="1" si="67"/>
        <v/>
      </c>
      <c r="DS98" s="65" t="str">
        <f t="shared" ca="1" si="68"/>
        <v/>
      </c>
      <c r="DT98" s="65" t="str">
        <f t="shared" ca="1" si="69"/>
        <v/>
      </c>
      <c r="DU98" s="65" t="str">
        <f t="shared" ca="1" si="70"/>
        <v/>
      </c>
      <c r="DV98" s="65" t="str">
        <f t="shared" ca="1" si="71"/>
        <v/>
      </c>
      <c r="DW98" s="141" t="str">
        <f t="shared" si="72"/>
        <v>Leu-TAA-4</v>
      </c>
      <c r="DX98" s="140" t="s">
        <v>248</v>
      </c>
      <c r="DY98" s="65" t="str">
        <f t="shared" ca="1" si="73"/>
        <v/>
      </c>
      <c r="DZ98" s="65" t="str">
        <f t="shared" ca="1" si="74"/>
        <v/>
      </c>
      <c r="EA98" s="65" t="str">
        <f t="shared" ca="1" si="75"/>
        <v/>
      </c>
      <c r="EB98" s="65" t="str">
        <f t="shared" ca="1" si="76"/>
        <v/>
      </c>
      <c r="EC98" s="65" t="str">
        <f t="shared" ca="1" si="77"/>
        <v/>
      </c>
      <c r="ED98" s="65" t="str">
        <f t="shared" ca="1" si="78"/>
        <v/>
      </c>
      <c r="EE98" s="65" t="str">
        <f t="shared" ca="1" si="79"/>
        <v/>
      </c>
      <c r="EF98" s="65" t="str">
        <f t="shared" ca="1" si="80"/>
        <v/>
      </c>
      <c r="EG98" s="65" t="str">
        <f t="shared" ca="1" si="81"/>
        <v/>
      </c>
      <c r="EH98" s="65" t="str">
        <f t="shared" ca="1" si="82"/>
        <v/>
      </c>
      <c r="EI98" s="65" t="str">
        <f t="shared" ca="1" si="83"/>
        <v/>
      </c>
      <c r="EJ98" s="65" t="str">
        <f t="shared" ca="1" si="84"/>
        <v/>
      </c>
      <c r="EK98" s="65" t="str">
        <f t="shared" ca="1" si="85"/>
        <v/>
      </c>
      <c r="EL98" s="65" t="str">
        <f t="shared" ca="1" si="86"/>
        <v/>
      </c>
      <c r="EM98" s="65" t="str">
        <f t="shared" ca="1" si="87"/>
        <v/>
      </c>
      <c r="EN98" s="65" t="str">
        <f t="shared" ca="1" si="88"/>
        <v/>
      </c>
      <c r="EO98" s="65" t="str">
        <f t="shared" ca="1" si="89"/>
        <v/>
      </c>
      <c r="EP98" s="65" t="str">
        <f t="shared" ca="1" si="90"/>
        <v/>
      </c>
      <c r="EQ98" s="65" t="str">
        <f t="shared" ca="1" si="91"/>
        <v/>
      </c>
      <c r="ER98" s="65" t="str">
        <f t="shared" ca="1" si="92"/>
        <v/>
      </c>
    </row>
    <row r="99" spans="1:148" ht="12.75" customHeight="1">
      <c r="A99" s="134" t="str">
        <f>'Test Sample Data'!A99</f>
        <v>Leu-TAA-5</v>
      </c>
      <c r="B99" s="136" t="s">
        <v>246</v>
      </c>
      <c r="C99" s="22" t="str">
        <f>IF(SUM('Test Sample Data'!C$3:C$194)&gt;10,IF(AND(ISNUMBER('Test Sample Data'!C99),'Test Sample Data'!C99&lt;35,'Test Sample Data'!C99&gt;0),'Test Sample Data'!C99-'Choose Housekeeping Genes'!D$20,35-'Choose Housekeeping Genes'!D$20),"")</f>
        <v/>
      </c>
      <c r="D99" s="22" t="str">
        <f>IF(SUM('Test Sample Data'!D$3:D$194)&gt;10,IF(AND(ISNUMBER('Test Sample Data'!D99),'Test Sample Data'!D99&lt;35,'Test Sample Data'!D99&gt;0),'Test Sample Data'!D99-'Choose Housekeeping Genes'!E$20,35-'Choose Housekeeping Genes'!E$20),"")</f>
        <v/>
      </c>
      <c r="E99" s="22" t="str">
        <f>IF(SUM('Test Sample Data'!E$3:E$194)&gt;10,IF(AND(ISNUMBER('Test Sample Data'!E99),'Test Sample Data'!E99&lt;35,'Test Sample Data'!E99&gt;0),'Test Sample Data'!E99-'Choose Housekeeping Genes'!F$20,35-'Choose Housekeeping Genes'!F$20),"")</f>
        <v/>
      </c>
      <c r="F99" s="22" t="str">
        <f>IF(SUM('Test Sample Data'!F$3:F$194)&gt;10,IF(AND(ISNUMBER('Test Sample Data'!F99),'Test Sample Data'!F99&lt;35,'Test Sample Data'!F99&gt;0),'Test Sample Data'!F99-'Choose Housekeeping Genes'!G$20,35-'Choose Housekeeping Genes'!G$20),"")</f>
        <v/>
      </c>
      <c r="G99" s="22" t="str">
        <f>IF(SUM('Test Sample Data'!G$3:G$194)&gt;10,IF(AND(ISNUMBER('Test Sample Data'!G99),'Test Sample Data'!G99&lt;35,'Test Sample Data'!G99&gt;0),'Test Sample Data'!G99-'Choose Housekeeping Genes'!H$20,35-'Choose Housekeeping Genes'!H$20),"")</f>
        <v/>
      </c>
      <c r="H99" s="22" t="str">
        <f>IF(SUM('Test Sample Data'!H$3:H$194)&gt;10,IF(AND(ISNUMBER('Test Sample Data'!H99),'Test Sample Data'!H99&lt;35,'Test Sample Data'!H99&gt;0),'Test Sample Data'!H99-'Choose Housekeeping Genes'!I$20,35-'Choose Housekeeping Genes'!I$20),"")</f>
        <v/>
      </c>
      <c r="I99" s="22" t="str">
        <f>IF(SUM('Test Sample Data'!I$3:I$194)&gt;10,IF(AND(ISNUMBER('Test Sample Data'!I99),'Test Sample Data'!I99&lt;35,'Test Sample Data'!I99&gt;0),'Test Sample Data'!I99-'Choose Housekeeping Genes'!J$20,35-'Choose Housekeeping Genes'!J$20),"")</f>
        <v/>
      </c>
      <c r="J99" s="22" t="str">
        <f>IF(SUM('Test Sample Data'!J$3:J$194)&gt;10,IF(AND(ISNUMBER('Test Sample Data'!J99),'Test Sample Data'!J99&lt;35,'Test Sample Data'!J99&gt;0),'Test Sample Data'!J99-'Choose Housekeeping Genes'!K$20,35-'Choose Housekeeping Genes'!K$20),"")</f>
        <v/>
      </c>
      <c r="K99" s="22" t="str">
        <f>IF(SUM('Test Sample Data'!K$3:K$194)&gt;10,IF(AND(ISNUMBER('Test Sample Data'!K99),'Test Sample Data'!K99&lt;35,'Test Sample Data'!K99&gt;0),'Test Sample Data'!K99-'Choose Housekeeping Genes'!L$20,35-'Choose Housekeeping Genes'!L$20),"")</f>
        <v/>
      </c>
      <c r="L99" s="22" t="str">
        <f>IF(SUM('Test Sample Data'!L$3:L$194)&gt;10,IF(AND(ISNUMBER('Test Sample Data'!L99),'Test Sample Data'!L99&lt;35,'Test Sample Data'!L99&gt;0),'Test Sample Data'!L99-'Choose Housekeeping Genes'!M$20,35-'Choose Housekeeping Genes'!M$20),"")</f>
        <v/>
      </c>
      <c r="M99" s="22" t="str">
        <f>IF(SUM('Test Sample Data'!M$3:M$194)&gt;10,IF(AND(ISNUMBER('Test Sample Data'!M99),'Test Sample Data'!M99&lt;35,'Test Sample Data'!M99&gt;0),'Test Sample Data'!M99-'Choose Housekeeping Genes'!N$20,35-'Choose Housekeeping Genes'!N$20),"")</f>
        <v/>
      </c>
      <c r="N99" s="22" t="str">
        <f>IF(SUM('Test Sample Data'!N$3:N$194)&gt;10,IF(AND(ISNUMBER('Test Sample Data'!N99),'Test Sample Data'!N99&lt;35,'Test Sample Data'!N99&gt;0),'Test Sample Data'!N99-'Choose Housekeeping Genes'!O$20,35-'Choose Housekeeping Genes'!O$20),"")</f>
        <v/>
      </c>
      <c r="O99" s="22" t="str">
        <f>IF(SUM('Test Sample Data'!O$3:O$194)&gt;10,IF(AND(ISNUMBER('Test Sample Data'!O99),'Test Sample Data'!O99&lt;35,'Test Sample Data'!O99&gt;0),'Test Sample Data'!O99-'Choose Housekeeping Genes'!P$20,35-'Choose Housekeeping Genes'!P$20),"")</f>
        <v/>
      </c>
      <c r="P99" s="22" t="str">
        <f>IF(SUM('Test Sample Data'!P$3:P$194)&gt;10,IF(AND(ISNUMBER('Test Sample Data'!P99),'Test Sample Data'!P99&lt;35,'Test Sample Data'!P99&gt;0),'Test Sample Data'!P99-'Choose Housekeeping Genes'!Q$20,35-'Choose Housekeeping Genes'!Q$20),"")</f>
        <v/>
      </c>
      <c r="Q99" s="22" t="str">
        <f>IF(SUM('Test Sample Data'!Q$3:Q$194)&gt;10,IF(AND(ISNUMBER('Test Sample Data'!Q99),'Test Sample Data'!Q99&lt;35,'Test Sample Data'!Q99&gt;0),'Test Sample Data'!Q99-'Choose Housekeeping Genes'!R$20,35-'Choose Housekeeping Genes'!R$20),"")</f>
        <v/>
      </c>
      <c r="R99" s="22" t="str">
        <f>IF(SUM('Test Sample Data'!R$3:R$194)&gt;10,IF(AND(ISNUMBER('Test Sample Data'!R99),'Test Sample Data'!R99&lt;35,'Test Sample Data'!R99&gt;0),'Test Sample Data'!R99-'Choose Housekeeping Genes'!S$20,35-'Choose Housekeeping Genes'!S$20),"")</f>
        <v/>
      </c>
      <c r="S99" s="22" t="str">
        <f>IF(SUM('Test Sample Data'!S$3:S$194)&gt;10,IF(AND(ISNUMBER('Test Sample Data'!S99),'Test Sample Data'!S99&lt;35,'Test Sample Data'!S99&gt;0),'Test Sample Data'!S99-'Choose Housekeeping Genes'!T$20,35-'Choose Housekeeping Genes'!T$20),"")</f>
        <v/>
      </c>
      <c r="T99" s="22" t="str">
        <f>IF(SUM('Test Sample Data'!T$3:T$194)&gt;10,IF(AND(ISNUMBER('Test Sample Data'!T99),'Test Sample Data'!T99&lt;35,'Test Sample Data'!T99&gt;0),'Test Sample Data'!T99-'Choose Housekeeping Genes'!U$20,35-'Choose Housekeeping Genes'!U$20),"")</f>
        <v/>
      </c>
      <c r="U99" s="22" t="str">
        <f>IF(SUM('Test Sample Data'!U$3:U$194)&gt;10,IF(AND(ISNUMBER('Test Sample Data'!U99),'Test Sample Data'!U99&lt;35,'Test Sample Data'!U99&gt;0),'Test Sample Data'!U99-'Choose Housekeeping Genes'!V$20,35-'Choose Housekeeping Genes'!V$20),"")</f>
        <v/>
      </c>
      <c r="V99" s="22" t="str">
        <f>IF(SUM('Test Sample Data'!V$3:V$194)&gt;10,IF(AND(ISNUMBER('Test Sample Data'!V99),'Test Sample Data'!V99&lt;35,'Test Sample Data'!V99&gt;0),'Test Sample Data'!V99-'Choose Housekeeping Genes'!W$20,35-'Choose Housekeeping Genes'!W$20),"")</f>
        <v/>
      </c>
      <c r="W99" s="139" t="str">
        <f>'Control Sample Data'!A99</f>
        <v>Leu-TAA-5</v>
      </c>
      <c r="X99" s="140" t="s">
        <v>246</v>
      </c>
      <c r="Y99" s="22" t="str">
        <f>IF(SUM('Control Sample Data'!C$3:C$194)&gt;10,IF(AND(ISNUMBER('Control Sample Data'!C99),'Control Sample Data'!C99&lt;35,'Control Sample Data'!C99&gt;0),'Control Sample Data'!C99-'Choose Housekeeping Genes'!AA$20,35-'Choose Housekeeping Genes'!AA$20),"")</f>
        <v/>
      </c>
      <c r="Z99" s="22" t="str">
        <f>IF(SUM('Control Sample Data'!D$3:D$194)&gt;10,IF(AND(ISNUMBER('Control Sample Data'!D99),'Control Sample Data'!D99&lt;35,'Control Sample Data'!D99&gt;0),'Control Sample Data'!D99-'Choose Housekeeping Genes'!AB$20,35-'Choose Housekeeping Genes'!AB$20),"")</f>
        <v/>
      </c>
      <c r="AA99" s="22" t="str">
        <f>IF(SUM('Control Sample Data'!E$3:E$194)&gt;10,IF(AND(ISNUMBER('Control Sample Data'!E99),'Control Sample Data'!E99&lt;35,'Control Sample Data'!E99&gt;0),'Control Sample Data'!E99-'Choose Housekeeping Genes'!AC$20,35-'Choose Housekeeping Genes'!AC$20),"")</f>
        <v/>
      </c>
      <c r="AB99" s="22" t="str">
        <f>IF(SUM('Control Sample Data'!F$3:F$194)&gt;10,IF(AND(ISNUMBER('Control Sample Data'!F99),'Control Sample Data'!F99&lt;35,'Control Sample Data'!F99&gt;0),'Control Sample Data'!F99-'Choose Housekeeping Genes'!AD$20,35-'Choose Housekeeping Genes'!AD$20),"")</f>
        <v/>
      </c>
      <c r="AC99" s="22" t="str">
        <f>IF(SUM('Control Sample Data'!G$3:G$194)&gt;10,IF(AND(ISNUMBER('Control Sample Data'!G99),'Control Sample Data'!G99&lt;35,'Control Sample Data'!G99&gt;0),'Control Sample Data'!G99-'Choose Housekeeping Genes'!AE$20,35-'Choose Housekeeping Genes'!AE$20),"")</f>
        <v/>
      </c>
      <c r="AD99" s="22" t="str">
        <f>IF(SUM('Control Sample Data'!H$3:H$194)&gt;10,IF(AND(ISNUMBER('Control Sample Data'!H99),'Control Sample Data'!H99&lt;35,'Control Sample Data'!H99&gt;0),'Control Sample Data'!H99-'Choose Housekeeping Genes'!AF$20,35-'Choose Housekeeping Genes'!AF$20),"")</f>
        <v/>
      </c>
      <c r="AE99" s="22" t="str">
        <f>IF(SUM('Control Sample Data'!I$3:I$194)&gt;10,IF(AND(ISNUMBER('Control Sample Data'!I99),'Control Sample Data'!I99&lt;35,'Control Sample Data'!I99&gt;0),'Control Sample Data'!I99-'Choose Housekeeping Genes'!AG$20,35-'Choose Housekeeping Genes'!AG$20),"")</f>
        <v/>
      </c>
      <c r="AF99" s="22" t="str">
        <f>IF(SUM('Control Sample Data'!J$3:J$194)&gt;10,IF(AND(ISNUMBER('Control Sample Data'!J99),'Control Sample Data'!J99&lt;35,'Control Sample Data'!J99&gt;0),'Control Sample Data'!J99-'Choose Housekeeping Genes'!AH$20,35-'Choose Housekeeping Genes'!AH$20),"")</f>
        <v/>
      </c>
      <c r="AG99" s="22" t="str">
        <f>IF(SUM('Control Sample Data'!K$3:K$194)&gt;10,IF(AND(ISNUMBER('Control Sample Data'!K99),'Control Sample Data'!K99&lt;35,'Control Sample Data'!K99&gt;0),'Control Sample Data'!K99-'Choose Housekeeping Genes'!AI$20,35-'Choose Housekeeping Genes'!AI$20),"")</f>
        <v/>
      </c>
      <c r="AH99" s="22" t="str">
        <f>IF(SUM('Control Sample Data'!L$3:L$194)&gt;10,IF(AND(ISNUMBER('Control Sample Data'!L99),'Control Sample Data'!L99&lt;35,'Control Sample Data'!L99&gt;0),'Control Sample Data'!L99-'Choose Housekeeping Genes'!AJ$20,35-'Choose Housekeeping Genes'!AJ$20),"")</f>
        <v/>
      </c>
      <c r="AI99" s="22" t="str">
        <f>IF(SUM('Control Sample Data'!M$3:M$194)&gt;10,IF(AND(ISNUMBER('Control Sample Data'!M99),'Control Sample Data'!M99&lt;35,'Control Sample Data'!M99&gt;0),'Control Sample Data'!M99-'Choose Housekeeping Genes'!AK$20,35-'Choose Housekeeping Genes'!AK$20),"")</f>
        <v/>
      </c>
      <c r="AJ99" s="22" t="str">
        <f>IF(SUM('Control Sample Data'!N$3:N$194)&gt;10,IF(AND(ISNUMBER('Control Sample Data'!N99),'Control Sample Data'!N99&lt;35,'Control Sample Data'!N99&gt;0),'Control Sample Data'!N99-'Choose Housekeeping Genes'!AL$20,35-'Choose Housekeeping Genes'!AL$20),"")</f>
        <v/>
      </c>
      <c r="AK99" s="22" t="str">
        <f>IF(SUM('Control Sample Data'!O$3:O$194)&gt;10,IF(AND(ISNUMBER('Control Sample Data'!O99),'Control Sample Data'!O99&lt;35,'Control Sample Data'!O99&gt;0),'Control Sample Data'!O99-'Choose Housekeeping Genes'!AM$20,35-'Choose Housekeeping Genes'!AM$20),"")</f>
        <v/>
      </c>
      <c r="AL99" s="22" t="str">
        <f>IF(SUM('Control Sample Data'!P$3:P$194)&gt;10,IF(AND(ISNUMBER('Control Sample Data'!P99),'Control Sample Data'!P99&lt;35,'Control Sample Data'!P99&gt;0),'Control Sample Data'!P99-'Choose Housekeeping Genes'!AN$20,35-'Choose Housekeeping Genes'!AN$20),"")</f>
        <v/>
      </c>
      <c r="AM99" s="22" t="str">
        <f>IF(SUM('Control Sample Data'!Q$3:Q$194)&gt;10,IF(AND(ISNUMBER('Control Sample Data'!Q99),'Control Sample Data'!Q99&lt;35,'Control Sample Data'!Q99&gt;0),'Control Sample Data'!Q99-'Choose Housekeeping Genes'!AO$20,35-'Choose Housekeeping Genes'!AO$20),"")</f>
        <v/>
      </c>
      <c r="AN99" s="22" t="str">
        <f>IF(SUM('Control Sample Data'!R$3:R$194)&gt;10,IF(AND(ISNUMBER('Control Sample Data'!R99),'Control Sample Data'!R99&lt;35,'Control Sample Data'!R99&gt;0),'Control Sample Data'!R99-'Choose Housekeeping Genes'!AP$20,35-'Choose Housekeeping Genes'!AP$20),"")</f>
        <v/>
      </c>
      <c r="AO99" s="22" t="str">
        <f>IF(SUM('Control Sample Data'!S$3:S$194)&gt;10,IF(AND(ISNUMBER('Control Sample Data'!S99),'Control Sample Data'!S99&lt;35,'Control Sample Data'!S99&gt;0),'Control Sample Data'!S99-'Choose Housekeeping Genes'!AQ$20,35-'Choose Housekeeping Genes'!AQ$20),"")</f>
        <v/>
      </c>
      <c r="AP99" s="22" t="str">
        <f>IF(SUM('Control Sample Data'!T$3:T$194)&gt;10,IF(AND(ISNUMBER('Control Sample Data'!T99),'Control Sample Data'!T99&lt;35,'Control Sample Data'!T99&gt;0),'Control Sample Data'!T99-'Choose Housekeeping Genes'!AR$20,35-'Choose Housekeeping Genes'!AR$20),"")</f>
        <v/>
      </c>
      <c r="AQ99" s="22" t="str">
        <f>IF(SUM('Control Sample Data'!U$3:U$194)&gt;10,IF(AND(ISNUMBER('Control Sample Data'!U99),'Control Sample Data'!U99&lt;35,'Control Sample Data'!U99&gt;0),'Control Sample Data'!U99-'Choose Housekeeping Genes'!AS$20,35-'Choose Housekeeping Genes'!AS$20),"")</f>
        <v/>
      </c>
      <c r="AR99" s="22" t="str">
        <f>IF(SUM('Control Sample Data'!V$3:V$194)&gt;10,IF(AND(ISNUMBER('Control Sample Data'!V99),'Control Sample Data'!V99&lt;35,'Control Sample Data'!V99&gt;0),'Control Sample Data'!V99-'Choose Housekeeping Genes'!AT$20,35-'Choose Housekeeping Genes'!AT$20),"")</f>
        <v/>
      </c>
      <c r="AS99" s="69" t="str">
        <f>'Control Sample Data'!A99</f>
        <v>Leu-TAA-5</v>
      </c>
      <c r="AT99" s="21" t="s">
        <v>246</v>
      </c>
      <c r="AU99" s="22" t="str">
        <f ca="1">IF(ISNUMBER(C99-'Choose Housekeeping Genes'!D$12),C99-'Choose Housekeeping Genes'!D$12,"")</f>
        <v/>
      </c>
      <c r="AV99" s="22" t="str">
        <f ca="1">IF(ISNUMBER(D99-'Choose Housekeeping Genes'!E$12),D99-'Choose Housekeeping Genes'!E$12,"")</f>
        <v/>
      </c>
      <c r="AW99" s="22" t="str">
        <f ca="1">IF(ISNUMBER(E99-'Choose Housekeeping Genes'!F$12),E99-'Choose Housekeeping Genes'!F$12,"")</f>
        <v/>
      </c>
      <c r="AX99" s="22" t="str">
        <f ca="1">IF(ISNUMBER(F99-'Choose Housekeeping Genes'!G$12),F99-'Choose Housekeeping Genes'!G$12,"")</f>
        <v/>
      </c>
      <c r="AY99" s="22" t="str">
        <f ca="1">IF(ISNUMBER(G99-'Choose Housekeeping Genes'!H$12),G99-'Choose Housekeeping Genes'!H$12,"")</f>
        <v/>
      </c>
      <c r="AZ99" s="22" t="str">
        <f ca="1">IF(ISNUMBER(H99-'Choose Housekeeping Genes'!I$12),H99-'Choose Housekeeping Genes'!I$12,"")</f>
        <v/>
      </c>
      <c r="BA99" s="22" t="str">
        <f ca="1">IF(ISNUMBER(I99-'Choose Housekeeping Genes'!J$12),I99-'Choose Housekeeping Genes'!J$12,"")</f>
        <v/>
      </c>
      <c r="BB99" s="22" t="str">
        <f ca="1">IF(ISNUMBER(J99-'Choose Housekeeping Genes'!K$12),J99-'Choose Housekeeping Genes'!K$12,"")</f>
        <v/>
      </c>
      <c r="BC99" s="22" t="str">
        <f ca="1">IF(ISNUMBER(K99-'Choose Housekeeping Genes'!L$12),K99-'Choose Housekeeping Genes'!L$12,"")</f>
        <v/>
      </c>
      <c r="BD99" s="22" t="str">
        <f ca="1">IF(ISNUMBER(L99-'Choose Housekeeping Genes'!M$12),L99-'Choose Housekeeping Genes'!M$12,"")</f>
        <v/>
      </c>
      <c r="BE99" s="22" t="str">
        <f ca="1">IF(ISNUMBER(M99-'Choose Housekeeping Genes'!N$12),M99-'Choose Housekeeping Genes'!N$12,"")</f>
        <v/>
      </c>
      <c r="BF99" s="22" t="str">
        <f ca="1">IF(ISNUMBER(N99-'Choose Housekeeping Genes'!O$12),N99-'Choose Housekeeping Genes'!O$12,"")</f>
        <v/>
      </c>
      <c r="BG99" s="22" t="str">
        <f ca="1">IF(ISNUMBER(O99-'Choose Housekeeping Genes'!P$12),O99-'Choose Housekeeping Genes'!P$12,"")</f>
        <v/>
      </c>
      <c r="BH99" s="22" t="str">
        <f ca="1">IF(ISNUMBER(P99-'Choose Housekeeping Genes'!Q$12),P99-'Choose Housekeeping Genes'!Q$12,"")</f>
        <v/>
      </c>
      <c r="BI99" s="22" t="str">
        <f ca="1">IF(ISNUMBER(Q99-'Choose Housekeeping Genes'!R$12),Q99-'Choose Housekeeping Genes'!R$12,"")</f>
        <v/>
      </c>
      <c r="BJ99" s="22" t="str">
        <f ca="1">IF(ISNUMBER(R99-'Choose Housekeeping Genes'!S$12),R99-'Choose Housekeeping Genes'!S$12,"")</f>
        <v/>
      </c>
      <c r="BK99" s="22" t="str">
        <f ca="1">IF(ISNUMBER(S99-'Choose Housekeeping Genes'!T$12),S99-'Choose Housekeeping Genes'!T$12,"")</f>
        <v/>
      </c>
      <c r="BL99" s="22" t="str">
        <f ca="1">IF(ISNUMBER(T99-'Choose Housekeeping Genes'!U$12),T99-'Choose Housekeeping Genes'!U$12,"")</f>
        <v/>
      </c>
      <c r="BM99" s="22" t="str">
        <f ca="1">IF(ISNUMBER(U99-'Choose Housekeeping Genes'!V$12),U99-'Choose Housekeeping Genes'!V$12,"")</f>
        <v/>
      </c>
      <c r="BN99" s="22" t="str">
        <f ca="1">IF(ISNUMBER(V99-'Choose Housekeeping Genes'!W$12),V99-'Choose Housekeeping Genes'!W$12,"")</f>
        <v/>
      </c>
      <c r="BO99" s="142" t="str">
        <f t="shared" ref="BO99:BO130" si="93">W99</f>
        <v>Leu-TAA-5</v>
      </c>
      <c r="BP99" s="140" t="s">
        <v>246</v>
      </c>
      <c r="BQ99" s="22" t="str">
        <f ca="1">IF(ISNUMBER(Y99-'Choose Housekeeping Genes'!AA$12),Y99-'Choose Housekeeping Genes'!AA$12,"")</f>
        <v/>
      </c>
      <c r="BR99" s="22" t="str">
        <f ca="1">IF(ISNUMBER(Z99-'Choose Housekeeping Genes'!AB$12),Z99-'Choose Housekeeping Genes'!AB$12,"")</f>
        <v/>
      </c>
      <c r="BS99" s="22" t="str">
        <f ca="1">IF(ISNUMBER(AA99-'Choose Housekeeping Genes'!AC$12),AA99-'Choose Housekeeping Genes'!AC$12,"")</f>
        <v/>
      </c>
      <c r="BT99" s="22" t="str">
        <f ca="1">IF(ISNUMBER(AB99-'Choose Housekeeping Genes'!AD$12),AB99-'Choose Housekeeping Genes'!AD$12,"")</f>
        <v/>
      </c>
      <c r="BU99" s="22" t="str">
        <f ca="1">IF(ISNUMBER(AC99-'Choose Housekeeping Genes'!AE$12),AC99-'Choose Housekeeping Genes'!AE$12,"")</f>
        <v/>
      </c>
      <c r="BV99" s="22" t="str">
        <f ca="1">IF(ISNUMBER(AD99-'Choose Housekeeping Genes'!AF$12),AD99-'Choose Housekeeping Genes'!AF$12,"")</f>
        <v/>
      </c>
      <c r="BW99" s="22" t="str">
        <f ca="1">IF(ISNUMBER(AE99-'Choose Housekeeping Genes'!AG$12),AE99-'Choose Housekeeping Genes'!AG$12,"")</f>
        <v/>
      </c>
      <c r="BX99" s="22" t="str">
        <f ca="1">IF(ISNUMBER(AF99-'Choose Housekeeping Genes'!AH$12),AF99-'Choose Housekeeping Genes'!AH$12,"")</f>
        <v/>
      </c>
      <c r="BY99" s="22" t="str">
        <f ca="1">IF(ISNUMBER(AG99-'Choose Housekeeping Genes'!AI$12),AG99-'Choose Housekeeping Genes'!AI$12,"")</f>
        <v/>
      </c>
      <c r="BZ99" s="22" t="str">
        <f ca="1">IF(ISNUMBER(AH99-'Choose Housekeeping Genes'!AJ$12),AH99-'Choose Housekeeping Genes'!AJ$12,"")</f>
        <v/>
      </c>
      <c r="CA99" s="22" t="str">
        <f ca="1">IF(ISNUMBER(AI99-'Choose Housekeeping Genes'!AK$12),AI99-'Choose Housekeeping Genes'!AK$12,"")</f>
        <v/>
      </c>
      <c r="CB99" s="22" t="str">
        <f ca="1">IF(ISNUMBER(AJ99-'Choose Housekeeping Genes'!AL$12),AJ99-'Choose Housekeeping Genes'!AL$12,"")</f>
        <v/>
      </c>
      <c r="CC99" s="22" t="str">
        <f ca="1">IF(ISNUMBER(AK99-'Choose Housekeeping Genes'!AM$12),AK99-'Choose Housekeeping Genes'!AM$12,"")</f>
        <v/>
      </c>
      <c r="CD99" s="22" t="str">
        <f ca="1">IF(ISNUMBER(AL99-'Choose Housekeeping Genes'!AN$12),AL99-'Choose Housekeeping Genes'!AN$12,"")</f>
        <v/>
      </c>
      <c r="CE99" s="22" t="str">
        <f ca="1">IF(ISNUMBER(AM99-'Choose Housekeeping Genes'!AO$12),AM99-'Choose Housekeeping Genes'!AO$12,"")</f>
        <v/>
      </c>
      <c r="CF99" s="22" t="str">
        <f ca="1">IF(ISNUMBER(AN99-'Choose Housekeeping Genes'!AP$12),AN99-'Choose Housekeeping Genes'!AP$12,"")</f>
        <v/>
      </c>
      <c r="CG99" s="22" t="str">
        <f ca="1">IF(ISNUMBER(AO99-'Choose Housekeeping Genes'!AQ$12),AO99-'Choose Housekeeping Genes'!AQ$12,"")</f>
        <v/>
      </c>
      <c r="CH99" s="22" t="str">
        <f ca="1">IF(ISNUMBER(AP99-'Choose Housekeeping Genes'!AR$12),AP99-'Choose Housekeeping Genes'!AR$12,"")</f>
        <v/>
      </c>
      <c r="CI99" s="22" t="str">
        <f ca="1">IF(ISNUMBER(AQ99-'Choose Housekeeping Genes'!AS$12),AQ99-'Choose Housekeeping Genes'!AS$12,"")</f>
        <v/>
      </c>
      <c r="CJ99" s="22" t="str">
        <f ca="1">IF(ISNUMBER(AR99-'Choose Housekeeping Genes'!AT$12),AR99-'Choose Housekeeping Genes'!AT$12,"")</f>
        <v/>
      </c>
      <c r="CK99" s="66" t="e">
        <f t="shared" ca="1" si="50"/>
        <v>#DIV/0!</v>
      </c>
      <c r="CL99" s="143" t="e">
        <f t="shared" ca="1" si="51"/>
        <v>#DIV/0!</v>
      </c>
      <c r="DA99" s="69" t="str">
        <f>'Transcript table'!D107</f>
        <v>Leu-TAA-5</v>
      </c>
      <c r="DB99" s="21" t="s">
        <v>246</v>
      </c>
      <c r="DC99" s="65" t="str">
        <f t="shared" ca="1" si="52"/>
        <v/>
      </c>
      <c r="DD99" s="65" t="str">
        <f t="shared" ca="1" si="53"/>
        <v/>
      </c>
      <c r="DE99" s="65" t="str">
        <f t="shared" ca="1" si="54"/>
        <v/>
      </c>
      <c r="DF99" s="65" t="str">
        <f t="shared" ca="1" si="55"/>
        <v/>
      </c>
      <c r="DG99" s="65" t="str">
        <f t="shared" ca="1" si="56"/>
        <v/>
      </c>
      <c r="DH99" s="65" t="str">
        <f t="shared" ca="1" si="57"/>
        <v/>
      </c>
      <c r="DI99" s="65" t="str">
        <f t="shared" ca="1" si="58"/>
        <v/>
      </c>
      <c r="DJ99" s="65" t="str">
        <f t="shared" ca="1" si="59"/>
        <v/>
      </c>
      <c r="DK99" s="65" t="str">
        <f t="shared" ca="1" si="60"/>
        <v/>
      </c>
      <c r="DL99" s="65" t="str">
        <f t="shared" ca="1" si="61"/>
        <v/>
      </c>
      <c r="DM99" s="65" t="str">
        <f t="shared" ca="1" si="62"/>
        <v/>
      </c>
      <c r="DN99" s="65" t="str">
        <f t="shared" ca="1" si="63"/>
        <v/>
      </c>
      <c r="DO99" s="65" t="str">
        <f t="shared" ca="1" si="64"/>
        <v/>
      </c>
      <c r="DP99" s="65" t="str">
        <f t="shared" ca="1" si="65"/>
        <v/>
      </c>
      <c r="DQ99" s="65" t="str">
        <f t="shared" ca="1" si="66"/>
        <v/>
      </c>
      <c r="DR99" s="65" t="str">
        <f t="shared" ca="1" si="67"/>
        <v/>
      </c>
      <c r="DS99" s="65" t="str">
        <f t="shared" ca="1" si="68"/>
        <v/>
      </c>
      <c r="DT99" s="65" t="str">
        <f t="shared" ca="1" si="69"/>
        <v/>
      </c>
      <c r="DU99" s="65" t="str">
        <f t="shared" ca="1" si="70"/>
        <v/>
      </c>
      <c r="DV99" s="65" t="str">
        <f t="shared" ca="1" si="71"/>
        <v/>
      </c>
      <c r="DW99" s="141" t="str">
        <f t="shared" si="72"/>
        <v>Leu-TAA-5</v>
      </c>
      <c r="DX99" s="140" t="s">
        <v>246</v>
      </c>
      <c r="DY99" s="65" t="str">
        <f t="shared" ca="1" si="73"/>
        <v/>
      </c>
      <c r="DZ99" s="65" t="str">
        <f t="shared" ca="1" si="74"/>
        <v/>
      </c>
      <c r="EA99" s="65" t="str">
        <f t="shared" ca="1" si="75"/>
        <v/>
      </c>
      <c r="EB99" s="65" t="str">
        <f t="shared" ca="1" si="76"/>
        <v/>
      </c>
      <c r="EC99" s="65" t="str">
        <f t="shared" ca="1" si="77"/>
        <v/>
      </c>
      <c r="ED99" s="65" t="str">
        <f t="shared" ca="1" si="78"/>
        <v/>
      </c>
      <c r="EE99" s="65" t="str">
        <f t="shared" ca="1" si="79"/>
        <v/>
      </c>
      <c r="EF99" s="65" t="str">
        <f t="shared" ca="1" si="80"/>
        <v/>
      </c>
      <c r="EG99" s="65" t="str">
        <f t="shared" ca="1" si="81"/>
        <v/>
      </c>
      <c r="EH99" s="65" t="str">
        <f t="shared" ca="1" si="82"/>
        <v/>
      </c>
      <c r="EI99" s="65" t="str">
        <f t="shared" ca="1" si="83"/>
        <v/>
      </c>
      <c r="EJ99" s="65" t="str">
        <f t="shared" ca="1" si="84"/>
        <v/>
      </c>
      <c r="EK99" s="65" t="str">
        <f t="shared" ca="1" si="85"/>
        <v/>
      </c>
      <c r="EL99" s="65" t="str">
        <f t="shared" ca="1" si="86"/>
        <v/>
      </c>
      <c r="EM99" s="65" t="str">
        <f t="shared" ca="1" si="87"/>
        <v/>
      </c>
      <c r="EN99" s="65" t="str">
        <f t="shared" ca="1" si="88"/>
        <v/>
      </c>
      <c r="EO99" s="65" t="str">
        <f t="shared" ca="1" si="89"/>
        <v/>
      </c>
      <c r="EP99" s="65" t="str">
        <f t="shared" ca="1" si="90"/>
        <v/>
      </c>
      <c r="EQ99" s="65" t="str">
        <f t="shared" ca="1" si="91"/>
        <v/>
      </c>
      <c r="ER99" s="65" t="str">
        <f t="shared" ca="1" si="92"/>
        <v/>
      </c>
    </row>
    <row r="100" spans="1:148" ht="12.75" customHeight="1">
      <c r="A100" s="134" t="str">
        <f>'Test Sample Data'!A100</f>
        <v>Leu-TAG-1</v>
      </c>
      <c r="B100" s="136" t="s">
        <v>244</v>
      </c>
      <c r="C100" s="22" t="str">
        <f>IF(SUM('Test Sample Data'!C$3:C$194)&gt;10,IF(AND(ISNUMBER('Test Sample Data'!C100),'Test Sample Data'!C100&lt;35,'Test Sample Data'!C100&gt;0),'Test Sample Data'!C100-'Choose Housekeeping Genes'!D$20,35-'Choose Housekeeping Genes'!D$20),"")</f>
        <v/>
      </c>
      <c r="D100" s="22" t="str">
        <f>IF(SUM('Test Sample Data'!D$3:D$194)&gt;10,IF(AND(ISNUMBER('Test Sample Data'!D100),'Test Sample Data'!D100&lt;35,'Test Sample Data'!D100&gt;0),'Test Sample Data'!D100-'Choose Housekeeping Genes'!E$20,35-'Choose Housekeeping Genes'!E$20),"")</f>
        <v/>
      </c>
      <c r="E100" s="22" t="str">
        <f>IF(SUM('Test Sample Data'!E$3:E$194)&gt;10,IF(AND(ISNUMBER('Test Sample Data'!E100),'Test Sample Data'!E100&lt;35,'Test Sample Data'!E100&gt;0),'Test Sample Data'!E100-'Choose Housekeeping Genes'!F$20,35-'Choose Housekeeping Genes'!F$20),"")</f>
        <v/>
      </c>
      <c r="F100" s="22" t="str">
        <f>IF(SUM('Test Sample Data'!F$3:F$194)&gt;10,IF(AND(ISNUMBER('Test Sample Data'!F100),'Test Sample Data'!F100&lt;35,'Test Sample Data'!F100&gt;0),'Test Sample Data'!F100-'Choose Housekeeping Genes'!G$20,35-'Choose Housekeeping Genes'!G$20),"")</f>
        <v/>
      </c>
      <c r="G100" s="22" t="str">
        <f>IF(SUM('Test Sample Data'!G$3:G$194)&gt;10,IF(AND(ISNUMBER('Test Sample Data'!G100),'Test Sample Data'!G100&lt;35,'Test Sample Data'!G100&gt;0),'Test Sample Data'!G100-'Choose Housekeeping Genes'!H$20,35-'Choose Housekeeping Genes'!H$20),"")</f>
        <v/>
      </c>
      <c r="H100" s="22" t="str">
        <f>IF(SUM('Test Sample Data'!H$3:H$194)&gt;10,IF(AND(ISNUMBER('Test Sample Data'!H100),'Test Sample Data'!H100&lt;35,'Test Sample Data'!H100&gt;0),'Test Sample Data'!H100-'Choose Housekeeping Genes'!I$20,35-'Choose Housekeeping Genes'!I$20),"")</f>
        <v/>
      </c>
      <c r="I100" s="22" t="str">
        <f>IF(SUM('Test Sample Data'!I$3:I$194)&gt;10,IF(AND(ISNUMBER('Test Sample Data'!I100),'Test Sample Data'!I100&lt;35,'Test Sample Data'!I100&gt;0),'Test Sample Data'!I100-'Choose Housekeeping Genes'!J$20,35-'Choose Housekeeping Genes'!J$20),"")</f>
        <v/>
      </c>
      <c r="J100" s="22" t="str">
        <f>IF(SUM('Test Sample Data'!J$3:J$194)&gt;10,IF(AND(ISNUMBER('Test Sample Data'!J100),'Test Sample Data'!J100&lt;35,'Test Sample Data'!J100&gt;0),'Test Sample Data'!J100-'Choose Housekeeping Genes'!K$20,35-'Choose Housekeeping Genes'!K$20),"")</f>
        <v/>
      </c>
      <c r="K100" s="22" t="str">
        <f>IF(SUM('Test Sample Data'!K$3:K$194)&gt;10,IF(AND(ISNUMBER('Test Sample Data'!K100),'Test Sample Data'!K100&lt;35,'Test Sample Data'!K100&gt;0),'Test Sample Data'!K100-'Choose Housekeeping Genes'!L$20,35-'Choose Housekeeping Genes'!L$20),"")</f>
        <v/>
      </c>
      <c r="L100" s="22" t="str">
        <f>IF(SUM('Test Sample Data'!L$3:L$194)&gt;10,IF(AND(ISNUMBER('Test Sample Data'!L100),'Test Sample Data'!L100&lt;35,'Test Sample Data'!L100&gt;0),'Test Sample Data'!L100-'Choose Housekeeping Genes'!M$20,35-'Choose Housekeeping Genes'!M$20),"")</f>
        <v/>
      </c>
      <c r="M100" s="22" t="str">
        <f>IF(SUM('Test Sample Data'!M$3:M$194)&gt;10,IF(AND(ISNUMBER('Test Sample Data'!M100),'Test Sample Data'!M100&lt;35,'Test Sample Data'!M100&gt;0),'Test Sample Data'!M100-'Choose Housekeeping Genes'!N$20,35-'Choose Housekeeping Genes'!N$20),"")</f>
        <v/>
      </c>
      <c r="N100" s="22" t="str">
        <f>IF(SUM('Test Sample Data'!N$3:N$194)&gt;10,IF(AND(ISNUMBER('Test Sample Data'!N100),'Test Sample Data'!N100&lt;35,'Test Sample Data'!N100&gt;0),'Test Sample Data'!N100-'Choose Housekeeping Genes'!O$20,35-'Choose Housekeeping Genes'!O$20),"")</f>
        <v/>
      </c>
      <c r="O100" s="22" t="str">
        <f>IF(SUM('Test Sample Data'!O$3:O$194)&gt;10,IF(AND(ISNUMBER('Test Sample Data'!O100),'Test Sample Data'!O100&lt;35,'Test Sample Data'!O100&gt;0),'Test Sample Data'!O100-'Choose Housekeeping Genes'!P$20,35-'Choose Housekeeping Genes'!P$20),"")</f>
        <v/>
      </c>
      <c r="P100" s="22" t="str">
        <f>IF(SUM('Test Sample Data'!P$3:P$194)&gt;10,IF(AND(ISNUMBER('Test Sample Data'!P100),'Test Sample Data'!P100&lt;35,'Test Sample Data'!P100&gt;0),'Test Sample Data'!P100-'Choose Housekeeping Genes'!Q$20,35-'Choose Housekeeping Genes'!Q$20),"")</f>
        <v/>
      </c>
      <c r="Q100" s="22" t="str">
        <f>IF(SUM('Test Sample Data'!Q$3:Q$194)&gt;10,IF(AND(ISNUMBER('Test Sample Data'!Q100),'Test Sample Data'!Q100&lt;35,'Test Sample Data'!Q100&gt;0),'Test Sample Data'!Q100-'Choose Housekeeping Genes'!R$20,35-'Choose Housekeeping Genes'!R$20),"")</f>
        <v/>
      </c>
      <c r="R100" s="22" t="str">
        <f>IF(SUM('Test Sample Data'!R$3:R$194)&gt;10,IF(AND(ISNUMBER('Test Sample Data'!R100),'Test Sample Data'!R100&lt;35,'Test Sample Data'!R100&gt;0),'Test Sample Data'!R100-'Choose Housekeeping Genes'!S$20,35-'Choose Housekeeping Genes'!S$20),"")</f>
        <v/>
      </c>
      <c r="S100" s="22" t="str">
        <f>IF(SUM('Test Sample Data'!S$3:S$194)&gt;10,IF(AND(ISNUMBER('Test Sample Data'!S100),'Test Sample Data'!S100&lt;35,'Test Sample Data'!S100&gt;0),'Test Sample Data'!S100-'Choose Housekeeping Genes'!T$20,35-'Choose Housekeeping Genes'!T$20),"")</f>
        <v/>
      </c>
      <c r="T100" s="22" t="str">
        <f>IF(SUM('Test Sample Data'!T$3:T$194)&gt;10,IF(AND(ISNUMBER('Test Sample Data'!T100),'Test Sample Data'!T100&lt;35,'Test Sample Data'!T100&gt;0),'Test Sample Data'!T100-'Choose Housekeeping Genes'!U$20,35-'Choose Housekeeping Genes'!U$20),"")</f>
        <v/>
      </c>
      <c r="U100" s="22" t="str">
        <f>IF(SUM('Test Sample Data'!U$3:U$194)&gt;10,IF(AND(ISNUMBER('Test Sample Data'!U100),'Test Sample Data'!U100&lt;35,'Test Sample Data'!U100&gt;0),'Test Sample Data'!U100-'Choose Housekeeping Genes'!V$20,35-'Choose Housekeeping Genes'!V$20),"")</f>
        <v/>
      </c>
      <c r="V100" s="22" t="str">
        <f>IF(SUM('Test Sample Data'!V$3:V$194)&gt;10,IF(AND(ISNUMBER('Test Sample Data'!V100),'Test Sample Data'!V100&lt;35,'Test Sample Data'!V100&gt;0),'Test Sample Data'!V100-'Choose Housekeeping Genes'!W$20,35-'Choose Housekeeping Genes'!W$20),"")</f>
        <v/>
      </c>
      <c r="W100" s="139" t="str">
        <f>'Control Sample Data'!A100</f>
        <v>Leu-TAG-1</v>
      </c>
      <c r="X100" s="140" t="s">
        <v>244</v>
      </c>
      <c r="Y100" s="22" t="str">
        <f>IF(SUM('Control Sample Data'!C$3:C$194)&gt;10,IF(AND(ISNUMBER('Control Sample Data'!C100),'Control Sample Data'!C100&lt;35,'Control Sample Data'!C100&gt;0),'Control Sample Data'!C100-'Choose Housekeeping Genes'!AA$20,35-'Choose Housekeeping Genes'!AA$20),"")</f>
        <v/>
      </c>
      <c r="Z100" s="22" t="str">
        <f>IF(SUM('Control Sample Data'!D$3:D$194)&gt;10,IF(AND(ISNUMBER('Control Sample Data'!D100),'Control Sample Data'!D100&lt;35,'Control Sample Data'!D100&gt;0),'Control Sample Data'!D100-'Choose Housekeeping Genes'!AB$20,35-'Choose Housekeeping Genes'!AB$20),"")</f>
        <v/>
      </c>
      <c r="AA100" s="22" t="str">
        <f>IF(SUM('Control Sample Data'!E$3:E$194)&gt;10,IF(AND(ISNUMBER('Control Sample Data'!E100),'Control Sample Data'!E100&lt;35,'Control Sample Data'!E100&gt;0),'Control Sample Data'!E100-'Choose Housekeeping Genes'!AC$20,35-'Choose Housekeeping Genes'!AC$20),"")</f>
        <v/>
      </c>
      <c r="AB100" s="22" t="str">
        <f>IF(SUM('Control Sample Data'!F$3:F$194)&gt;10,IF(AND(ISNUMBER('Control Sample Data'!F100),'Control Sample Data'!F100&lt;35,'Control Sample Data'!F100&gt;0),'Control Sample Data'!F100-'Choose Housekeeping Genes'!AD$20,35-'Choose Housekeeping Genes'!AD$20),"")</f>
        <v/>
      </c>
      <c r="AC100" s="22" t="str">
        <f>IF(SUM('Control Sample Data'!G$3:G$194)&gt;10,IF(AND(ISNUMBER('Control Sample Data'!G100),'Control Sample Data'!G100&lt;35,'Control Sample Data'!G100&gt;0),'Control Sample Data'!G100-'Choose Housekeeping Genes'!AE$20,35-'Choose Housekeeping Genes'!AE$20),"")</f>
        <v/>
      </c>
      <c r="AD100" s="22" t="str">
        <f>IF(SUM('Control Sample Data'!H$3:H$194)&gt;10,IF(AND(ISNUMBER('Control Sample Data'!H100),'Control Sample Data'!H100&lt;35,'Control Sample Data'!H100&gt;0),'Control Sample Data'!H100-'Choose Housekeeping Genes'!AF$20,35-'Choose Housekeeping Genes'!AF$20),"")</f>
        <v/>
      </c>
      <c r="AE100" s="22" t="str">
        <f>IF(SUM('Control Sample Data'!I$3:I$194)&gt;10,IF(AND(ISNUMBER('Control Sample Data'!I100),'Control Sample Data'!I100&lt;35,'Control Sample Data'!I100&gt;0),'Control Sample Data'!I100-'Choose Housekeeping Genes'!AG$20,35-'Choose Housekeeping Genes'!AG$20),"")</f>
        <v/>
      </c>
      <c r="AF100" s="22" t="str">
        <f>IF(SUM('Control Sample Data'!J$3:J$194)&gt;10,IF(AND(ISNUMBER('Control Sample Data'!J100),'Control Sample Data'!J100&lt;35,'Control Sample Data'!J100&gt;0),'Control Sample Data'!J100-'Choose Housekeeping Genes'!AH$20,35-'Choose Housekeeping Genes'!AH$20),"")</f>
        <v/>
      </c>
      <c r="AG100" s="22" t="str">
        <f>IF(SUM('Control Sample Data'!K$3:K$194)&gt;10,IF(AND(ISNUMBER('Control Sample Data'!K100),'Control Sample Data'!K100&lt;35,'Control Sample Data'!K100&gt;0),'Control Sample Data'!K100-'Choose Housekeeping Genes'!AI$20,35-'Choose Housekeeping Genes'!AI$20),"")</f>
        <v/>
      </c>
      <c r="AH100" s="22" t="str">
        <f>IF(SUM('Control Sample Data'!L$3:L$194)&gt;10,IF(AND(ISNUMBER('Control Sample Data'!L100),'Control Sample Data'!L100&lt;35,'Control Sample Data'!L100&gt;0),'Control Sample Data'!L100-'Choose Housekeeping Genes'!AJ$20,35-'Choose Housekeeping Genes'!AJ$20),"")</f>
        <v/>
      </c>
      <c r="AI100" s="22" t="str">
        <f>IF(SUM('Control Sample Data'!M$3:M$194)&gt;10,IF(AND(ISNUMBER('Control Sample Data'!M100),'Control Sample Data'!M100&lt;35,'Control Sample Data'!M100&gt;0),'Control Sample Data'!M100-'Choose Housekeeping Genes'!AK$20,35-'Choose Housekeeping Genes'!AK$20),"")</f>
        <v/>
      </c>
      <c r="AJ100" s="22" t="str">
        <f>IF(SUM('Control Sample Data'!N$3:N$194)&gt;10,IF(AND(ISNUMBER('Control Sample Data'!N100),'Control Sample Data'!N100&lt;35,'Control Sample Data'!N100&gt;0),'Control Sample Data'!N100-'Choose Housekeeping Genes'!AL$20,35-'Choose Housekeeping Genes'!AL$20),"")</f>
        <v/>
      </c>
      <c r="AK100" s="22" t="str">
        <f>IF(SUM('Control Sample Data'!O$3:O$194)&gt;10,IF(AND(ISNUMBER('Control Sample Data'!O100),'Control Sample Data'!O100&lt;35,'Control Sample Data'!O100&gt;0),'Control Sample Data'!O100-'Choose Housekeeping Genes'!AM$20,35-'Choose Housekeeping Genes'!AM$20),"")</f>
        <v/>
      </c>
      <c r="AL100" s="22" t="str">
        <f>IF(SUM('Control Sample Data'!P$3:P$194)&gt;10,IF(AND(ISNUMBER('Control Sample Data'!P100),'Control Sample Data'!P100&lt;35,'Control Sample Data'!P100&gt;0),'Control Sample Data'!P100-'Choose Housekeeping Genes'!AN$20,35-'Choose Housekeeping Genes'!AN$20),"")</f>
        <v/>
      </c>
      <c r="AM100" s="22" t="str">
        <f>IF(SUM('Control Sample Data'!Q$3:Q$194)&gt;10,IF(AND(ISNUMBER('Control Sample Data'!Q100),'Control Sample Data'!Q100&lt;35,'Control Sample Data'!Q100&gt;0),'Control Sample Data'!Q100-'Choose Housekeeping Genes'!AO$20,35-'Choose Housekeeping Genes'!AO$20),"")</f>
        <v/>
      </c>
      <c r="AN100" s="22" t="str">
        <f>IF(SUM('Control Sample Data'!R$3:R$194)&gt;10,IF(AND(ISNUMBER('Control Sample Data'!R100),'Control Sample Data'!R100&lt;35,'Control Sample Data'!R100&gt;0),'Control Sample Data'!R100-'Choose Housekeeping Genes'!AP$20,35-'Choose Housekeeping Genes'!AP$20),"")</f>
        <v/>
      </c>
      <c r="AO100" s="22" t="str">
        <f>IF(SUM('Control Sample Data'!S$3:S$194)&gt;10,IF(AND(ISNUMBER('Control Sample Data'!S100),'Control Sample Data'!S100&lt;35,'Control Sample Data'!S100&gt;0),'Control Sample Data'!S100-'Choose Housekeeping Genes'!AQ$20,35-'Choose Housekeeping Genes'!AQ$20),"")</f>
        <v/>
      </c>
      <c r="AP100" s="22" t="str">
        <f>IF(SUM('Control Sample Data'!T$3:T$194)&gt;10,IF(AND(ISNUMBER('Control Sample Data'!T100),'Control Sample Data'!T100&lt;35,'Control Sample Data'!T100&gt;0),'Control Sample Data'!T100-'Choose Housekeeping Genes'!AR$20,35-'Choose Housekeeping Genes'!AR$20),"")</f>
        <v/>
      </c>
      <c r="AQ100" s="22" t="str">
        <f>IF(SUM('Control Sample Data'!U$3:U$194)&gt;10,IF(AND(ISNUMBER('Control Sample Data'!U100),'Control Sample Data'!U100&lt;35,'Control Sample Data'!U100&gt;0),'Control Sample Data'!U100-'Choose Housekeeping Genes'!AS$20,35-'Choose Housekeeping Genes'!AS$20),"")</f>
        <v/>
      </c>
      <c r="AR100" s="22" t="str">
        <f>IF(SUM('Control Sample Data'!V$3:V$194)&gt;10,IF(AND(ISNUMBER('Control Sample Data'!V100),'Control Sample Data'!V100&lt;35,'Control Sample Data'!V100&gt;0),'Control Sample Data'!V100-'Choose Housekeeping Genes'!AT$20,35-'Choose Housekeeping Genes'!AT$20),"")</f>
        <v/>
      </c>
      <c r="AS100" s="69" t="str">
        <f>'Control Sample Data'!A100</f>
        <v>Leu-TAG-1</v>
      </c>
      <c r="AT100" s="21" t="s">
        <v>244</v>
      </c>
      <c r="AU100" s="22" t="str">
        <f ca="1">IF(ISNUMBER(C100-'Choose Housekeeping Genes'!D$12),C100-'Choose Housekeeping Genes'!D$12,"")</f>
        <v/>
      </c>
      <c r="AV100" s="22" t="str">
        <f ca="1">IF(ISNUMBER(D100-'Choose Housekeeping Genes'!E$12),D100-'Choose Housekeeping Genes'!E$12,"")</f>
        <v/>
      </c>
      <c r="AW100" s="22" t="str">
        <f ca="1">IF(ISNUMBER(E100-'Choose Housekeeping Genes'!F$12),E100-'Choose Housekeeping Genes'!F$12,"")</f>
        <v/>
      </c>
      <c r="AX100" s="22" t="str">
        <f ca="1">IF(ISNUMBER(F100-'Choose Housekeeping Genes'!G$12),F100-'Choose Housekeeping Genes'!G$12,"")</f>
        <v/>
      </c>
      <c r="AY100" s="22" t="str">
        <f ca="1">IF(ISNUMBER(G100-'Choose Housekeeping Genes'!H$12),G100-'Choose Housekeeping Genes'!H$12,"")</f>
        <v/>
      </c>
      <c r="AZ100" s="22" t="str">
        <f ca="1">IF(ISNUMBER(H100-'Choose Housekeeping Genes'!I$12),H100-'Choose Housekeeping Genes'!I$12,"")</f>
        <v/>
      </c>
      <c r="BA100" s="22" t="str">
        <f ca="1">IF(ISNUMBER(I100-'Choose Housekeeping Genes'!J$12),I100-'Choose Housekeeping Genes'!J$12,"")</f>
        <v/>
      </c>
      <c r="BB100" s="22" t="str">
        <f ca="1">IF(ISNUMBER(J100-'Choose Housekeeping Genes'!K$12),J100-'Choose Housekeeping Genes'!K$12,"")</f>
        <v/>
      </c>
      <c r="BC100" s="22" t="str">
        <f ca="1">IF(ISNUMBER(K100-'Choose Housekeeping Genes'!L$12),K100-'Choose Housekeeping Genes'!L$12,"")</f>
        <v/>
      </c>
      <c r="BD100" s="22" t="str">
        <f ca="1">IF(ISNUMBER(L100-'Choose Housekeeping Genes'!M$12),L100-'Choose Housekeeping Genes'!M$12,"")</f>
        <v/>
      </c>
      <c r="BE100" s="22" t="str">
        <f ca="1">IF(ISNUMBER(M100-'Choose Housekeeping Genes'!N$12),M100-'Choose Housekeeping Genes'!N$12,"")</f>
        <v/>
      </c>
      <c r="BF100" s="22" t="str">
        <f ca="1">IF(ISNUMBER(N100-'Choose Housekeeping Genes'!O$12),N100-'Choose Housekeeping Genes'!O$12,"")</f>
        <v/>
      </c>
      <c r="BG100" s="22" t="str">
        <f ca="1">IF(ISNUMBER(O100-'Choose Housekeeping Genes'!P$12),O100-'Choose Housekeeping Genes'!P$12,"")</f>
        <v/>
      </c>
      <c r="BH100" s="22" t="str">
        <f ca="1">IF(ISNUMBER(P100-'Choose Housekeeping Genes'!Q$12),P100-'Choose Housekeeping Genes'!Q$12,"")</f>
        <v/>
      </c>
      <c r="BI100" s="22" t="str">
        <f ca="1">IF(ISNUMBER(Q100-'Choose Housekeeping Genes'!R$12),Q100-'Choose Housekeeping Genes'!R$12,"")</f>
        <v/>
      </c>
      <c r="BJ100" s="22" t="str">
        <f ca="1">IF(ISNUMBER(R100-'Choose Housekeeping Genes'!S$12),R100-'Choose Housekeeping Genes'!S$12,"")</f>
        <v/>
      </c>
      <c r="BK100" s="22" t="str">
        <f ca="1">IF(ISNUMBER(S100-'Choose Housekeeping Genes'!T$12),S100-'Choose Housekeeping Genes'!T$12,"")</f>
        <v/>
      </c>
      <c r="BL100" s="22" t="str">
        <f ca="1">IF(ISNUMBER(T100-'Choose Housekeeping Genes'!U$12),T100-'Choose Housekeeping Genes'!U$12,"")</f>
        <v/>
      </c>
      <c r="BM100" s="22" t="str">
        <f ca="1">IF(ISNUMBER(U100-'Choose Housekeeping Genes'!V$12),U100-'Choose Housekeeping Genes'!V$12,"")</f>
        <v/>
      </c>
      <c r="BN100" s="22" t="str">
        <f ca="1">IF(ISNUMBER(V100-'Choose Housekeeping Genes'!W$12),V100-'Choose Housekeeping Genes'!W$12,"")</f>
        <v/>
      </c>
      <c r="BO100" s="142" t="str">
        <f t="shared" si="93"/>
        <v>Leu-TAG-1</v>
      </c>
      <c r="BP100" s="140" t="s">
        <v>244</v>
      </c>
      <c r="BQ100" s="22" t="str">
        <f ca="1">IF(ISNUMBER(Y100-'Choose Housekeeping Genes'!AA$12),Y100-'Choose Housekeeping Genes'!AA$12,"")</f>
        <v/>
      </c>
      <c r="BR100" s="22" t="str">
        <f ca="1">IF(ISNUMBER(Z100-'Choose Housekeeping Genes'!AB$12),Z100-'Choose Housekeeping Genes'!AB$12,"")</f>
        <v/>
      </c>
      <c r="BS100" s="22" t="str">
        <f ca="1">IF(ISNUMBER(AA100-'Choose Housekeeping Genes'!AC$12),AA100-'Choose Housekeeping Genes'!AC$12,"")</f>
        <v/>
      </c>
      <c r="BT100" s="22" t="str">
        <f ca="1">IF(ISNUMBER(AB100-'Choose Housekeeping Genes'!AD$12),AB100-'Choose Housekeeping Genes'!AD$12,"")</f>
        <v/>
      </c>
      <c r="BU100" s="22" t="str">
        <f ca="1">IF(ISNUMBER(AC100-'Choose Housekeeping Genes'!AE$12),AC100-'Choose Housekeeping Genes'!AE$12,"")</f>
        <v/>
      </c>
      <c r="BV100" s="22" t="str">
        <f ca="1">IF(ISNUMBER(AD100-'Choose Housekeeping Genes'!AF$12),AD100-'Choose Housekeeping Genes'!AF$12,"")</f>
        <v/>
      </c>
      <c r="BW100" s="22" t="str">
        <f ca="1">IF(ISNUMBER(AE100-'Choose Housekeeping Genes'!AG$12),AE100-'Choose Housekeeping Genes'!AG$12,"")</f>
        <v/>
      </c>
      <c r="BX100" s="22" t="str">
        <f ca="1">IF(ISNUMBER(AF100-'Choose Housekeeping Genes'!AH$12),AF100-'Choose Housekeeping Genes'!AH$12,"")</f>
        <v/>
      </c>
      <c r="BY100" s="22" t="str">
        <f ca="1">IF(ISNUMBER(AG100-'Choose Housekeeping Genes'!AI$12),AG100-'Choose Housekeeping Genes'!AI$12,"")</f>
        <v/>
      </c>
      <c r="BZ100" s="22" t="str">
        <f ca="1">IF(ISNUMBER(AH100-'Choose Housekeeping Genes'!AJ$12),AH100-'Choose Housekeeping Genes'!AJ$12,"")</f>
        <v/>
      </c>
      <c r="CA100" s="22" t="str">
        <f ca="1">IF(ISNUMBER(AI100-'Choose Housekeeping Genes'!AK$12),AI100-'Choose Housekeeping Genes'!AK$12,"")</f>
        <v/>
      </c>
      <c r="CB100" s="22" t="str">
        <f ca="1">IF(ISNUMBER(AJ100-'Choose Housekeeping Genes'!AL$12),AJ100-'Choose Housekeeping Genes'!AL$12,"")</f>
        <v/>
      </c>
      <c r="CC100" s="22" t="str">
        <f ca="1">IF(ISNUMBER(AK100-'Choose Housekeeping Genes'!AM$12),AK100-'Choose Housekeeping Genes'!AM$12,"")</f>
        <v/>
      </c>
      <c r="CD100" s="22" t="str">
        <f ca="1">IF(ISNUMBER(AL100-'Choose Housekeeping Genes'!AN$12),AL100-'Choose Housekeeping Genes'!AN$12,"")</f>
        <v/>
      </c>
      <c r="CE100" s="22" t="str">
        <f ca="1">IF(ISNUMBER(AM100-'Choose Housekeeping Genes'!AO$12),AM100-'Choose Housekeeping Genes'!AO$12,"")</f>
        <v/>
      </c>
      <c r="CF100" s="22" t="str">
        <f ca="1">IF(ISNUMBER(AN100-'Choose Housekeeping Genes'!AP$12),AN100-'Choose Housekeeping Genes'!AP$12,"")</f>
        <v/>
      </c>
      <c r="CG100" s="22" t="str">
        <f ca="1">IF(ISNUMBER(AO100-'Choose Housekeeping Genes'!AQ$12),AO100-'Choose Housekeeping Genes'!AQ$12,"")</f>
        <v/>
      </c>
      <c r="CH100" s="22" t="str">
        <f ca="1">IF(ISNUMBER(AP100-'Choose Housekeeping Genes'!AR$12),AP100-'Choose Housekeeping Genes'!AR$12,"")</f>
        <v/>
      </c>
      <c r="CI100" s="22" t="str">
        <f ca="1">IF(ISNUMBER(AQ100-'Choose Housekeeping Genes'!AS$12),AQ100-'Choose Housekeeping Genes'!AS$12,"")</f>
        <v/>
      </c>
      <c r="CJ100" s="22" t="str">
        <f ca="1">IF(ISNUMBER(AR100-'Choose Housekeeping Genes'!AT$12),AR100-'Choose Housekeeping Genes'!AT$12,"")</f>
        <v/>
      </c>
      <c r="CK100" s="66" t="e">
        <f t="shared" ca="1" si="50"/>
        <v>#DIV/0!</v>
      </c>
      <c r="CL100" s="143" t="e">
        <f t="shared" ca="1" si="51"/>
        <v>#DIV/0!</v>
      </c>
      <c r="DA100" s="69" t="str">
        <f>'Transcript table'!D108</f>
        <v>Leu-TAG-1</v>
      </c>
      <c r="DB100" s="21" t="s">
        <v>244</v>
      </c>
      <c r="DC100" s="65" t="str">
        <f t="shared" ca="1" si="52"/>
        <v/>
      </c>
      <c r="DD100" s="65" t="str">
        <f t="shared" ca="1" si="53"/>
        <v/>
      </c>
      <c r="DE100" s="65" t="str">
        <f t="shared" ca="1" si="54"/>
        <v/>
      </c>
      <c r="DF100" s="65" t="str">
        <f t="shared" ca="1" si="55"/>
        <v/>
      </c>
      <c r="DG100" s="65" t="str">
        <f t="shared" ca="1" si="56"/>
        <v/>
      </c>
      <c r="DH100" s="65" t="str">
        <f t="shared" ca="1" si="57"/>
        <v/>
      </c>
      <c r="DI100" s="65" t="str">
        <f t="shared" ca="1" si="58"/>
        <v/>
      </c>
      <c r="DJ100" s="65" t="str">
        <f t="shared" ca="1" si="59"/>
        <v/>
      </c>
      <c r="DK100" s="65" t="str">
        <f t="shared" ca="1" si="60"/>
        <v/>
      </c>
      <c r="DL100" s="65" t="str">
        <f t="shared" ca="1" si="61"/>
        <v/>
      </c>
      <c r="DM100" s="65" t="str">
        <f t="shared" ca="1" si="62"/>
        <v/>
      </c>
      <c r="DN100" s="65" t="str">
        <f t="shared" ca="1" si="63"/>
        <v/>
      </c>
      <c r="DO100" s="65" t="str">
        <f t="shared" ca="1" si="64"/>
        <v/>
      </c>
      <c r="DP100" s="65" t="str">
        <f t="shared" ca="1" si="65"/>
        <v/>
      </c>
      <c r="DQ100" s="65" t="str">
        <f t="shared" ca="1" si="66"/>
        <v/>
      </c>
      <c r="DR100" s="65" t="str">
        <f t="shared" ca="1" si="67"/>
        <v/>
      </c>
      <c r="DS100" s="65" t="str">
        <f t="shared" ca="1" si="68"/>
        <v/>
      </c>
      <c r="DT100" s="65" t="str">
        <f t="shared" ca="1" si="69"/>
        <v/>
      </c>
      <c r="DU100" s="65" t="str">
        <f t="shared" ca="1" si="70"/>
        <v/>
      </c>
      <c r="DV100" s="65" t="str">
        <f t="shared" ca="1" si="71"/>
        <v/>
      </c>
      <c r="DW100" s="141" t="str">
        <f t="shared" si="72"/>
        <v>Leu-TAG-1</v>
      </c>
      <c r="DX100" s="140" t="s">
        <v>244</v>
      </c>
      <c r="DY100" s="65" t="str">
        <f t="shared" ca="1" si="73"/>
        <v/>
      </c>
      <c r="DZ100" s="65" t="str">
        <f t="shared" ca="1" si="74"/>
        <v/>
      </c>
      <c r="EA100" s="65" t="str">
        <f t="shared" ca="1" si="75"/>
        <v/>
      </c>
      <c r="EB100" s="65" t="str">
        <f t="shared" ca="1" si="76"/>
        <v/>
      </c>
      <c r="EC100" s="65" t="str">
        <f t="shared" ca="1" si="77"/>
        <v/>
      </c>
      <c r="ED100" s="65" t="str">
        <f t="shared" ca="1" si="78"/>
        <v/>
      </c>
      <c r="EE100" s="65" t="str">
        <f t="shared" ca="1" si="79"/>
        <v/>
      </c>
      <c r="EF100" s="65" t="str">
        <f t="shared" ca="1" si="80"/>
        <v/>
      </c>
      <c r="EG100" s="65" t="str">
        <f t="shared" ca="1" si="81"/>
        <v/>
      </c>
      <c r="EH100" s="65" t="str">
        <f t="shared" ca="1" si="82"/>
        <v/>
      </c>
      <c r="EI100" s="65" t="str">
        <f t="shared" ca="1" si="83"/>
        <v/>
      </c>
      <c r="EJ100" s="65" t="str">
        <f t="shared" ca="1" si="84"/>
        <v/>
      </c>
      <c r="EK100" s="65" t="str">
        <f t="shared" ca="1" si="85"/>
        <v/>
      </c>
      <c r="EL100" s="65" t="str">
        <f t="shared" ca="1" si="86"/>
        <v/>
      </c>
      <c r="EM100" s="65" t="str">
        <f t="shared" ca="1" si="87"/>
        <v/>
      </c>
      <c r="EN100" s="65" t="str">
        <f t="shared" ca="1" si="88"/>
        <v/>
      </c>
      <c r="EO100" s="65" t="str">
        <f t="shared" ca="1" si="89"/>
        <v/>
      </c>
      <c r="EP100" s="65" t="str">
        <f t="shared" ca="1" si="90"/>
        <v/>
      </c>
      <c r="EQ100" s="65" t="str">
        <f t="shared" ca="1" si="91"/>
        <v/>
      </c>
      <c r="ER100" s="65" t="str">
        <f t="shared" ca="1" si="92"/>
        <v/>
      </c>
    </row>
    <row r="101" spans="1:148" ht="12.75" customHeight="1">
      <c r="A101" s="134" t="str">
        <f>'Test Sample Data'!A101</f>
        <v>Leu-TAG-2</v>
      </c>
      <c r="B101" s="136" t="s">
        <v>242</v>
      </c>
      <c r="C101" s="22" t="str">
        <f>IF(SUM('Test Sample Data'!C$3:C$194)&gt;10,IF(AND(ISNUMBER('Test Sample Data'!C101),'Test Sample Data'!C101&lt;35,'Test Sample Data'!C101&gt;0),'Test Sample Data'!C101-'Choose Housekeeping Genes'!D$20,35-'Choose Housekeeping Genes'!D$20),"")</f>
        <v/>
      </c>
      <c r="D101" s="22" t="str">
        <f>IF(SUM('Test Sample Data'!D$3:D$194)&gt;10,IF(AND(ISNUMBER('Test Sample Data'!D101),'Test Sample Data'!D101&lt;35,'Test Sample Data'!D101&gt;0),'Test Sample Data'!D101-'Choose Housekeeping Genes'!E$20,35-'Choose Housekeeping Genes'!E$20),"")</f>
        <v/>
      </c>
      <c r="E101" s="22" t="str">
        <f>IF(SUM('Test Sample Data'!E$3:E$194)&gt;10,IF(AND(ISNUMBER('Test Sample Data'!E101),'Test Sample Data'!E101&lt;35,'Test Sample Data'!E101&gt;0),'Test Sample Data'!E101-'Choose Housekeeping Genes'!F$20,35-'Choose Housekeeping Genes'!F$20),"")</f>
        <v/>
      </c>
      <c r="F101" s="22" t="str">
        <f>IF(SUM('Test Sample Data'!F$3:F$194)&gt;10,IF(AND(ISNUMBER('Test Sample Data'!F101),'Test Sample Data'!F101&lt;35,'Test Sample Data'!F101&gt;0),'Test Sample Data'!F101-'Choose Housekeeping Genes'!G$20,35-'Choose Housekeeping Genes'!G$20),"")</f>
        <v/>
      </c>
      <c r="G101" s="22" t="str">
        <f>IF(SUM('Test Sample Data'!G$3:G$194)&gt;10,IF(AND(ISNUMBER('Test Sample Data'!G101),'Test Sample Data'!G101&lt;35,'Test Sample Data'!G101&gt;0),'Test Sample Data'!G101-'Choose Housekeeping Genes'!H$20,35-'Choose Housekeeping Genes'!H$20),"")</f>
        <v/>
      </c>
      <c r="H101" s="22" t="str">
        <f>IF(SUM('Test Sample Data'!H$3:H$194)&gt;10,IF(AND(ISNUMBER('Test Sample Data'!H101),'Test Sample Data'!H101&lt;35,'Test Sample Data'!H101&gt;0),'Test Sample Data'!H101-'Choose Housekeeping Genes'!I$20,35-'Choose Housekeeping Genes'!I$20),"")</f>
        <v/>
      </c>
      <c r="I101" s="22" t="str">
        <f>IF(SUM('Test Sample Data'!I$3:I$194)&gt;10,IF(AND(ISNUMBER('Test Sample Data'!I101),'Test Sample Data'!I101&lt;35,'Test Sample Data'!I101&gt;0),'Test Sample Data'!I101-'Choose Housekeeping Genes'!J$20,35-'Choose Housekeeping Genes'!J$20),"")</f>
        <v/>
      </c>
      <c r="J101" s="22" t="str">
        <f>IF(SUM('Test Sample Data'!J$3:J$194)&gt;10,IF(AND(ISNUMBER('Test Sample Data'!J101),'Test Sample Data'!J101&lt;35,'Test Sample Data'!J101&gt;0),'Test Sample Data'!J101-'Choose Housekeeping Genes'!K$20,35-'Choose Housekeeping Genes'!K$20),"")</f>
        <v/>
      </c>
      <c r="K101" s="22" t="str">
        <f>IF(SUM('Test Sample Data'!K$3:K$194)&gt;10,IF(AND(ISNUMBER('Test Sample Data'!K101),'Test Sample Data'!K101&lt;35,'Test Sample Data'!K101&gt;0),'Test Sample Data'!K101-'Choose Housekeeping Genes'!L$20,35-'Choose Housekeeping Genes'!L$20),"")</f>
        <v/>
      </c>
      <c r="L101" s="22" t="str">
        <f>IF(SUM('Test Sample Data'!L$3:L$194)&gt;10,IF(AND(ISNUMBER('Test Sample Data'!L101),'Test Sample Data'!L101&lt;35,'Test Sample Data'!L101&gt;0),'Test Sample Data'!L101-'Choose Housekeeping Genes'!M$20,35-'Choose Housekeeping Genes'!M$20),"")</f>
        <v/>
      </c>
      <c r="M101" s="22" t="str">
        <f>IF(SUM('Test Sample Data'!M$3:M$194)&gt;10,IF(AND(ISNUMBER('Test Sample Data'!M101),'Test Sample Data'!M101&lt;35,'Test Sample Data'!M101&gt;0),'Test Sample Data'!M101-'Choose Housekeeping Genes'!N$20,35-'Choose Housekeeping Genes'!N$20),"")</f>
        <v/>
      </c>
      <c r="N101" s="22" t="str">
        <f>IF(SUM('Test Sample Data'!N$3:N$194)&gt;10,IF(AND(ISNUMBER('Test Sample Data'!N101),'Test Sample Data'!N101&lt;35,'Test Sample Data'!N101&gt;0),'Test Sample Data'!N101-'Choose Housekeeping Genes'!O$20,35-'Choose Housekeeping Genes'!O$20),"")</f>
        <v/>
      </c>
      <c r="O101" s="22" t="str">
        <f>IF(SUM('Test Sample Data'!O$3:O$194)&gt;10,IF(AND(ISNUMBER('Test Sample Data'!O101),'Test Sample Data'!O101&lt;35,'Test Sample Data'!O101&gt;0),'Test Sample Data'!O101-'Choose Housekeeping Genes'!P$20,35-'Choose Housekeeping Genes'!P$20),"")</f>
        <v/>
      </c>
      <c r="P101" s="22" t="str">
        <f>IF(SUM('Test Sample Data'!P$3:P$194)&gt;10,IF(AND(ISNUMBER('Test Sample Data'!P101),'Test Sample Data'!P101&lt;35,'Test Sample Data'!P101&gt;0),'Test Sample Data'!P101-'Choose Housekeeping Genes'!Q$20,35-'Choose Housekeeping Genes'!Q$20),"")</f>
        <v/>
      </c>
      <c r="Q101" s="22" t="str">
        <f>IF(SUM('Test Sample Data'!Q$3:Q$194)&gt;10,IF(AND(ISNUMBER('Test Sample Data'!Q101),'Test Sample Data'!Q101&lt;35,'Test Sample Data'!Q101&gt;0),'Test Sample Data'!Q101-'Choose Housekeeping Genes'!R$20,35-'Choose Housekeeping Genes'!R$20),"")</f>
        <v/>
      </c>
      <c r="R101" s="22" t="str">
        <f>IF(SUM('Test Sample Data'!R$3:R$194)&gt;10,IF(AND(ISNUMBER('Test Sample Data'!R101),'Test Sample Data'!R101&lt;35,'Test Sample Data'!R101&gt;0),'Test Sample Data'!R101-'Choose Housekeeping Genes'!S$20,35-'Choose Housekeeping Genes'!S$20),"")</f>
        <v/>
      </c>
      <c r="S101" s="22" t="str">
        <f>IF(SUM('Test Sample Data'!S$3:S$194)&gt;10,IF(AND(ISNUMBER('Test Sample Data'!S101),'Test Sample Data'!S101&lt;35,'Test Sample Data'!S101&gt;0),'Test Sample Data'!S101-'Choose Housekeeping Genes'!T$20,35-'Choose Housekeeping Genes'!T$20),"")</f>
        <v/>
      </c>
      <c r="T101" s="22" t="str">
        <f>IF(SUM('Test Sample Data'!T$3:T$194)&gt;10,IF(AND(ISNUMBER('Test Sample Data'!T101),'Test Sample Data'!T101&lt;35,'Test Sample Data'!T101&gt;0),'Test Sample Data'!T101-'Choose Housekeeping Genes'!U$20,35-'Choose Housekeeping Genes'!U$20),"")</f>
        <v/>
      </c>
      <c r="U101" s="22" t="str">
        <f>IF(SUM('Test Sample Data'!U$3:U$194)&gt;10,IF(AND(ISNUMBER('Test Sample Data'!U101),'Test Sample Data'!U101&lt;35,'Test Sample Data'!U101&gt;0),'Test Sample Data'!U101-'Choose Housekeeping Genes'!V$20,35-'Choose Housekeeping Genes'!V$20),"")</f>
        <v/>
      </c>
      <c r="V101" s="22" t="str">
        <f>IF(SUM('Test Sample Data'!V$3:V$194)&gt;10,IF(AND(ISNUMBER('Test Sample Data'!V101),'Test Sample Data'!V101&lt;35,'Test Sample Data'!V101&gt;0),'Test Sample Data'!V101-'Choose Housekeeping Genes'!W$20,35-'Choose Housekeeping Genes'!W$20),"")</f>
        <v/>
      </c>
      <c r="W101" s="139" t="str">
        <f>'Control Sample Data'!A101</f>
        <v>Leu-TAG-2</v>
      </c>
      <c r="X101" s="140" t="s">
        <v>242</v>
      </c>
      <c r="Y101" s="22" t="str">
        <f>IF(SUM('Control Sample Data'!C$3:C$194)&gt;10,IF(AND(ISNUMBER('Control Sample Data'!C101),'Control Sample Data'!C101&lt;35,'Control Sample Data'!C101&gt;0),'Control Sample Data'!C101-'Choose Housekeeping Genes'!AA$20,35-'Choose Housekeeping Genes'!AA$20),"")</f>
        <v/>
      </c>
      <c r="Z101" s="22" t="str">
        <f>IF(SUM('Control Sample Data'!D$3:D$194)&gt;10,IF(AND(ISNUMBER('Control Sample Data'!D101),'Control Sample Data'!D101&lt;35,'Control Sample Data'!D101&gt;0),'Control Sample Data'!D101-'Choose Housekeeping Genes'!AB$20,35-'Choose Housekeeping Genes'!AB$20),"")</f>
        <v/>
      </c>
      <c r="AA101" s="22" t="str">
        <f>IF(SUM('Control Sample Data'!E$3:E$194)&gt;10,IF(AND(ISNUMBER('Control Sample Data'!E101),'Control Sample Data'!E101&lt;35,'Control Sample Data'!E101&gt;0),'Control Sample Data'!E101-'Choose Housekeeping Genes'!AC$20,35-'Choose Housekeeping Genes'!AC$20),"")</f>
        <v/>
      </c>
      <c r="AB101" s="22" t="str">
        <f>IF(SUM('Control Sample Data'!F$3:F$194)&gt;10,IF(AND(ISNUMBER('Control Sample Data'!F101),'Control Sample Data'!F101&lt;35,'Control Sample Data'!F101&gt;0),'Control Sample Data'!F101-'Choose Housekeeping Genes'!AD$20,35-'Choose Housekeeping Genes'!AD$20),"")</f>
        <v/>
      </c>
      <c r="AC101" s="22" t="str">
        <f>IF(SUM('Control Sample Data'!G$3:G$194)&gt;10,IF(AND(ISNUMBER('Control Sample Data'!G101),'Control Sample Data'!G101&lt;35,'Control Sample Data'!G101&gt;0),'Control Sample Data'!G101-'Choose Housekeeping Genes'!AE$20,35-'Choose Housekeeping Genes'!AE$20),"")</f>
        <v/>
      </c>
      <c r="AD101" s="22" t="str">
        <f>IF(SUM('Control Sample Data'!H$3:H$194)&gt;10,IF(AND(ISNUMBER('Control Sample Data'!H101),'Control Sample Data'!H101&lt;35,'Control Sample Data'!H101&gt;0),'Control Sample Data'!H101-'Choose Housekeeping Genes'!AF$20,35-'Choose Housekeeping Genes'!AF$20),"")</f>
        <v/>
      </c>
      <c r="AE101" s="22" t="str">
        <f>IF(SUM('Control Sample Data'!I$3:I$194)&gt;10,IF(AND(ISNUMBER('Control Sample Data'!I101),'Control Sample Data'!I101&lt;35,'Control Sample Data'!I101&gt;0),'Control Sample Data'!I101-'Choose Housekeeping Genes'!AG$20,35-'Choose Housekeeping Genes'!AG$20),"")</f>
        <v/>
      </c>
      <c r="AF101" s="22" t="str">
        <f>IF(SUM('Control Sample Data'!J$3:J$194)&gt;10,IF(AND(ISNUMBER('Control Sample Data'!J101),'Control Sample Data'!J101&lt;35,'Control Sample Data'!J101&gt;0),'Control Sample Data'!J101-'Choose Housekeeping Genes'!AH$20,35-'Choose Housekeeping Genes'!AH$20),"")</f>
        <v/>
      </c>
      <c r="AG101" s="22" t="str">
        <f>IF(SUM('Control Sample Data'!K$3:K$194)&gt;10,IF(AND(ISNUMBER('Control Sample Data'!K101),'Control Sample Data'!K101&lt;35,'Control Sample Data'!K101&gt;0),'Control Sample Data'!K101-'Choose Housekeeping Genes'!AI$20,35-'Choose Housekeeping Genes'!AI$20),"")</f>
        <v/>
      </c>
      <c r="AH101" s="22" t="str">
        <f>IF(SUM('Control Sample Data'!L$3:L$194)&gt;10,IF(AND(ISNUMBER('Control Sample Data'!L101),'Control Sample Data'!L101&lt;35,'Control Sample Data'!L101&gt;0),'Control Sample Data'!L101-'Choose Housekeeping Genes'!AJ$20,35-'Choose Housekeeping Genes'!AJ$20),"")</f>
        <v/>
      </c>
      <c r="AI101" s="22" t="str">
        <f>IF(SUM('Control Sample Data'!M$3:M$194)&gt;10,IF(AND(ISNUMBER('Control Sample Data'!M101),'Control Sample Data'!M101&lt;35,'Control Sample Data'!M101&gt;0),'Control Sample Data'!M101-'Choose Housekeeping Genes'!AK$20,35-'Choose Housekeeping Genes'!AK$20),"")</f>
        <v/>
      </c>
      <c r="AJ101" s="22" t="str">
        <f>IF(SUM('Control Sample Data'!N$3:N$194)&gt;10,IF(AND(ISNUMBER('Control Sample Data'!N101),'Control Sample Data'!N101&lt;35,'Control Sample Data'!N101&gt;0),'Control Sample Data'!N101-'Choose Housekeeping Genes'!AL$20,35-'Choose Housekeeping Genes'!AL$20),"")</f>
        <v/>
      </c>
      <c r="AK101" s="22" t="str">
        <f>IF(SUM('Control Sample Data'!O$3:O$194)&gt;10,IF(AND(ISNUMBER('Control Sample Data'!O101),'Control Sample Data'!O101&lt;35,'Control Sample Data'!O101&gt;0),'Control Sample Data'!O101-'Choose Housekeeping Genes'!AM$20,35-'Choose Housekeeping Genes'!AM$20),"")</f>
        <v/>
      </c>
      <c r="AL101" s="22" t="str">
        <f>IF(SUM('Control Sample Data'!P$3:P$194)&gt;10,IF(AND(ISNUMBER('Control Sample Data'!P101),'Control Sample Data'!P101&lt;35,'Control Sample Data'!P101&gt;0),'Control Sample Data'!P101-'Choose Housekeeping Genes'!AN$20,35-'Choose Housekeeping Genes'!AN$20),"")</f>
        <v/>
      </c>
      <c r="AM101" s="22" t="str">
        <f>IF(SUM('Control Sample Data'!Q$3:Q$194)&gt;10,IF(AND(ISNUMBER('Control Sample Data'!Q101),'Control Sample Data'!Q101&lt;35,'Control Sample Data'!Q101&gt;0),'Control Sample Data'!Q101-'Choose Housekeeping Genes'!AO$20,35-'Choose Housekeeping Genes'!AO$20),"")</f>
        <v/>
      </c>
      <c r="AN101" s="22" t="str">
        <f>IF(SUM('Control Sample Data'!R$3:R$194)&gt;10,IF(AND(ISNUMBER('Control Sample Data'!R101),'Control Sample Data'!R101&lt;35,'Control Sample Data'!R101&gt;0),'Control Sample Data'!R101-'Choose Housekeeping Genes'!AP$20,35-'Choose Housekeeping Genes'!AP$20),"")</f>
        <v/>
      </c>
      <c r="AO101" s="22" t="str">
        <f>IF(SUM('Control Sample Data'!S$3:S$194)&gt;10,IF(AND(ISNUMBER('Control Sample Data'!S101),'Control Sample Data'!S101&lt;35,'Control Sample Data'!S101&gt;0),'Control Sample Data'!S101-'Choose Housekeeping Genes'!AQ$20,35-'Choose Housekeeping Genes'!AQ$20),"")</f>
        <v/>
      </c>
      <c r="AP101" s="22" t="str">
        <f>IF(SUM('Control Sample Data'!T$3:T$194)&gt;10,IF(AND(ISNUMBER('Control Sample Data'!T101),'Control Sample Data'!T101&lt;35,'Control Sample Data'!T101&gt;0),'Control Sample Data'!T101-'Choose Housekeeping Genes'!AR$20,35-'Choose Housekeeping Genes'!AR$20),"")</f>
        <v/>
      </c>
      <c r="AQ101" s="22" t="str">
        <f>IF(SUM('Control Sample Data'!U$3:U$194)&gt;10,IF(AND(ISNUMBER('Control Sample Data'!U101),'Control Sample Data'!U101&lt;35,'Control Sample Data'!U101&gt;0),'Control Sample Data'!U101-'Choose Housekeeping Genes'!AS$20,35-'Choose Housekeeping Genes'!AS$20),"")</f>
        <v/>
      </c>
      <c r="AR101" s="22" t="str">
        <f>IF(SUM('Control Sample Data'!V$3:V$194)&gt;10,IF(AND(ISNUMBER('Control Sample Data'!V101),'Control Sample Data'!V101&lt;35,'Control Sample Data'!V101&gt;0),'Control Sample Data'!V101-'Choose Housekeeping Genes'!AT$20,35-'Choose Housekeeping Genes'!AT$20),"")</f>
        <v/>
      </c>
      <c r="AS101" s="69" t="str">
        <f>'Control Sample Data'!A101</f>
        <v>Leu-TAG-2</v>
      </c>
      <c r="AT101" s="21" t="s">
        <v>242</v>
      </c>
      <c r="AU101" s="22" t="str">
        <f ca="1">IF(ISNUMBER(C101-'Choose Housekeeping Genes'!D$12),C101-'Choose Housekeeping Genes'!D$12,"")</f>
        <v/>
      </c>
      <c r="AV101" s="22" t="str">
        <f ca="1">IF(ISNUMBER(D101-'Choose Housekeeping Genes'!E$12),D101-'Choose Housekeeping Genes'!E$12,"")</f>
        <v/>
      </c>
      <c r="AW101" s="22" t="str">
        <f ca="1">IF(ISNUMBER(E101-'Choose Housekeeping Genes'!F$12),E101-'Choose Housekeeping Genes'!F$12,"")</f>
        <v/>
      </c>
      <c r="AX101" s="22" t="str">
        <f ca="1">IF(ISNUMBER(F101-'Choose Housekeeping Genes'!G$12),F101-'Choose Housekeeping Genes'!G$12,"")</f>
        <v/>
      </c>
      <c r="AY101" s="22" t="str">
        <f ca="1">IF(ISNUMBER(G101-'Choose Housekeeping Genes'!H$12),G101-'Choose Housekeeping Genes'!H$12,"")</f>
        <v/>
      </c>
      <c r="AZ101" s="22" t="str">
        <f ca="1">IF(ISNUMBER(H101-'Choose Housekeeping Genes'!I$12),H101-'Choose Housekeeping Genes'!I$12,"")</f>
        <v/>
      </c>
      <c r="BA101" s="22" t="str">
        <f ca="1">IF(ISNUMBER(I101-'Choose Housekeeping Genes'!J$12),I101-'Choose Housekeeping Genes'!J$12,"")</f>
        <v/>
      </c>
      <c r="BB101" s="22" t="str">
        <f ca="1">IF(ISNUMBER(J101-'Choose Housekeeping Genes'!K$12),J101-'Choose Housekeeping Genes'!K$12,"")</f>
        <v/>
      </c>
      <c r="BC101" s="22" t="str">
        <f ca="1">IF(ISNUMBER(K101-'Choose Housekeeping Genes'!L$12),K101-'Choose Housekeeping Genes'!L$12,"")</f>
        <v/>
      </c>
      <c r="BD101" s="22" t="str">
        <f ca="1">IF(ISNUMBER(L101-'Choose Housekeeping Genes'!M$12),L101-'Choose Housekeeping Genes'!M$12,"")</f>
        <v/>
      </c>
      <c r="BE101" s="22" t="str">
        <f ca="1">IF(ISNUMBER(M101-'Choose Housekeeping Genes'!N$12),M101-'Choose Housekeeping Genes'!N$12,"")</f>
        <v/>
      </c>
      <c r="BF101" s="22" t="str">
        <f ca="1">IF(ISNUMBER(N101-'Choose Housekeeping Genes'!O$12),N101-'Choose Housekeeping Genes'!O$12,"")</f>
        <v/>
      </c>
      <c r="BG101" s="22" t="str">
        <f ca="1">IF(ISNUMBER(O101-'Choose Housekeeping Genes'!P$12),O101-'Choose Housekeeping Genes'!P$12,"")</f>
        <v/>
      </c>
      <c r="BH101" s="22" t="str">
        <f ca="1">IF(ISNUMBER(P101-'Choose Housekeeping Genes'!Q$12),P101-'Choose Housekeeping Genes'!Q$12,"")</f>
        <v/>
      </c>
      <c r="BI101" s="22" t="str">
        <f ca="1">IF(ISNUMBER(Q101-'Choose Housekeeping Genes'!R$12),Q101-'Choose Housekeeping Genes'!R$12,"")</f>
        <v/>
      </c>
      <c r="BJ101" s="22" t="str">
        <f ca="1">IF(ISNUMBER(R101-'Choose Housekeeping Genes'!S$12),R101-'Choose Housekeeping Genes'!S$12,"")</f>
        <v/>
      </c>
      <c r="BK101" s="22" t="str">
        <f ca="1">IF(ISNUMBER(S101-'Choose Housekeeping Genes'!T$12),S101-'Choose Housekeeping Genes'!T$12,"")</f>
        <v/>
      </c>
      <c r="BL101" s="22" t="str">
        <f ca="1">IF(ISNUMBER(T101-'Choose Housekeeping Genes'!U$12),T101-'Choose Housekeeping Genes'!U$12,"")</f>
        <v/>
      </c>
      <c r="BM101" s="22" t="str">
        <f ca="1">IF(ISNUMBER(U101-'Choose Housekeeping Genes'!V$12),U101-'Choose Housekeeping Genes'!V$12,"")</f>
        <v/>
      </c>
      <c r="BN101" s="22" t="str">
        <f ca="1">IF(ISNUMBER(V101-'Choose Housekeeping Genes'!W$12),V101-'Choose Housekeeping Genes'!W$12,"")</f>
        <v/>
      </c>
      <c r="BO101" s="142" t="str">
        <f t="shared" si="93"/>
        <v>Leu-TAG-2</v>
      </c>
      <c r="BP101" s="140" t="s">
        <v>242</v>
      </c>
      <c r="BQ101" s="22" t="str">
        <f ca="1">IF(ISNUMBER(Y101-'Choose Housekeeping Genes'!AA$12),Y101-'Choose Housekeeping Genes'!AA$12,"")</f>
        <v/>
      </c>
      <c r="BR101" s="22" t="str">
        <f ca="1">IF(ISNUMBER(Z101-'Choose Housekeeping Genes'!AB$12),Z101-'Choose Housekeeping Genes'!AB$12,"")</f>
        <v/>
      </c>
      <c r="BS101" s="22" t="str">
        <f ca="1">IF(ISNUMBER(AA101-'Choose Housekeeping Genes'!AC$12),AA101-'Choose Housekeeping Genes'!AC$12,"")</f>
        <v/>
      </c>
      <c r="BT101" s="22" t="str">
        <f ca="1">IF(ISNUMBER(AB101-'Choose Housekeeping Genes'!AD$12),AB101-'Choose Housekeeping Genes'!AD$12,"")</f>
        <v/>
      </c>
      <c r="BU101" s="22" t="str">
        <f ca="1">IF(ISNUMBER(AC101-'Choose Housekeeping Genes'!AE$12),AC101-'Choose Housekeeping Genes'!AE$12,"")</f>
        <v/>
      </c>
      <c r="BV101" s="22" t="str">
        <f ca="1">IF(ISNUMBER(AD101-'Choose Housekeeping Genes'!AF$12),AD101-'Choose Housekeeping Genes'!AF$12,"")</f>
        <v/>
      </c>
      <c r="BW101" s="22" t="str">
        <f ca="1">IF(ISNUMBER(AE101-'Choose Housekeeping Genes'!AG$12),AE101-'Choose Housekeeping Genes'!AG$12,"")</f>
        <v/>
      </c>
      <c r="BX101" s="22" t="str">
        <f ca="1">IF(ISNUMBER(AF101-'Choose Housekeeping Genes'!AH$12),AF101-'Choose Housekeeping Genes'!AH$12,"")</f>
        <v/>
      </c>
      <c r="BY101" s="22" t="str">
        <f ca="1">IF(ISNUMBER(AG101-'Choose Housekeeping Genes'!AI$12),AG101-'Choose Housekeeping Genes'!AI$12,"")</f>
        <v/>
      </c>
      <c r="BZ101" s="22" t="str">
        <f ca="1">IF(ISNUMBER(AH101-'Choose Housekeeping Genes'!AJ$12),AH101-'Choose Housekeeping Genes'!AJ$12,"")</f>
        <v/>
      </c>
      <c r="CA101" s="22" t="str">
        <f ca="1">IF(ISNUMBER(AI101-'Choose Housekeeping Genes'!AK$12),AI101-'Choose Housekeeping Genes'!AK$12,"")</f>
        <v/>
      </c>
      <c r="CB101" s="22" t="str">
        <f ca="1">IF(ISNUMBER(AJ101-'Choose Housekeeping Genes'!AL$12),AJ101-'Choose Housekeeping Genes'!AL$12,"")</f>
        <v/>
      </c>
      <c r="CC101" s="22" t="str">
        <f ca="1">IF(ISNUMBER(AK101-'Choose Housekeeping Genes'!AM$12),AK101-'Choose Housekeeping Genes'!AM$12,"")</f>
        <v/>
      </c>
      <c r="CD101" s="22" t="str">
        <f ca="1">IF(ISNUMBER(AL101-'Choose Housekeeping Genes'!AN$12),AL101-'Choose Housekeeping Genes'!AN$12,"")</f>
        <v/>
      </c>
      <c r="CE101" s="22" t="str">
        <f ca="1">IF(ISNUMBER(AM101-'Choose Housekeeping Genes'!AO$12),AM101-'Choose Housekeeping Genes'!AO$12,"")</f>
        <v/>
      </c>
      <c r="CF101" s="22" t="str">
        <f ca="1">IF(ISNUMBER(AN101-'Choose Housekeeping Genes'!AP$12),AN101-'Choose Housekeeping Genes'!AP$12,"")</f>
        <v/>
      </c>
      <c r="CG101" s="22" t="str">
        <f ca="1">IF(ISNUMBER(AO101-'Choose Housekeeping Genes'!AQ$12),AO101-'Choose Housekeeping Genes'!AQ$12,"")</f>
        <v/>
      </c>
      <c r="CH101" s="22" t="str">
        <f ca="1">IF(ISNUMBER(AP101-'Choose Housekeeping Genes'!AR$12),AP101-'Choose Housekeeping Genes'!AR$12,"")</f>
        <v/>
      </c>
      <c r="CI101" s="22" t="str">
        <f ca="1">IF(ISNUMBER(AQ101-'Choose Housekeeping Genes'!AS$12),AQ101-'Choose Housekeeping Genes'!AS$12,"")</f>
        <v/>
      </c>
      <c r="CJ101" s="22" t="str">
        <f ca="1">IF(ISNUMBER(AR101-'Choose Housekeeping Genes'!AT$12),AR101-'Choose Housekeeping Genes'!AT$12,"")</f>
        <v/>
      </c>
      <c r="CK101" s="66" t="e">
        <f t="shared" ca="1" si="50"/>
        <v>#DIV/0!</v>
      </c>
      <c r="CL101" s="143" t="e">
        <f t="shared" ca="1" si="51"/>
        <v>#DIV/0!</v>
      </c>
      <c r="DA101" s="69" t="str">
        <f>'Transcript table'!D109</f>
        <v>Leu-TAG-2</v>
      </c>
      <c r="DB101" s="21" t="s">
        <v>242</v>
      </c>
      <c r="DC101" s="65" t="str">
        <f t="shared" ca="1" si="52"/>
        <v/>
      </c>
      <c r="DD101" s="65" t="str">
        <f t="shared" ca="1" si="53"/>
        <v/>
      </c>
      <c r="DE101" s="65" t="str">
        <f t="shared" ca="1" si="54"/>
        <v/>
      </c>
      <c r="DF101" s="65" t="str">
        <f t="shared" ca="1" si="55"/>
        <v/>
      </c>
      <c r="DG101" s="65" t="str">
        <f t="shared" ca="1" si="56"/>
        <v/>
      </c>
      <c r="DH101" s="65" t="str">
        <f t="shared" ca="1" si="57"/>
        <v/>
      </c>
      <c r="DI101" s="65" t="str">
        <f t="shared" ca="1" si="58"/>
        <v/>
      </c>
      <c r="DJ101" s="65" t="str">
        <f t="shared" ca="1" si="59"/>
        <v/>
      </c>
      <c r="DK101" s="65" t="str">
        <f t="shared" ca="1" si="60"/>
        <v/>
      </c>
      <c r="DL101" s="65" t="str">
        <f t="shared" ca="1" si="61"/>
        <v/>
      </c>
      <c r="DM101" s="65" t="str">
        <f t="shared" ca="1" si="62"/>
        <v/>
      </c>
      <c r="DN101" s="65" t="str">
        <f t="shared" ca="1" si="63"/>
        <v/>
      </c>
      <c r="DO101" s="65" t="str">
        <f t="shared" ca="1" si="64"/>
        <v/>
      </c>
      <c r="DP101" s="65" t="str">
        <f t="shared" ca="1" si="65"/>
        <v/>
      </c>
      <c r="DQ101" s="65" t="str">
        <f t="shared" ca="1" si="66"/>
        <v/>
      </c>
      <c r="DR101" s="65" t="str">
        <f t="shared" ca="1" si="67"/>
        <v/>
      </c>
      <c r="DS101" s="65" t="str">
        <f t="shared" ca="1" si="68"/>
        <v/>
      </c>
      <c r="DT101" s="65" t="str">
        <f t="shared" ca="1" si="69"/>
        <v/>
      </c>
      <c r="DU101" s="65" t="str">
        <f t="shared" ca="1" si="70"/>
        <v/>
      </c>
      <c r="DV101" s="65" t="str">
        <f t="shared" ca="1" si="71"/>
        <v/>
      </c>
      <c r="DW101" s="141" t="str">
        <f t="shared" si="72"/>
        <v>Leu-TAG-2</v>
      </c>
      <c r="DX101" s="140" t="s">
        <v>242</v>
      </c>
      <c r="DY101" s="65" t="str">
        <f t="shared" ca="1" si="73"/>
        <v/>
      </c>
      <c r="DZ101" s="65" t="str">
        <f t="shared" ca="1" si="74"/>
        <v/>
      </c>
      <c r="EA101" s="65" t="str">
        <f t="shared" ca="1" si="75"/>
        <v/>
      </c>
      <c r="EB101" s="65" t="str">
        <f t="shared" ca="1" si="76"/>
        <v/>
      </c>
      <c r="EC101" s="65" t="str">
        <f t="shared" ca="1" si="77"/>
        <v/>
      </c>
      <c r="ED101" s="65" t="str">
        <f t="shared" ca="1" si="78"/>
        <v/>
      </c>
      <c r="EE101" s="65" t="str">
        <f t="shared" ca="1" si="79"/>
        <v/>
      </c>
      <c r="EF101" s="65" t="str">
        <f t="shared" ca="1" si="80"/>
        <v/>
      </c>
      <c r="EG101" s="65" t="str">
        <f t="shared" ca="1" si="81"/>
        <v/>
      </c>
      <c r="EH101" s="65" t="str">
        <f t="shared" ca="1" si="82"/>
        <v/>
      </c>
      <c r="EI101" s="65" t="str">
        <f t="shared" ca="1" si="83"/>
        <v/>
      </c>
      <c r="EJ101" s="65" t="str">
        <f t="shared" ca="1" si="84"/>
        <v/>
      </c>
      <c r="EK101" s="65" t="str">
        <f t="shared" ca="1" si="85"/>
        <v/>
      </c>
      <c r="EL101" s="65" t="str">
        <f t="shared" ca="1" si="86"/>
        <v/>
      </c>
      <c r="EM101" s="65" t="str">
        <f t="shared" ca="1" si="87"/>
        <v/>
      </c>
      <c r="EN101" s="65" t="str">
        <f t="shared" ca="1" si="88"/>
        <v/>
      </c>
      <c r="EO101" s="65" t="str">
        <f t="shared" ca="1" si="89"/>
        <v/>
      </c>
      <c r="EP101" s="65" t="str">
        <f t="shared" ca="1" si="90"/>
        <v/>
      </c>
      <c r="EQ101" s="65" t="str">
        <f t="shared" ca="1" si="91"/>
        <v/>
      </c>
      <c r="ER101" s="65" t="str">
        <f t="shared" ca="1" si="92"/>
        <v/>
      </c>
    </row>
    <row r="102" spans="1:148" ht="12.75" customHeight="1">
      <c r="A102" s="134" t="str">
        <f>'Test Sample Data'!A102</f>
        <v>Leu-TAG-3</v>
      </c>
      <c r="B102" s="136" t="s">
        <v>240</v>
      </c>
      <c r="C102" s="22" t="str">
        <f>IF(SUM('Test Sample Data'!C$3:C$194)&gt;10,IF(AND(ISNUMBER('Test Sample Data'!C102),'Test Sample Data'!C102&lt;35,'Test Sample Data'!C102&gt;0),'Test Sample Data'!C102-'Choose Housekeeping Genes'!D$20,35-'Choose Housekeeping Genes'!D$20),"")</f>
        <v/>
      </c>
      <c r="D102" s="22" t="str">
        <f>IF(SUM('Test Sample Data'!D$3:D$194)&gt;10,IF(AND(ISNUMBER('Test Sample Data'!D102),'Test Sample Data'!D102&lt;35,'Test Sample Data'!D102&gt;0),'Test Sample Data'!D102-'Choose Housekeeping Genes'!E$20,35-'Choose Housekeeping Genes'!E$20),"")</f>
        <v/>
      </c>
      <c r="E102" s="22" t="str">
        <f>IF(SUM('Test Sample Data'!E$3:E$194)&gt;10,IF(AND(ISNUMBER('Test Sample Data'!E102),'Test Sample Data'!E102&lt;35,'Test Sample Data'!E102&gt;0),'Test Sample Data'!E102-'Choose Housekeeping Genes'!F$20,35-'Choose Housekeeping Genes'!F$20),"")</f>
        <v/>
      </c>
      <c r="F102" s="22" t="str">
        <f>IF(SUM('Test Sample Data'!F$3:F$194)&gt;10,IF(AND(ISNUMBER('Test Sample Data'!F102),'Test Sample Data'!F102&lt;35,'Test Sample Data'!F102&gt;0),'Test Sample Data'!F102-'Choose Housekeeping Genes'!G$20,35-'Choose Housekeeping Genes'!G$20),"")</f>
        <v/>
      </c>
      <c r="G102" s="22" t="str">
        <f>IF(SUM('Test Sample Data'!G$3:G$194)&gt;10,IF(AND(ISNUMBER('Test Sample Data'!G102),'Test Sample Data'!G102&lt;35,'Test Sample Data'!G102&gt;0),'Test Sample Data'!G102-'Choose Housekeeping Genes'!H$20,35-'Choose Housekeeping Genes'!H$20),"")</f>
        <v/>
      </c>
      <c r="H102" s="22" t="str">
        <f>IF(SUM('Test Sample Data'!H$3:H$194)&gt;10,IF(AND(ISNUMBER('Test Sample Data'!H102),'Test Sample Data'!H102&lt;35,'Test Sample Data'!H102&gt;0),'Test Sample Data'!H102-'Choose Housekeeping Genes'!I$20,35-'Choose Housekeeping Genes'!I$20),"")</f>
        <v/>
      </c>
      <c r="I102" s="22" t="str">
        <f>IF(SUM('Test Sample Data'!I$3:I$194)&gt;10,IF(AND(ISNUMBER('Test Sample Data'!I102),'Test Sample Data'!I102&lt;35,'Test Sample Data'!I102&gt;0),'Test Sample Data'!I102-'Choose Housekeeping Genes'!J$20,35-'Choose Housekeeping Genes'!J$20),"")</f>
        <v/>
      </c>
      <c r="J102" s="22" t="str">
        <f>IF(SUM('Test Sample Data'!J$3:J$194)&gt;10,IF(AND(ISNUMBER('Test Sample Data'!J102),'Test Sample Data'!J102&lt;35,'Test Sample Data'!J102&gt;0),'Test Sample Data'!J102-'Choose Housekeeping Genes'!K$20,35-'Choose Housekeeping Genes'!K$20),"")</f>
        <v/>
      </c>
      <c r="K102" s="22" t="str">
        <f>IF(SUM('Test Sample Data'!K$3:K$194)&gt;10,IF(AND(ISNUMBER('Test Sample Data'!K102),'Test Sample Data'!K102&lt;35,'Test Sample Data'!K102&gt;0),'Test Sample Data'!K102-'Choose Housekeeping Genes'!L$20,35-'Choose Housekeeping Genes'!L$20),"")</f>
        <v/>
      </c>
      <c r="L102" s="22" t="str">
        <f>IF(SUM('Test Sample Data'!L$3:L$194)&gt;10,IF(AND(ISNUMBER('Test Sample Data'!L102),'Test Sample Data'!L102&lt;35,'Test Sample Data'!L102&gt;0),'Test Sample Data'!L102-'Choose Housekeeping Genes'!M$20,35-'Choose Housekeeping Genes'!M$20),"")</f>
        <v/>
      </c>
      <c r="M102" s="22" t="str">
        <f>IF(SUM('Test Sample Data'!M$3:M$194)&gt;10,IF(AND(ISNUMBER('Test Sample Data'!M102),'Test Sample Data'!M102&lt;35,'Test Sample Data'!M102&gt;0),'Test Sample Data'!M102-'Choose Housekeeping Genes'!N$20,35-'Choose Housekeeping Genes'!N$20),"")</f>
        <v/>
      </c>
      <c r="N102" s="22" t="str">
        <f>IF(SUM('Test Sample Data'!N$3:N$194)&gt;10,IF(AND(ISNUMBER('Test Sample Data'!N102),'Test Sample Data'!N102&lt;35,'Test Sample Data'!N102&gt;0),'Test Sample Data'!N102-'Choose Housekeeping Genes'!O$20,35-'Choose Housekeeping Genes'!O$20),"")</f>
        <v/>
      </c>
      <c r="O102" s="22" t="str">
        <f>IF(SUM('Test Sample Data'!O$3:O$194)&gt;10,IF(AND(ISNUMBER('Test Sample Data'!O102),'Test Sample Data'!O102&lt;35,'Test Sample Data'!O102&gt;0),'Test Sample Data'!O102-'Choose Housekeeping Genes'!P$20,35-'Choose Housekeeping Genes'!P$20),"")</f>
        <v/>
      </c>
      <c r="P102" s="22" t="str">
        <f>IF(SUM('Test Sample Data'!P$3:P$194)&gt;10,IF(AND(ISNUMBER('Test Sample Data'!P102),'Test Sample Data'!P102&lt;35,'Test Sample Data'!P102&gt;0),'Test Sample Data'!P102-'Choose Housekeeping Genes'!Q$20,35-'Choose Housekeeping Genes'!Q$20),"")</f>
        <v/>
      </c>
      <c r="Q102" s="22" t="str">
        <f>IF(SUM('Test Sample Data'!Q$3:Q$194)&gt;10,IF(AND(ISNUMBER('Test Sample Data'!Q102),'Test Sample Data'!Q102&lt;35,'Test Sample Data'!Q102&gt;0),'Test Sample Data'!Q102-'Choose Housekeeping Genes'!R$20,35-'Choose Housekeeping Genes'!R$20),"")</f>
        <v/>
      </c>
      <c r="R102" s="22" t="str">
        <f>IF(SUM('Test Sample Data'!R$3:R$194)&gt;10,IF(AND(ISNUMBER('Test Sample Data'!R102),'Test Sample Data'!R102&lt;35,'Test Sample Data'!R102&gt;0),'Test Sample Data'!R102-'Choose Housekeeping Genes'!S$20,35-'Choose Housekeeping Genes'!S$20),"")</f>
        <v/>
      </c>
      <c r="S102" s="22" t="str">
        <f>IF(SUM('Test Sample Data'!S$3:S$194)&gt;10,IF(AND(ISNUMBER('Test Sample Data'!S102),'Test Sample Data'!S102&lt;35,'Test Sample Data'!S102&gt;0),'Test Sample Data'!S102-'Choose Housekeeping Genes'!T$20,35-'Choose Housekeeping Genes'!T$20),"")</f>
        <v/>
      </c>
      <c r="T102" s="22" t="str">
        <f>IF(SUM('Test Sample Data'!T$3:T$194)&gt;10,IF(AND(ISNUMBER('Test Sample Data'!T102),'Test Sample Data'!T102&lt;35,'Test Sample Data'!T102&gt;0),'Test Sample Data'!T102-'Choose Housekeeping Genes'!U$20,35-'Choose Housekeeping Genes'!U$20),"")</f>
        <v/>
      </c>
      <c r="U102" s="22" t="str">
        <f>IF(SUM('Test Sample Data'!U$3:U$194)&gt;10,IF(AND(ISNUMBER('Test Sample Data'!U102),'Test Sample Data'!U102&lt;35,'Test Sample Data'!U102&gt;0),'Test Sample Data'!U102-'Choose Housekeeping Genes'!V$20,35-'Choose Housekeeping Genes'!V$20),"")</f>
        <v/>
      </c>
      <c r="V102" s="22" t="str">
        <f>IF(SUM('Test Sample Data'!V$3:V$194)&gt;10,IF(AND(ISNUMBER('Test Sample Data'!V102),'Test Sample Data'!V102&lt;35,'Test Sample Data'!V102&gt;0),'Test Sample Data'!V102-'Choose Housekeeping Genes'!W$20,35-'Choose Housekeeping Genes'!W$20),"")</f>
        <v/>
      </c>
      <c r="W102" s="139" t="str">
        <f>'Control Sample Data'!A102</f>
        <v>Leu-TAG-3</v>
      </c>
      <c r="X102" s="140" t="s">
        <v>240</v>
      </c>
      <c r="Y102" s="22" t="str">
        <f>IF(SUM('Control Sample Data'!C$3:C$194)&gt;10,IF(AND(ISNUMBER('Control Sample Data'!C102),'Control Sample Data'!C102&lt;35,'Control Sample Data'!C102&gt;0),'Control Sample Data'!C102-'Choose Housekeeping Genes'!AA$20,35-'Choose Housekeeping Genes'!AA$20),"")</f>
        <v/>
      </c>
      <c r="Z102" s="22" t="str">
        <f>IF(SUM('Control Sample Data'!D$3:D$194)&gt;10,IF(AND(ISNUMBER('Control Sample Data'!D102),'Control Sample Data'!D102&lt;35,'Control Sample Data'!D102&gt;0),'Control Sample Data'!D102-'Choose Housekeeping Genes'!AB$20,35-'Choose Housekeeping Genes'!AB$20),"")</f>
        <v/>
      </c>
      <c r="AA102" s="22" t="str">
        <f>IF(SUM('Control Sample Data'!E$3:E$194)&gt;10,IF(AND(ISNUMBER('Control Sample Data'!E102),'Control Sample Data'!E102&lt;35,'Control Sample Data'!E102&gt;0),'Control Sample Data'!E102-'Choose Housekeeping Genes'!AC$20,35-'Choose Housekeeping Genes'!AC$20),"")</f>
        <v/>
      </c>
      <c r="AB102" s="22" t="str">
        <f>IF(SUM('Control Sample Data'!F$3:F$194)&gt;10,IF(AND(ISNUMBER('Control Sample Data'!F102),'Control Sample Data'!F102&lt;35,'Control Sample Data'!F102&gt;0),'Control Sample Data'!F102-'Choose Housekeeping Genes'!AD$20,35-'Choose Housekeeping Genes'!AD$20),"")</f>
        <v/>
      </c>
      <c r="AC102" s="22" t="str">
        <f>IF(SUM('Control Sample Data'!G$3:G$194)&gt;10,IF(AND(ISNUMBER('Control Sample Data'!G102),'Control Sample Data'!G102&lt;35,'Control Sample Data'!G102&gt;0),'Control Sample Data'!G102-'Choose Housekeeping Genes'!AE$20,35-'Choose Housekeeping Genes'!AE$20),"")</f>
        <v/>
      </c>
      <c r="AD102" s="22" t="str">
        <f>IF(SUM('Control Sample Data'!H$3:H$194)&gt;10,IF(AND(ISNUMBER('Control Sample Data'!H102),'Control Sample Data'!H102&lt;35,'Control Sample Data'!H102&gt;0),'Control Sample Data'!H102-'Choose Housekeeping Genes'!AF$20,35-'Choose Housekeeping Genes'!AF$20),"")</f>
        <v/>
      </c>
      <c r="AE102" s="22" t="str">
        <f>IF(SUM('Control Sample Data'!I$3:I$194)&gt;10,IF(AND(ISNUMBER('Control Sample Data'!I102),'Control Sample Data'!I102&lt;35,'Control Sample Data'!I102&gt;0),'Control Sample Data'!I102-'Choose Housekeeping Genes'!AG$20,35-'Choose Housekeeping Genes'!AG$20),"")</f>
        <v/>
      </c>
      <c r="AF102" s="22" t="str">
        <f>IF(SUM('Control Sample Data'!J$3:J$194)&gt;10,IF(AND(ISNUMBER('Control Sample Data'!J102),'Control Sample Data'!J102&lt;35,'Control Sample Data'!J102&gt;0),'Control Sample Data'!J102-'Choose Housekeeping Genes'!AH$20,35-'Choose Housekeeping Genes'!AH$20),"")</f>
        <v/>
      </c>
      <c r="AG102" s="22" t="str">
        <f>IF(SUM('Control Sample Data'!K$3:K$194)&gt;10,IF(AND(ISNUMBER('Control Sample Data'!K102),'Control Sample Data'!K102&lt;35,'Control Sample Data'!K102&gt;0),'Control Sample Data'!K102-'Choose Housekeeping Genes'!AI$20,35-'Choose Housekeeping Genes'!AI$20),"")</f>
        <v/>
      </c>
      <c r="AH102" s="22" t="str">
        <f>IF(SUM('Control Sample Data'!L$3:L$194)&gt;10,IF(AND(ISNUMBER('Control Sample Data'!L102),'Control Sample Data'!L102&lt;35,'Control Sample Data'!L102&gt;0),'Control Sample Data'!L102-'Choose Housekeeping Genes'!AJ$20,35-'Choose Housekeeping Genes'!AJ$20),"")</f>
        <v/>
      </c>
      <c r="AI102" s="22" t="str">
        <f>IF(SUM('Control Sample Data'!M$3:M$194)&gt;10,IF(AND(ISNUMBER('Control Sample Data'!M102),'Control Sample Data'!M102&lt;35,'Control Sample Data'!M102&gt;0),'Control Sample Data'!M102-'Choose Housekeeping Genes'!AK$20,35-'Choose Housekeeping Genes'!AK$20),"")</f>
        <v/>
      </c>
      <c r="AJ102" s="22" t="str">
        <f>IF(SUM('Control Sample Data'!N$3:N$194)&gt;10,IF(AND(ISNUMBER('Control Sample Data'!N102),'Control Sample Data'!N102&lt;35,'Control Sample Data'!N102&gt;0),'Control Sample Data'!N102-'Choose Housekeeping Genes'!AL$20,35-'Choose Housekeeping Genes'!AL$20),"")</f>
        <v/>
      </c>
      <c r="AK102" s="22" t="str">
        <f>IF(SUM('Control Sample Data'!O$3:O$194)&gt;10,IF(AND(ISNUMBER('Control Sample Data'!O102),'Control Sample Data'!O102&lt;35,'Control Sample Data'!O102&gt;0),'Control Sample Data'!O102-'Choose Housekeeping Genes'!AM$20,35-'Choose Housekeeping Genes'!AM$20),"")</f>
        <v/>
      </c>
      <c r="AL102" s="22" t="str">
        <f>IF(SUM('Control Sample Data'!P$3:P$194)&gt;10,IF(AND(ISNUMBER('Control Sample Data'!P102),'Control Sample Data'!P102&lt;35,'Control Sample Data'!P102&gt;0),'Control Sample Data'!P102-'Choose Housekeeping Genes'!AN$20,35-'Choose Housekeeping Genes'!AN$20),"")</f>
        <v/>
      </c>
      <c r="AM102" s="22" t="str">
        <f>IF(SUM('Control Sample Data'!Q$3:Q$194)&gt;10,IF(AND(ISNUMBER('Control Sample Data'!Q102),'Control Sample Data'!Q102&lt;35,'Control Sample Data'!Q102&gt;0),'Control Sample Data'!Q102-'Choose Housekeeping Genes'!AO$20,35-'Choose Housekeeping Genes'!AO$20),"")</f>
        <v/>
      </c>
      <c r="AN102" s="22" t="str">
        <f>IF(SUM('Control Sample Data'!R$3:R$194)&gt;10,IF(AND(ISNUMBER('Control Sample Data'!R102),'Control Sample Data'!R102&lt;35,'Control Sample Data'!R102&gt;0),'Control Sample Data'!R102-'Choose Housekeeping Genes'!AP$20,35-'Choose Housekeeping Genes'!AP$20),"")</f>
        <v/>
      </c>
      <c r="AO102" s="22" t="str">
        <f>IF(SUM('Control Sample Data'!S$3:S$194)&gt;10,IF(AND(ISNUMBER('Control Sample Data'!S102),'Control Sample Data'!S102&lt;35,'Control Sample Data'!S102&gt;0),'Control Sample Data'!S102-'Choose Housekeeping Genes'!AQ$20,35-'Choose Housekeeping Genes'!AQ$20),"")</f>
        <v/>
      </c>
      <c r="AP102" s="22" t="str">
        <f>IF(SUM('Control Sample Data'!T$3:T$194)&gt;10,IF(AND(ISNUMBER('Control Sample Data'!T102),'Control Sample Data'!T102&lt;35,'Control Sample Data'!T102&gt;0),'Control Sample Data'!T102-'Choose Housekeeping Genes'!AR$20,35-'Choose Housekeeping Genes'!AR$20),"")</f>
        <v/>
      </c>
      <c r="AQ102" s="22" t="str">
        <f>IF(SUM('Control Sample Data'!U$3:U$194)&gt;10,IF(AND(ISNUMBER('Control Sample Data'!U102),'Control Sample Data'!U102&lt;35,'Control Sample Data'!U102&gt;0),'Control Sample Data'!U102-'Choose Housekeeping Genes'!AS$20,35-'Choose Housekeeping Genes'!AS$20),"")</f>
        <v/>
      </c>
      <c r="AR102" s="22" t="str">
        <f>IF(SUM('Control Sample Data'!V$3:V$194)&gt;10,IF(AND(ISNUMBER('Control Sample Data'!V102),'Control Sample Data'!V102&lt;35,'Control Sample Data'!V102&gt;0),'Control Sample Data'!V102-'Choose Housekeeping Genes'!AT$20,35-'Choose Housekeeping Genes'!AT$20),"")</f>
        <v/>
      </c>
      <c r="AS102" s="69" t="str">
        <f>'Control Sample Data'!A102</f>
        <v>Leu-TAG-3</v>
      </c>
      <c r="AT102" s="21" t="s">
        <v>240</v>
      </c>
      <c r="AU102" s="22" t="str">
        <f ca="1">IF(ISNUMBER(C102-'Choose Housekeeping Genes'!D$12),C102-'Choose Housekeeping Genes'!D$12,"")</f>
        <v/>
      </c>
      <c r="AV102" s="22" t="str">
        <f ca="1">IF(ISNUMBER(D102-'Choose Housekeeping Genes'!E$12),D102-'Choose Housekeeping Genes'!E$12,"")</f>
        <v/>
      </c>
      <c r="AW102" s="22" t="str">
        <f ca="1">IF(ISNUMBER(E102-'Choose Housekeeping Genes'!F$12),E102-'Choose Housekeeping Genes'!F$12,"")</f>
        <v/>
      </c>
      <c r="AX102" s="22" t="str">
        <f ca="1">IF(ISNUMBER(F102-'Choose Housekeeping Genes'!G$12),F102-'Choose Housekeeping Genes'!G$12,"")</f>
        <v/>
      </c>
      <c r="AY102" s="22" t="str">
        <f ca="1">IF(ISNUMBER(G102-'Choose Housekeeping Genes'!H$12),G102-'Choose Housekeeping Genes'!H$12,"")</f>
        <v/>
      </c>
      <c r="AZ102" s="22" t="str">
        <f ca="1">IF(ISNUMBER(H102-'Choose Housekeeping Genes'!I$12),H102-'Choose Housekeeping Genes'!I$12,"")</f>
        <v/>
      </c>
      <c r="BA102" s="22" t="str">
        <f ca="1">IF(ISNUMBER(I102-'Choose Housekeeping Genes'!J$12),I102-'Choose Housekeeping Genes'!J$12,"")</f>
        <v/>
      </c>
      <c r="BB102" s="22" t="str">
        <f ca="1">IF(ISNUMBER(J102-'Choose Housekeeping Genes'!K$12),J102-'Choose Housekeeping Genes'!K$12,"")</f>
        <v/>
      </c>
      <c r="BC102" s="22" t="str">
        <f ca="1">IF(ISNUMBER(K102-'Choose Housekeeping Genes'!L$12),K102-'Choose Housekeeping Genes'!L$12,"")</f>
        <v/>
      </c>
      <c r="BD102" s="22" t="str">
        <f ca="1">IF(ISNUMBER(L102-'Choose Housekeeping Genes'!M$12),L102-'Choose Housekeeping Genes'!M$12,"")</f>
        <v/>
      </c>
      <c r="BE102" s="22" t="str">
        <f ca="1">IF(ISNUMBER(M102-'Choose Housekeeping Genes'!N$12),M102-'Choose Housekeeping Genes'!N$12,"")</f>
        <v/>
      </c>
      <c r="BF102" s="22" t="str">
        <f ca="1">IF(ISNUMBER(N102-'Choose Housekeeping Genes'!O$12),N102-'Choose Housekeeping Genes'!O$12,"")</f>
        <v/>
      </c>
      <c r="BG102" s="22" t="str">
        <f ca="1">IF(ISNUMBER(O102-'Choose Housekeeping Genes'!P$12),O102-'Choose Housekeeping Genes'!P$12,"")</f>
        <v/>
      </c>
      <c r="BH102" s="22" t="str">
        <f ca="1">IF(ISNUMBER(P102-'Choose Housekeeping Genes'!Q$12),P102-'Choose Housekeeping Genes'!Q$12,"")</f>
        <v/>
      </c>
      <c r="BI102" s="22" t="str">
        <f ca="1">IF(ISNUMBER(Q102-'Choose Housekeeping Genes'!R$12),Q102-'Choose Housekeeping Genes'!R$12,"")</f>
        <v/>
      </c>
      <c r="BJ102" s="22" t="str">
        <f ca="1">IF(ISNUMBER(R102-'Choose Housekeeping Genes'!S$12),R102-'Choose Housekeeping Genes'!S$12,"")</f>
        <v/>
      </c>
      <c r="BK102" s="22" t="str">
        <f ca="1">IF(ISNUMBER(S102-'Choose Housekeeping Genes'!T$12),S102-'Choose Housekeeping Genes'!T$12,"")</f>
        <v/>
      </c>
      <c r="BL102" s="22" t="str">
        <f ca="1">IF(ISNUMBER(T102-'Choose Housekeeping Genes'!U$12),T102-'Choose Housekeeping Genes'!U$12,"")</f>
        <v/>
      </c>
      <c r="BM102" s="22" t="str">
        <f ca="1">IF(ISNUMBER(U102-'Choose Housekeeping Genes'!V$12),U102-'Choose Housekeeping Genes'!V$12,"")</f>
        <v/>
      </c>
      <c r="BN102" s="22" t="str">
        <f ca="1">IF(ISNUMBER(V102-'Choose Housekeeping Genes'!W$12),V102-'Choose Housekeeping Genes'!W$12,"")</f>
        <v/>
      </c>
      <c r="BO102" s="142" t="str">
        <f t="shared" si="93"/>
        <v>Leu-TAG-3</v>
      </c>
      <c r="BP102" s="140" t="s">
        <v>240</v>
      </c>
      <c r="BQ102" s="22" t="str">
        <f ca="1">IF(ISNUMBER(Y102-'Choose Housekeeping Genes'!AA$12),Y102-'Choose Housekeeping Genes'!AA$12,"")</f>
        <v/>
      </c>
      <c r="BR102" s="22" t="str">
        <f ca="1">IF(ISNUMBER(Z102-'Choose Housekeeping Genes'!AB$12),Z102-'Choose Housekeeping Genes'!AB$12,"")</f>
        <v/>
      </c>
      <c r="BS102" s="22" t="str">
        <f ca="1">IF(ISNUMBER(AA102-'Choose Housekeeping Genes'!AC$12),AA102-'Choose Housekeeping Genes'!AC$12,"")</f>
        <v/>
      </c>
      <c r="BT102" s="22" t="str">
        <f ca="1">IF(ISNUMBER(AB102-'Choose Housekeeping Genes'!AD$12),AB102-'Choose Housekeeping Genes'!AD$12,"")</f>
        <v/>
      </c>
      <c r="BU102" s="22" t="str">
        <f ca="1">IF(ISNUMBER(AC102-'Choose Housekeeping Genes'!AE$12),AC102-'Choose Housekeeping Genes'!AE$12,"")</f>
        <v/>
      </c>
      <c r="BV102" s="22" t="str">
        <f ca="1">IF(ISNUMBER(AD102-'Choose Housekeeping Genes'!AF$12),AD102-'Choose Housekeeping Genes'!AF$12,"")</f>
        <v/>
      </c>
      <c r="BW102" s="22" t="str">
        <f ca="1">IF(ISNUMBER(AE102-'Choose Housekeeping Genes'!AG$12),AE102-'Choose Housekeeping Genes'!AG$12,"")</f>
        <v/>
      </c>
      <c r="BX102" s="22" t="str">
        <f ca="1">IF(ISNUMBER(AF102-'Choose Housekeeping Genes'!AH$12),AF102-'Choose Housekeeping Genes'!AH$12,"")</f>
        <v/>
      </c>
      <c r="BY102" s="22" t="str">
        <f ca="1">IF(ISNUMBER(AG102-'Choose Housekeeping Genes'!AI$12),AG102-'Choose Housekeeping Genes'!AI$12,"")</f>
        <v/>
      </c>
      <c r="BZ102" s="22" t="str">
        <f ca="1">IF(ISNUMBER(AH102-'Choose Housekeeping Genes'!AJ$12),AH102-'Choose Housekeeping Genes'!AJ$12,"")</f>
        <v/>
      </c>
      <c r="CA102" s="22" t="str">
        <f ca="1">IF(ISNUMBER(AI102-'Choose Housekeeping Genes'!AK$12),AI102-'Choose Housekeeping Genes'!AK$12,"")</f>
        <v/>
      </c>
      <c r="CB102" s="22" t="str">
        <f ca="1">IF(ISNUMBER(AJ102-'Choose Housekeeping Genes'!AL$12),AJ102-'Choose Housekeeping Genes'!AL$12,"")</f>
        <v/>
      </c>
      <c r="CC102" s="22" t="str">
        <f ca="1">IF(ISNUMBER(AK102-'Choose Housekeeping Genes'!AM$12),AK102-'Choose Housekeeping Genes'!AM$12,"")</f>
        <v/>
      </c>
      <c r="CD102" s="22" t="str">
        <f ca="1">IF(ISNUMBER(AL102-'Choose Housekeeping Genes'!AN$12),AL102-'Choose Housekeeping Genes'!AN$12,"")</f>
        <v/>
      </c>
      <c r="CE102" s="22" t="str">
        <f ca="1">IF(ISNUMBER(AM102-'Choose Housekeeping Genes'!AO$12),AM102-'Choose Housekeeping Genes'!AO$12,"")</f>
        <v/>
      </c>
      <c r="CF102" s="22" t="str">
        <f ca="1">IF(ISNUMBER(AN102-'Choose Housekeeping Genes'!AP$12),AN102-'Choose Housekeeping Genes'!AP$12,"")</f>
        <v/>
      </c>
      <c r="CG102" s="22" t="str">
        <f ca="1">IF(ISNUMBER(AO102-'Choose Housekeeping Genes'!AQ$12),AO102-'Choose Housekeeping Genes'!AQ$12,"")</f>
        <v/>
      </c>
      <c r="CH102" s="22" t="str">
        <f ca="1">IF(ISNUMBER(AP102-'Choose Housekeeping Genes'!AR$12),AP102-'Choose Housekeeping Genes'!AR$12,"")</f>
        <v/>
      </c>
      <c r="CI102" s="22" t="str">
        <f ca="1">IF(ISNUMBER(AQ102-'Choose Housekeeping Genes'!AS$12),AQ102-'Choose Housekeeping Genes'!AS$12,"")</f>
        <v/>
      </c>
      <c r="CJ102" s="22" t="str">
        <f ca="1">IF(ISNUMBER(AR102-'Choose Housekeeping Genes'!AT$12),AR102-'Choose Housekeeping Genes'!AT$12,"")</f>
        <v/>
      </c>
      <c r="CK102" s="66" t="e">
        <f t="shared" ca="1" si="50"/>
        <v>#DIV/0!</v>
      </c>
      <c r="CL102" s="143" t="e">
        <f t="shared" ca="1" si="51"/>
        <v>#DIV/0!</v>
      </c>
      <c r="DA102" s="69" t="str">
        <f>'Transcript table'!D110</f>
        <v>Leu-TAG-3</v>
      </c>
      <c r="DB102" s="21" t="s">
        <v>240</v>
      </c>
      <c r="DC102" s="65" t="str">
        <f t="shared" ca="1" si="52"/>
        <v/>
      </c>
      <c r="DD102" s="65" t="str">
        <f t="shared" ca="1" si="53"/>
        <v/>
      </c>
      <c r="DE102" s="65" t="str">
        <f t="shared" ca="1" si="54"/>
        <v/>
      </c>
      <c r="DF102" s="65" t="str">
        <f t="shared" ca="1" si="55"/>
        <v/>
      </c>
      <c r="DG102" s="65" t="str">
        <f t="shared" ca="1" si="56"/>
        <v/>
      </c>
      <c r="DH102" s="65" t="str">
        <f t="shared" ca="1" si="57"/>
        <v/>
      </c>
      <c r="DI102" s="65" t="str">
        <f t="shared" ca="1" si="58"/>
        <v/>
      </c>
      <c r="DJ102" s="65" t="str">
        <f t="shared" ca="1" si="59"/>
        <v/>
      </c>
      <c r="DK102" s="65" t="str">
        <f t="shared" ca="1" si="60"/>
        <v/>
      </c>
      <c r="DL102" s="65" t="str">
        <f t="shared" ca="1" si="61"/>
        <v/>
      </c>
      <c r="DM102" s="65" t="str">
        <f t="shared" ca="1" si="62"/>
        <v/>
      </c>
      <c r="DN102" s="65" t="str">
        <f t="shared" ca="1" si="63"/>
        <v/>
      </c>
      <c r="DO102" s="65" t="str">
        <f t="shared" ca="1" si="64"/>
        <v/>
      </c>
      <c r="DP102" s="65" t="str">
        <f t="shared" ca="1" si="65"/>
        <v/>
      </c>
      <c r="DQ102" s="65" t="str">
        <f t="shared" ca="1" si="66"/>
        <v/>
      </c>
      <c r="DR102" s="65" t="str">
        <f t="shared" ca="1" si="67"/>
        <v/>
      </c>
      <c r="DS102" s="65" t="str">
        <f t="shared" ca="1" si="68"/>
        <v/>
      </c>
      <c r="DT102" s="65" t="str">
        <f t="shared" ca="1" si="69"/>
        <v/>
      </c>
      <c r="DU102" s="65" t="str">
        <f t="shared" ca="1" si="70"/>
        <v/>
      </c>
      <c r="DV102" s="65" t="str">
        <f t="shared" ca="1" si="71"/>
        <v/>
      </c>
      <c r="DW102" s="141" t="str">
        <f t="shared" si="72"/>
        <v>Leu-TAG-3</v>
      </c>
      <c r="DX102" s="140" t="s">
        <v>240</v>
      </c>
      <c r="DY102" s="65" t="str">
        <f t="shared" ca="1" si="73"/>
        <v/>
      </c>
      <c r="DZ102" s="65" t="str">
        <f t="shared" ca="1" si="74"/>
        <v/>
      </c>
      <c r="EA102" s="65" t="str">
        <f t="shared" ca="1" si="75"/>
        <v/>
      </c>
      <c r="EB102" s="65" t="str">
        <f t="shared" ca="1" si="76"/>
        <v/>
      </c>
      <c r="EC102" s="65" t="str">
        <f t="shared" ca="1" si="77"/>
        <v/>
      </c>
      <c r="ED102" s="65" t="str">
        <f t="shared" ca="1" si="78"/>
        <v/>
      </c>
      <c r="EE102" s="65" t="str">
        <f t="shared" ca="1" si="79"/>
        <v/>
      </c>
      <c r="EF102" s="65" t="str">
        <f t="shared" ca="1" si="80"/>
        <v/>
      </c>
      <c r="EG102" s="65" t="str">
        <f t="shared" ca="1" si="81"/>
        <v/>
      </c>
      <c r="EH102" s="65" t="str">
        <f t="shared" ca="1" si="82"/>
        <v/>
      </c>
      <c r="EI102" s="65" t="str">
        <f t="shared" ca="1" si="83"/>
        <v/>
      </c>
      <c r="EJ102" s="65" t="str">
        <f t="shared" ca="1" si="84"/>
        <v/>
      </c>
      <c r="EK102" s="65" t="str">
        <f t="shared" ca="1" si="85"/>
        <v/>
      </c>
      <c r="EL102" s="65" t="str">
        <f t="shared" ca="1" si="86"/>
        <v/>
      </c>
      <c r="EM102" s="65" t="str">
        <f t="shared" ca="1" si="87"/>
        <v/>
      </c>
      <c r="EN102" s="65" t="str">
        <f t="shared" ca="1" si="88"/>
        <v/>
      </c>
      <c r="EO102" s="65" t="str">
        <f t="shared" ca="1" si="89"/>
        <v/>
      </c>
      <c r="EP102" s="65" t="str">
        <f t="shared" ca="1" si="90"/>
        <v/>
      </c>
      <c r="EQ102" s="65" t="str">
        <f t="shared" ca="1" si="91"/>
        <v/>
      </c>
      <c r="ER102" s="65" t="str">
        <f t="shared" ca="1" si="92"/>
        <v/>
      </c>
    </row>
    <row r="103" spans="1:148" ht="12.75" customHeight="1">
      <c r="A103" s="134" t="str">
        <f>'Test Sample Data'!A103</f>
        <v>Lys-CTT-1</v>
      </c>
      <c r="B103" s="136" t="s">
        <v>238</v>
      </c>
      <c r="C103" s="22" t="str">
        <f>IF(SUM('Test Sample Data'!C$3:C$194)&gt;10,IF(AND(ISNUMBER('Test Sample Data'!C103),'Test Sample Data'!C103&lt;35,'Test Sample Data'!C103&gt;0),'Test Sample Data'!C103-'Choose Housekeeping Genes'!D$20,35-'Choose Housekeeping Genes'!D$20),"")</f>
        <v/>
      </c>
      <c r="D103" s="22" t="str">
        <f>IF(SUM('Test Sample Data'!D$3:D$194)&gt;10,IF(AND(ISNUMBER('Test Sample Data'!D103),'Test Sample Data'!D103&lt;35,'Test Sample Data'!D103&gt;0),'Test Sample Data'!D103-'Choose Housekeeping Genes'!E$20,35-'Choose Housekeeping Genes'!E$20),"")</f>
        <v/>
      </c>
      <c r="E103" s="22" t="str">
        <f>IF(SUM('Test Sample Data'!E$3:E$194)&gt;10,IF(AND(ISNUMBER('Test Sample Data'!E103),'Test Sample Data'!E103&lt;35,'Test Sample Data'!E103&gt;0),'Test Sample Data'!E103-'Choose Housekeeping Genes'!F$20,35-'Choose Housekeeping Genes'!F$20),"")</f>
        <v/>
      </c>
      <c r="F103" s="22" t="str">
        <f>IF(SUM('Test Sample Data'!F$3:F$194)&gt;10,IF(AND(ISNUMBER('Test Sample Data'!F103),'Test Sample Data'!F103&lt;35,'Test Sample Data'!F103&gt;0),'Test Sample Data'!F103-'Choose Housekeeping Genes'!G$20,35-'Choose Housekeeping Genes'!G$20),"")</f>
        <v/>
      </c>
      <c r="G103" s="22" t="str">
        <f>IF(SUM('Test Sample Data'!G$3:G$194)&gt;10,IF(AND(ISNUMBER('Test Sample Data'!G103),'Test Sample Data'!G103&lt;35,'Test Sample Data'!G103&gt;0),'Test Sample Data'!G103-'Choose Housekeeping Genes'!H$20,35-'Choose Housekeeping Genes'!H$20),"")</f>
        <v/>
      </c>
      <c r="H103" s="22" t="str">
        <f>IF(SUM('Test Sample Data'!H$3:H$194)&gt;10,IF(AND(ISNUMBER('Test Sample Data'!H103),'Test Sample Data'!H103&lt;35,'Test Sample Data'!H103&gt;0),'Test Sample Data'!H103-'Choose Housekeeping Genes'!I$20,35-'Choose Housekeeping Genes'!I$20),"")</f>
        <v/>
      </c>
      <c r="I103" s="22" t="str">
        <f>IF(SUM('Test Sample Data'!I$3:I$194)&gt;10,IF(AND(ISNUMBER('Test Sample Data'!I103),'Test Sample Data'!I103&lt;35,'Test Sample Data'!I103&gt;0),'Test Sample Data'!I103-'Choose Housekeeping Genes'!J$20,35-'Choose Housekeeping Genes'!J$20),"")</f>
        <v/>
      </c>
      <c r="J103" s="22" t="str">
        <f>IF(SUM('Test Sample Data'!J$3:J$194)&gt;10,IF(AND(ISNUMBER('Test Sample Data'!J103),'Test Sample Data'!J103&lt;35,'Test Sample Data'!J103&gt;0),'Test Sample Data'!J103-'Choose Housekeeping Genes'!K$20,35-'Choose Housekeeping Genes'!K$20),"")</f>
        <v/>
      </c>
      <c r="K103" s="22" t="str">
        <f>IF(SUM('Test Sample Data'!K$3:K$194)&gt;10,IF(AND(ISNUMBER('Test Sample Data'!K103),'Test Sample Data'!K103&lt;35,'Test Sample Data'!K103&gt;0),'Test Sample Data'!K103-'Choose Housekeeping Genes'!L$20,35-'Choose Housekeeping Genes'!L$20),"")</f>
        <v/>
      </c>
      <c r="L103" s="22" t="str">
        <f>IF(SUM('Test Sample Data'!L$3:L$194)&gt;10,IF(AND(ISNUMBER('Test Sample Data'!L103),'Test Sample Data'!L103&lt;35,'Test Sample Data'!L103&gt;0),'Test Sample Data'!L103-'Choose Housekeeping Genes'!M$20,35-'Choose Housekeeping Genes'!M$20),"")</f>
        <v/>
      </c>
      <c r="M103" s="22" t="str">
        <f>IF(SUM('Test Sample Data'!M$3:M$194)&gt;10,IF(AND(ISNUMBER('Test Sample Data'!M103),'Test Sample Data'!M103&lt;35,'Test Sample Data'!M103&gt;0),'Test Sample Data'!M103-'Choose Housekeeping Genes'!N$20,35-'Choose Housekeeping Genes'!N$20),"")</f>
        <v/>
      </c>
      <c r="N103" s="22" t="str">
        <f>IF(SUM('Test Sample Data'!N$3:N$194)&gt;10,IF(AND(ISNUMBER('Test Sample Data'!N103),'Test Sample Data'!N103&lt;35,'Test Sample Data'!N103&gt;0),'Test Sample Data'!N103-'Choose Housekeeping Genes'!O$20,35-'Choose Housekeeping Genes'!O$20),"")</f>
        <v/>
      </c>
      <c r="O103" s="22" t="str">
        <f>IF(SUM('Test Sample Data'!O$3:O$194)&gt;10,IF(AND(ISNUMBER('Test Sample Data'!O103),'Test Sample Data'!O103&lt;35,'Test Sample Data'!O103&gt;0),'Test Sample Data'!O103-'Choose Housekeeping Genes'!P$20,35-'Choose Housekeeping Genes'!P$20),"")</f>
        <v/>
      </c>
      <c r="P103" s="22" t="str">
        <f>IF(SUM('Test Sample Data'!P$3:P$194)&gt;10,IF(AND(ISNUMBER('Test Sample Data'!P103),'Test Sample Data'!P103&lt;35,'Test Sample Data'!P103&gt;0),'Test Sample Data'!P103-'Choose Housekeeping Genes'!Q$20,35-'Choose Housekeeping Genes'!Q$20),"")</f>
        <v/>
      </c>
      <c r="Q103" s="22" t="str">
        <f>IF(SUM('Test Sample Data'!Q$3:Q$194)&gt;10,IF(AND(ISNUMBER('Test Sample Data'!Q103),'Test Sample Data'!Q103&lt;35,'Test Sample Data'!Q103&gt;0),'Test Sample Data'!Q103-'Choose Housekeeping Genes'!R$20,35-'Choose Housekeeping Genes'!R$20),"")</f>
        <v/>
      </c>
      <c r="R103" s="22" t="str">
        <f>IF(SUM('Test Sample Data'!R$3:R$194)&gt;10,IF(AND(ISNUMBER('Test Sample Data'!R103),'Test Sample Data'!R103&lt;35,'Test Sample Data'!R103&gt;0),'Test Sample Data'!R103-'Choose Housekeeping Genes'!S$20,35-'Choose Housekeeping Genes'!S$20),"")</f>
        <v/>
      </c>
      <c r="S103" s="22" t="str">
        <f>IF(SUM('Test Sample Data'!S$3:S$194)&gt;10,IF(AND(ISNUMBER('Test Sample Data'!S103),'Test Sample Data'!S103&lt;35,'Test Sample Data'!S103&gt;0),'Test Sample Data'!S103-'Choose Housekeeping Genes'!T$20,35-'Choose Housekeeping Genes'!T$20),"")</f>
        <v/>
      </c>
      <c r="T103" s="22" t="str">
        <f>IF(SUM('Test Sample Data'!T$3:T$194)&gt;10,IF(AND(ISNUMBER('Test Sample Data'!T103),'Test Sample Data'!T103&lt;35,'Test Sample Data'!T103&gt;0),'Test Sample Data'!T103-'Choose Housekeeping Genes'!U$20,35-'Choose Housekeeping Genes'!U$20),"")</f>
        <v/>
      </c>
      <c r="U103" s="22" t="str">
        <f>IF(SUM('Test Sample Data'!U$3:U$194)&gt;10,IF(AND(ISNUMBER('Test Sample Data'!U103),'Test Sample Data'!U103&lt;35,'Test Sample Data'!U103&gt;0),'Test Sample Data'!U103-'Choose Housekeeping Genes'!V$20,35-'Choose Housekeeping Genes'!V$20),"")</f>
        <v/>
      </c>
      <c r="V103" s="22" t="str">
        <f>IF(SUM('Test Sample Data'!V$3:V$194)&gt;10,IF(AND(ISNUMBER('Test Sample Data'!V103),'Test Sample Data'!V103&lt;35,'Test Sample Data'!V103&gt;0),'Test Sample Data'!V103-'Choose Housekeeping Genes'!W$20,35-'Choose Housekeeping Genes'!W$20),"")</f>
        <v/>
      </c>
      <c r="W103" s="139" t="str">
        <f>'Control Sample Data'!A103</f>
        <v>Lys-CTT-1</v>
      </c>
      <c r="X103" s="140" t="s">
        <v>238</v>
      </c>
      <c r="Y103" s="22" t="str">
        <f>IF(SUM('Control Sample Data'!C$3:C$194)&gt;10,IF(AND(ISNUMBER('Control Sample Data'!C103),'Control Sample Data'!C103&lt;35,'Control Sample Data'!C103&gt;0),'Control Sample Data'!C103-'Choose Housekeeping Genes'!AA$20,35-'Choose Housekeeping Genes'!AA$20),"")</f>
        <v/>
      </c>
      <c r="Z103" s="22" t="str">
        <f>IF(SUM('Control Sample Data'!D$3:D$194)&gt;10,IF(AND(ISNUMBER('Control Sample Data'!D103),'Control Sample Data'!D103&lt;35,'Control Sample Data'!D103&gt;0),'Control Sample Data'!D103-'Choose Housekeeping Genes'!AB$20,35-'Choose Housekeeping Genes'!AB$20),"")</f>
        <v/>
      </c>
      <c r="AA103" s="22" t="str">
        <f>IF(SUM('Control Sample Data'!E$3:E$194)&gt;10,IF(AND(ISNUMBER('Control Sample Data'!E103),'Control Sample Data'!E103&lt;35,'Control Sample Data'!E103&gt;0),'Control Sample Data'!E103-'Choose Housekeeping Genes'!AC$20,35-'Choose Housekeeping Genes'!AC$20),"")</f>
        <v/>
      </c>
      <c r="AB103" s="22" t="str">
        <f>IF(SUM('Control Sample Data'!F$3:F$194)&gt;10,IF(AND(ISNUMBER('Control Sample Data'!F103),'Control Sample Data'!F103&lt;35,'Control Sample Data'!F103&gt;0),'Control Sample Data'!F103-'Choose Housekeeping Genes'!AD$20,35-'Choose Housekeeping Genes'!AD$20),"")</f>
        <v/>
      </c>
      <c r="AC103" s="22" t="str">
        <f>IF(SUM('Control Sample Data'!G$3:G$194)&gt;10,IF(AND(ISNUMBER('Control Sample Data'!G103),'Control Sample Data'!G103&lt;35,'Control Sample Data'!G103&gt;0),'Control Sample Data'!G103-'Choose Housekeeping Genes'!AE$20,35-'Choose Housekeeping Genes'!AE$20),"")</f>
        <v/>
      </c>
      <c r="AD103" s="22" t="str">
        <f>IF(SUM('Control Sample Data'!H$3:H$194)&gt;10,IF(AND(ISNUMBER('Control Sample Data'!H103),'Control Sample Data'!H103&lt;35,'Control Sample Data'!H103&gt;0),'Control Sample Data'!H103-'Choose Housekeeping Genes'!AF$20,35-'Choose Housekeeping Genes'!AF$20),"")</f>
        <v/>
      </c>
      <c r="AE103" s="22" t="str">
        <f>IF(SUM('Control Sample Data'!I$3:I$194)&gt;10,IF(AND(ISNUMBER('Control Sample Data'!I103),'Control Sample Data'!I103&lt;35,'Control Sample Data'!I103&gt;0),'Control Sample Data'!I103-'Choose Housekeeping Genes'!AG$20,35-'Choose Housekeeping Genes'!AG$20),"")</f>
        <v/>
      </c>
      <c r="AF103" s="22" t="str">
        <f>IF(SUM('Control Sample Data'!J$3:J$194)&gt;10,IF(AND(ISNUMBER('Control Sample Data'!J103),'Control Sample Data'!J103&lt;35,'Control Sample Data'!J103&gt;0),'Control Sample Data'!J103-'Choose Housekeeping Genes'!AH$20,35-'Choose Housekeeping Genes'!AH$20),"")</f>
        <v/>
      </c>
      <c r="AG103" s="22" t="str">
        <f>IF(SUM('Control Sample Data'!K$3:K$194)&gt;10,IF(AND(ISNUMBER('Control Sample Data'!K103),'Control Sample Data'!K103&lt;35,'Control Sample Data'!K103&gt;0),'Control Sample Data'!K103-'Choose Housekeeping Genes'!AI$20,35-'Choose Housekeeping Genes'!AI$20),"")</f>
        <v/>
      </c>
      <c r="AH103" s="22" t="str">
        <f>IF(SUM('Control Sample Data'!L$3:L$194)&gt;10,IF(AND(ISNUMBER('Control Sample Data'!L103),'Control Sample Data'!L103&lt;35,'Control Sample Data'!L103&gt;0),'Control Sample Data'!L103-'Choose Housekeeping Genes'!AJ$20,35-'Choose Housekeeping Genes'!AJ$20),"")</f>
        <v/>
      </c>
      <c r="AI103" s="22" t="str">
        <f>IF(SUM('Control Sample Data'!M$3:M$194)&gt;10,IF(AND(ISNUMBER('Control Sample Data'!M103),'Control Sample Data'!M103&lt;35,'Control Sample Data'!M103&gt;0),'Control Sample Data'!M103-'Choose Housekeeping Genes'!AK$20,35-'Choose Housekeeping Genes'!AK$20),"")</f>
        <v/>
      </c>
      <c r="AJ103" s="22" t="str">
        <f>IF(SUM('Control Sample Data'!N$3:N$194)&gt;10,IF(AND(ISNUMBER('Control Sample Data'!N103),'Control Sample Data'!N103&lt;35,'Control Sample Data'!N103&gt;0),'Control Sample Data'!N103-'Choose Housekeeping Genes'!AL$20,35-'Choose Housekeeping Genes'!AL$20),"")</f>
        <v/>
      </c>
      <c r="AK103" s="22" t="str">
        <f>IF(SUM('Control Sample Data'!O$3:O$194)&gt;10,IF(AND(ISNUMBER('Control Sample Data'!O103),'Control Sample Data'!O103&lt;35,'Control Sample Data'!O103&gt;0),'Control Sample Data'!O103-'Choose Housekeeping Genes'!AM$20,35-'Choose Housekeeping Genes'!AM$20),"")</f>
        <v/>
      </c>
      <c r="AL103" s="22" t="str">
        <f>IF(SUM('Control Sample Data'!P$3:P$194)&gt;10,IF(AND(ISNUMBER('Control Sample Data'!P103),'Control Sample Data'!P103&lt;35,'Control Sample Data'!P103&gt;0),'Control Sample Data'!P103-'Choose Housekeeping Genes'!AN$20,35-'Choose Housekeeping Genes'!AN$20),"")</f>
        <v/>
      </c>
      <c r="AM103" s="22" t="str">
        <f>IF(SUM('Control Sample Data'!Q$3:Q$194)&gt;10,IF(AND(ISNUMBER('Control Sample Data'!Q103),'Control Sample Data'!Q103&lt;35,'Control Sample Data'!Q103&gt;0),'Control Sample Data'!Q103-'Choose Housekeeping Genes'!AO$20,35-'Choose Housekeeping Genes'!AO$20),"")</f>
        <v/>
      </c>
      <c r="AN103" s="22" t="str">
        <f>IF(SUM('Control Sample Data'!R$3:R$194)&gt;10,IF(AND(ISNUMBER('Control Sample Data'!R103),'Control Sample Data'!R103&lt;35,'Control Sample Data'!R103&gt;0),'Control Sample Data'!R103-'Choose Housekeeping Genes'!AP$20,35-'Choose Housekeeping Genes'!AP$20),"")</f>
        <v/>
      </c>
      <c r="AO103" s="22" t="str">
        <f>IF(SUM('Control Sample Data'!S$3:S$194)&gt;10,IF(AND(ISNUMBER('Control Sample Data'!S103),'Control Sample Data'!S103&lt;35,'Control Sample Data'!S103&gt;0),'Control Sample Data'!S103-'Choose Housekeeping Genes'!AQ$20,35-'Choose Housekeeping Genes'!AQ$20),"")</f>
        <v/>
      </c>
      <c r="AP103" s="22" t="str">
        <f>IF(SUM('Control Sample Data'!T$3:T$194)&gt;10,IF(AND(ISNUMBER('Control Sample Data'!T103),'Control Sample Data'!T103&lt;35,'Control Sample Data'!T103&gt;0),'Control Sample Data'!T103-'Choose Housekeeping Genes'!AR$20,35-'Choose Housekeeping Genes'!AR$20),"")</f>
        <v/>
      </c>
      <c r="AQ103" s="22" t="str">
        <f>IF(SUM('Control Sample Data'!U$3:U$194)&gt;10,IF(AND(ISNUMBER('Control Sample Data'!U103),'Control Sample Data'!U103&lt;35,'Control Sample Data'!U103&gt;0),'Control Sample Data'!U103-'Choose Housekeeping Genes'!AS$20,35-'Choose Housekeeping Genes'!AS$20),"")</f>
        <v/>
      </c>
      <c r="AR103" s="22" t="str">
        <f>IF(SUM('Control Sample Data'!V$3:V$194)&gt;10,IF(AND(ISNUMBER('Control Sample Data'!V103),'Control Sample Data'!V103&lt;35,'Control Sample Data'!V103&gt;0),'Control Sample Data'!V103-'Choose Housekeeping Genes'!AT$20,35-'Choose Housekeeping Genes'!AT$20),"")</f>
        <v/>
      </c>
      <c r="AS103" s="69" t="str">
        <f>'Control Sample Data'!A103</f>
        <v>Lys-CTT-1</v>
      </c>
      <c r="AT103" s="21" t="s">
        <v>238</v>
      </c>
      <c r="AU103" s="22" t="str">
        <f ca="1">IF(ISNUMBER(C103-'Choose Housekeeping Genes'!D$12),C103-'Choose Housekeeping Genes'!D$12,"")</f>
        <v/>
      </c>
      <c r="AV103" s="22" t="str">
        <f ca="1">IF(ISNUMBER(D103-'Choose Housekeeping Genes'!E$12),D103-'Choose Housekeeping Genes'!E$12,"")</f>
        <v/>
      </c>
      <c r="AW103" s="22" t="str">
        <f ca="1">IF(ISNUMBER(E103-'Choose Housekeeping Genes'!F$12),E103-'Choose Housekeeping Genes'!F$12,"")</f>
        <v/>
      </c>
      <c r="AX103" s="22" t="str">
        <f ca="1">IF(ISNUMBER(F103-'Choose Housekeeping Genes'!G$12),F103-'Choose Housekeeping Genes'!G$12,"")</f>
        <v/>
      </c>
      <c r="AY103" s="22" t="str">
        <f ca="1">IF(ISNUMBER(G103-'Choose Housekeeping Genes'!H$12),G103-'Choose Housekeeping Genes'!H$12,"")</f>
        <v/>
      </c>
      <c r="AZ103" s="22" t="str">
        <f ca="1">IF(ISNUMBER(H103-'Choose Housekeeping Genes'!I$12),H103-'Choose Housekeeping Genes'!I$12,"")</f>
        <v/>
      </c>
      <c r="BA103" s="22" t="str">
        <f ca="1">IF(ISNUMBER(I103-'Choose Housekeeping Genes'!J$12),I103-'Choose Housekeeping Genes'!J$12,"")</f>
        <v/>
      </c>
      <c r="BB103" s="22" t="str">
        <f ca="1">IF(ISNUMBER(J103-'Choose Housekeeping Genes'!K$12),J103-'Choose Housekeeping Genes'!K$12,"")</f>
        <v/>
      </c>
      <c r="BC103" s="22" t="str">
        <f ca="1">IF(ISNUMBER(K103-'Choose Housekeeping Genes'!L$12),K103-'Choose Housekeeping Genes'!L$12,"")</f>
        <v/>
      </c>
      <c r="BD103" s="22" t="str">
        <f ca="1">IF(ISNUMBER(L103-'Choose Housekeeping Genes'!M$12),L103-'Choose Housekeeping Genes'!M$12,"")</f>
        <v/>
      </c>
      <c r="BE103" s="22" t="str">
        <f ca="1">IF(ISNUMBER(M103-'Choose Housekeeping Genes'!N$12),M103-'Choose Housekeeping Genes'!N$12,"")</f>
        <v/>
      </c>
      <c r="BF103" s="22" t="str">
        <f ca="1">IF(ISNUMBER(N103-'Choose Housekeeping Genes'!O$12),N103-'Choose Housekeeping Genes'!O$12,"")</f>
        <v/>
      </c>
      <c r="BG103" s="22" t="str">
        <f ca="1">IF(ISNUMBER(O103-'Choose Housekeeping Genes'!P$12),O103-'Choose Housekeeping Genes'!P$12,"")</f>
        <v/>
      </c>
      <c r="BH103" s="22" t="str">
        <f ca="1">IF(ISNUMBER(P103-'Choose Housekeeping Genes'!Q$12),P103-'Choose Housekeeping Genes'!Q$12,"")</f>
        <v/>
      </c>
      <c r="BI103" s="22" t="str">
        <f ca="1">IF(ISNUMBER(Q103-'Choose Housekeeping Genes'!R$12),Q103-'Choose Housekeeping Genes'!R$12,"")</f>
        <v/>
      </c>
      <c r="BJ103" s="22" t="str">
        <f ca="1">IF(ISNUMBER(R103-'Choose Housekeeping Genes'!S$12),R103-'Choose Housekeeping Genes'!S$12,"")</f>
        <v/>
      </c>
      <c r="BK103" s="22" t="str">
        <f ca="1">IF(ISNUMBER(S103-'Choose Housekeeping Genes'!T$12),S103-'Choose Housekeeping Genes'!T$12,"")</f>
        <v/>
      </c>
      <c r="BL103" s="22" t="str">
        <f ca="1">IF(ISNUMBER(T103-'Choose Housekeeping Genes'!U$12),T103-'Choose Housekeeping Genes'!U$12,"")</f>
        <v/>
      </c>
      <c r="BM103" s="22" t="str">
        <f ca="1">IF(ISNUMBER(U103-'Choose Housekeeping Genes'!V$12),U103-'Choose Housekeeping Genes'!V$12,"")</f>
        <v/>
      </c>
      <c r="BN103" s="22" t="str">
        <f ca="1">IF(ISNUMBER(V103-'Choose Housekeeping Genes'!W$12),V103-'Choose Housekeeping Genes'!W$12,"")</f>
        <v/>
      </c>
      <c r="BO103" s="142" t="str">
        <f t="shared" si="93"/>
        <v>Lys-CTT-1</v>
      </c>
      <c r="BP103" s="140" t="s">
        <v>238</v>
      </c>
      <c r="BQ103" s="22" t="str">
        <f ca="1">IF(ISNUMBER(Y103-'Choose Housekeeping Genes'!AA$12),Y103-'Choose Housekeeping Genes'!AA$12,"")</f>
        <v/>
      </c>
      <c r="BR103" s="22" t="str">
        <f ca="1">IF(ISNUMBER(Z103-'Choose Housekeeping Genes'!AB$12),Z103-'Choose Housekeeping Genes'!AB$12,"")</f>
        <v/>
      </c>
      <c r="BS103" s="22" t="str">
        <f ca="1">IF(ISNUMBER(AA103-'Choose Housekeeping Genes'!AC$12),AA103-'Choose Housekeeping Genes'!AC$12,"")</f>
        <v/>
      </c>
      <c r="BT103" s="22" t="str">
        <f ca="1">IF(ISNUMBER(AB103-'Choose Housekeeping Genes'!AD$12),AB103-'Choose Housekeeping Genes'!AD$12,"")</f>
        <v/>
      </c>
      <c r="BU103" s="22" t="str">
        <f ca="1">IF(ISNUMBER(AC103-'Choose Housekeeping Genes'!AE$12),AC103-'Choose Housekeeping Genes'!AE$12,"")</f>
        <v/>
      </c>
      <c r="BV103" s="22" t="str">
        <f ca="1">IF(ISNUMBER(AD103-'Choose Housekeeping Genes'!AF$12),AD103-'Choose Housekeeping Genes'!AF$12,"")</f>
        <v/>
      </c>
      <c r="BW103" s="22" t="str">
        <f ca="1">IF(ISNUMBER(AE103-'Choose Housekeeping Genes'!AG$12),AE103-'Choose Housekeeping Genes'!AG$12,"")</f>
        <v/>
      </c>
      <c r="BX103" s="22" t="str">
        <f ca="1">IF(ISNUMBER(AF103-'Choose Housekeeping Genes'!AH$12),AF103-'Choose Housekeeping Genes'!AH$12,"")</f>
        <v/>
      </c>
      <c r="BY103" s="22" t="str">
        <f ca="1">IF(ISNUMBER(AG103-'Choose Housekeeping Genes'!AI$12),AG103-'Choose Housekeeping Genes'!AI$12,"")</f>
        <v/>
      </c>
      <c r="BZ103" s="22" t="str">
        <f ca="1">IF(ISNUMBER(AH103-'Choose Housekeeping Genes'!AJ$12),AH103-'Choose Housekeeping Genes'!AJ$12,"")</f>
        <v/>
      </c>
      <c r="CA103" s="22" t="str">
        <f ca="1">IF(ISNUMBER(AI103-'Choose Housekeeping Genes'!AK$12),AI103-'Choose Housekeeping Genes'!AK$12,"")</f>
        <v/>
      </c>
      <c r="CB103" s="22" t="str">
        <f ca="1">IF(ISNUMBER(AJ103-'Choose Housekeeping Genes'!AL$12),AJ103-'Choose Housekeeping Genes'!AL$12,"")</f>
        <v/>
      </c>
      <c r="CC103" s="22" t="str">
        <f ca="1">IF(ISNUMBER(AK103-'Choose Housekeeping Genes'!AM$12),AK103-'Choose Housekeeping Genes'!AM$12,"")</f>
        <v/>
      </c>
      <c r="CD103" s="22" t="str">
        <f ca="1">IF(ISNUMBER(AL103-'Choose Housekeeping Genes'!AN$12),AL103-'Choose Housekeeping Genes'!AN$12,"")</f>
        <v/>
      </c>
      <c r="CE103" s="22" t="str">
        <f ca="1">IF(ISNUMBER(AM103-'Choose Housekeeping Genes'!AO$12),AM103-'Choose Housekeeping Genes'!AO$12,"")</f>
        <v/>
      </c>
      <c r="CF103" s="22" t="str">
        <f ca="1">IF(ISNUMBER(AN103-'Choose Housekeeping Genes'!AP$12),AN103-'Choose Housekeeping Genes'!AP$12,"")</f>
        <v/>
      </c>
      <c r="CG103" s="22" t="str">
        <f ca="1">IF(ISNUMBER(AO103-'Choose Housekeeping Genes'!AQ$12),AO103-'Choose Housekeeping Genes'!AQ$12,"")</f>
        <v/>
      </c>
      <c r="CH103" s="22" t="str">
        <f ca="1">IF(ISNUMBER(AP103-'Choose Housekeeping Genes'!AR$12),AP103-'Choose Housekeeping Genes'!AR$12,"")</f>
        <v/>
      </c>
      <c r="CI103" s="22" t="str">
        <f ca="1">IF(ISNUMBER(AQ103-'Choose Housekeeping Genes'!AS$12),AQ103-'Choose Housekeeping Genes'!AS$12,"")</f>
        <v/>
      </c>
      <c r="CJ103" s="22" t="str">
        <f ca="1">IF(ISNUMBER(AR103-'Choose Housekeeping Genes'!AT$12),AR103-'Choose Housekeeping Genes'!AT$12,"")</f>
        <v/>
      </c>
      <c r="CK103" s="66" t="e">
        <f t="shared" ca="1" si="50"/>
        <v>#DIV/0!</v>
      </c>
      <c r="CL103" s="143" t="e">
        <f t="shared" ca="1" si="51"/>
        <v>#DIV/0!</v>
      </c>
      <c r="DA103" s="69" t="str">
        <f>'Transcript table'!D111</f>
        <v>Lys-CTT-1</v>
      </c>
      <c r="DB103" s="21" t="s">
        <v>238</v>
      </c>
      <c r="DC103" s="65" t="str">
        <f t="shared" ca="1" si="52"/>
        <v/>
      </c>
      <c r="DD103" s="65" t="str">
        <f t="shared" ca="1" si="53"/>
        <v/>
      </c>
      <c r="DE103" s="65" t="str">
        <f t="shared" ca="1" si="54"/>
        <v/>
      </c>
      <c r="DF103" s="65" t="str">
        <f t="shared" ca="1" si="55"/>
        <v/>
      </c>
      <c r="DG103" s="65" t="str">
        <f t="shared" ca="1" si="56"/>
        <v/>
      </c>
      <c r="DH103" s="65" t="str">
        <f t="shared" ca="1" si="57"/>
        <v/>
      </c>
      <c r="DI103" s="65" t="str">
        <f t="shared" ca="1" si="58"/>
        <v/>
      </c>
      <c r="DJ103" s="65" t="str">
        <f t="shared" ca="1" si="59"/>
        <v/>
      </c>
      <c r="DK103" s="65" t="str">
        <f t="shared" ca="1" si="60"/>
        <v/>
      </c>
      <c r="DL103" s="65" t="str">
        <f t="shared" ca="1" si="61"/>
        <v/>
      </c>
      <c r="DM103" s="65" t="str">
        <f t="shared" ca="1" si="62"/>
        <v/>
      </c>
      <c r="DN103" s="65" t="str">
        <f t="shared" ca="1" si="63"/>
        <v/>
      </c>
      <c r="DO103" s="65" t="str">
        <f t="shared" ca="1" si="64"/>
        <v/>
      </c>
      <c r="DP103" s="65" t="str">
        <f t="shared" ca="1" si="65"/>
        <v/>
      </c>
      <c r="DQ103" s="65" t="str">
        <f t="shared" ca="1" si="66"/>
        <v/>
      </c>
      <c r="DR103" s="65" t="str">
        <f t="shared" ca="1" si="67"/>
        <v/>
      </c>
      <c r="DS103" s="65" t="str">
        <f t="shared" ca="1" si="68"/>
        <v/>
      </c>
      <c r="DT103" s="65" t="str">
        <f t="shared" ca="1" si="69"/>
        <v/>
      </c>
      <c r="DU103" s="65" t="str">
        <f t="shared" ca="1" si="70"/>
        <v/>
      </c>
      <c r="DV103" s="65" t="str">
        <f t="shared" ca="1" si="71"/>
        <v/>
      </c>
      <c r="DW103" s="141" t="str">
        <f t="shared" si="72"/>
        <v>Lys-CTT-1</v>
      </c>
      <c r="DX103" s="140" t="s">
        <v>238</v>
      </c>
      <c r="DY103" s="65" t="str">
        <f t="shared" ca="1" si="73"/>
        <v/>
      </c>
      <c r="DZ103" s="65" t="str">
        <f t="shared" ca="1" si="74"/>
        <v/>
      </c>
      <c r="EA103" s="65" t="str">
        <f t="shared" ca="1" si="75"/>
        <v/>
      </c>
      <c r="EB103" s="65" t="str">
        <f t="shared" ca="1" si="76"/>
        <v/>
      </c>
      <c r="EC103" s="65" t="str">
        <f t="shared" ca="1" si="77"/>
        <v/>
      </c>
      <c r="ED103" s="65" t="str">
        <f t="shared" ca="1" si="78"/>
        <v/>
      </c>
      <c r="EE103" s="65" t="str">
        <f t="shared" ca="1" si="79"/>
        <v/>
      </c>
      <c r="EF103" s="65" t="str">
        <f t="shared" ca="1" si="80"/>
        <v/>
      </c>
      <c r="EG103" s="65" t="str">
        <f t="shared" ca="1" si="81"/>
        <v/>
      </c>
      <c r="EH103" s="65" t="str">
        <f t="shared" ca="1" si="82"/>
        <v/>
      </c>
      <c r="EI103" s="65" t="str">
        <f t="shared" ca="1" si="83"/>
        <v/>
      </c>
      <c r="EJ103" s="65" t="str">
        <f t="shared" ca="1" si="84"/>
        <v/>
      </c>
      <c r="EK103" s="65" t="str">
        <f t="shared" ca="1" si="85"/>
        <v/>
      </c>
      <c r="EL103" s="65" t="str">
        <f t="shared" ca="1" si="86"/>
        <v/>
      </c>
      <c r="EM103" s="65" t="str">
        <f t="shared" ca="1" si="87"/>
        <v/>
      </c>
      <c r="EN103" s="65" t="str">
        <f t="shared" ca="1" si="88"/>
        <v/>
      </c>
      <c r="EO103" s="65" t="str">
        <f t="shared" ca="1" si="89"/>
        <v/>
      </c>
      <c r="EP103" s="65" t="str">
        <f t="shared" ca="1" si="90"/>
        <v/>
      </c>
      <c r="EQ103" s="65" t="str">
        <f t="shared" ca="1" si="91"/>
        <v/>
      </c>
      <c r="ER103" s="65" t="str">
        <f t="shared" ca="1" si="92"/>
        <v/>
      </c>
    </row>
    <row r="104" spans="1:148" ht="12.75" customHeight="1">
      <c r="A104" s="134" t="str">
        <f>'Test Sample Data'!A104</f>
        <v>Lys-CTT-2</v>
      </c>
      <c r="B104" s="136" t="s">
        <v>236</v>
      </c>
      <c r="C104" s="22" t="str">
        <f>IF(SUM('Test Sample Data'!C$3:C$194)&gt;10,IF(AND(ISNUMBER('Test Sample Data'!C104),'Test Sample Data'!C104&lt;35,'Test Sample Data'!C104&gt;0),'Test Sample Data'!C104-'Choose Housekeeping Genes'!D$20,35-'Choose Housekeeping Genes'!D$20),"")</f>
        <v/>
      </c>
      <c r="D104" s="22" t="str">
        <f>IF(SUM('Test Sample Data'!D$3:D$194)&gt;10,IF(AND(ISNUMBER('Test Sample Data'!D104),'Test Sample Data'!D104&lt;35,'Test Sample Data'!D104&gt;0),'Test Sample Data'!D104-'Choose Housekeeping Genes'!E$20,35-'Choose Housekeeping Genes'!E$20),"")</f>
        <v/>
      </c>
      <c r="E104" s="22" t="str">
        <f>IF(SUM('Test Sample Data'!E$3:E$194)&gt;10,IF(AND(ISNUMBER('Test Sample Data'!E104),'Test Sample Data'!E104&lt;35,'Test Sample Data'!E104&gt;0),'Test Sample Data'!E104-'Choose Housekeeping Genes'!F$20,35-'Choose Housekeeping Genes'!F$20),"")</f>
        <v/>
      </c>
      <c r="F104" s="22" t="str">
        <f>IF(SUM('Test Sample Data'!F$3:F$194)&gt;10,IF(AND(ISNUMBER('Test Sample Data'!F104),'Test Sample Data'!F104&lt;35,'Test Sample Data'!F104&gt;0),'Test Sample Data'!F104-'Choose Housekeeping Genes'!G$20,35-'Choose Housekeeping Genes'!G$20),"")</f>
        <v/>
      </c>
      <c r="G104" s="22" t="str">
        <f>IF(SUM('Test Sample Data'!G$3:G$194)&gt;10,IF(AND(ISNUMBER('Test Sample Data'!G104),'Test Sample Data'!G104&lt;35,'Test Sample Data'!G104&gt;0),'Test Sample Data'!G104-'Choose Housekeeping Genes'!H$20,35-'Choose Housekeeping Genes'!H$20),"")</f>
        <v/>
      </c>
      <c r="H104" s="22" t="str">
        <f>IF(SUM('Test Sample Data'!H$3:H$194)&gt;10,IF(AND(ISNUMBER('Test Sample Data'!H104),'Test Sample Data'!H104&lt;35,'Test Sample Data'!H104&gt;0),'Test Sample Data'!H104-'Choose Housekeeping Genes'!I$20,35-'Choose Housekeeping Genes'!I$20),"")</f>
        <v/>
      </c>
      <c r="I104" s="22" t="str">
        <f>IF(SUM('Test Sample Data'!I$3:I$194)&gt;10,IF(AND(ISNUMBER('Test Sample Data'!I104),'Test Sample Data'!I104&lt;35,'Test Sample Data'!I104&gt;0),'Test Sample Data'!I104-'Choose Housekeeping Genes'!J$20,35-'Choose Housekeeping Genes'!J$20),"")</f>
        <v/>
      </c>
      <c r="J104" s="22" t="str">
        <f>IF(SUM('Test Sample Data'!J$3:J$194)&gt;10,IF(AND(ISNUMBER('Test Sample Data'!J104),'Test Sample Data'!J104&lt;35,'Test Sample Data'!J104&gt;0),'Test Sample Data'!J104-'Choose Housekeeping Genes'!K$20,35-'Choose Housekeeping Genes'!K$20),"")</f>
        <v/>
      </c>
      <c r="K104" s="22" t="str">
        <f>IF(SUM('Test Sample Data'!K$3:K$194)&gt;10,IF(AND(ISNUMBER('Test Sample Data'!K104),'Test Sample Data'!K104&lt;35,'Test Sample Data'!K104&gt;0),'Test Sample Data'!K104-'Choose Housekeeping Genes'!L$20,35-'Choose Housekeeping Genes'!L$20),"")</f>
        <v/>
      </c>
      <c r="L104" s="22" t="str">
        <f>IF(SUM('Test Sample Data'!L$3:L$194)&gt;10,IF(AND(ISNUMBER('Test Sample Data'!L104),'Test Sample Data'!L104&lt;35,'Test Sample Data'!L104&gt;0),'Test Sample Data'!L104-'Choose Housekeeping Genes'!M$20,35-'Choose Housekeeping Genes'!M$20),"")</f>
        <v/>
      </c>
      <c r="M104" s="22" t="str">
        <f>IF(SUM('Test Sample Data'!M$3:M$194)&gt;10,IF(AND(ISNUMBER('Test Sample Data'!M104),'Test Sample Data'!M104&lt;35,'Test Sample Data'!M104&gt;0),'Test Sample Data'!M104-'Choose Housekeeping Genes'!N$20,35-'Choose Housekeeping Genes'!N$20),"")</f>
        <v/>
      </c>
      <c r="N104" s="22" t="str">
        <f>IF(SUM('Test Sample Data'!N$3:N$194)&gt;10,IF(AND(ISNUMBER('Test Sample Data'!N104),'Test Sample Data'!N104&lt;35,'Test Sample Data'!N104&gt;0),'Test Sample Data'!N104-'Choose Housekeeping Genes'!O$20,35-'Choose Housekeeping Genes'!O$20),"")</f>
        <v/>
      </c>
      <c r="O104" s="22" t="str">
        <f>IF(SUM('Test Sample Data'!O$3:O$194)&gt;10,IF(AND(ISNUMBER('Test Sample Data'!O104),'Test Sample Data'!O104&lt;35,'Test Sample Data'!O104&gt;0),'Test Sample Data'!O104-'Choose Housekeeping Genes'!P$20,35-'Choose Housekeeping Genes'!P$20),"")</f>
        <v/>
      </c>
      <c r="P104" s="22" t="str">
        <f>IF(SUM('Test Sample Data'!P$3:P$194)&gt;10,IF(AND(ISNUMBER('Test Sample Data'!P104),'Test Sample Data'!P104&lt;35,'Test Sample Data'!P104&gt;0),'Test Sample Data'!P104-'Choose Housekeeping Genes'!Q$20,35-'Choose Housekeeping Genes'!Q$20),"")</f>
        <v/>
      </c>
      <c r="Q104" s="22" t="str">
        <f>IF(SUM('Test Sample Data'!Q$3:Q$194)&gt;10,IF(AND(ISNUMBER('Test Sample Data'!Q104),'Test Sample Data'!Q104&lt;35,'Test Sample Data'!Q104&gt;0),'Test Sample Data'!Q104-'Choose Housekeeping Genes'!R$20,35-'Choose Housekeeping Genes'!R$20),"")</f>
        <v/>
      </c>
      <c r="R104" s="22" t="str">
        <f>IF(SUM('Test Sample Data'!R$3:R$194)&gt;10,IF(AND(ISNUMBER('Test Sample Data'!R104),'Test Sample Data'!R104&lt;35,'Test Sample Data'!R104&gt;0),'Test Sample Data'!R104-'Choose Housekeeping Genes'!S$20,35-'Choose Housekeeping Genes'!S$20),"")</f>
        <v/>
      </c>
      <c r="S104" s="22" t="str">
        <f>IF(SUM('Test Sample Data'!S$3:S$194)&gt;10,IF(AND(ISNUMBER('Test Sample Data'!S104),'Test Sample Data'!S104&lt;35,'Test Sample Data'!S104&gt;0),'Test Sample Data'!S104-'Choose Housekeeping Genes'!T$20,35-'Choose Housekeeping Genes'!T$20),"")</f>
        <v/>
      </c>
      <c r="T104" s="22" t="str">
        <f>IF(SUM('Test Sample Data'!T$3:T$194)&gt;10,IF(AND(ISNUMBER('Test Sample Data'!T104),'Test Sample Data'!T104&lt;35,'Test Sample Data'!T104&gt;0),'Test Sample Data'!T104-'Choose Housekeeping Genes'!U$20,35-'Choose Housekeeping Genes'!U$20),"")</f>
        <v/>
      </c>
      <c r="U104" s="22" t="str">
        <f>IF(SUM('Test Sample Data'!U$3:U$194)&gt;10,IF(AND(ISNUMBER('Test Sample Data'!U104),'Test Sample Data'!U104&lt;35,'Test Sample Data'!U104&gt;0),'Test Sample Data'!U104-'Choose Housekeeping Genes'!V$20,35-'Choose Housekeeping Genes'!V$20),"")</f>
        <v/>
      </c>
      <c r="V104" s="22" t="str">
        <f>IF(SUM('Test Sample Data'!V$3:V$194)&gt;10,IF(AND(ISNUMBER('Test Sample Data'!V104),'Test Sample Data'!V104&lt;35,'Test Sample Data'!V104&gt;0),'Test Sample Data'!V104-'Choose Housekeeping Genes'!W$20,35-'Choose Housekeeping Genes'!W$20),"")</f>
        <v/>
      </c>
      <c r="W104" s="139" t="str">
        <f>'Control Sample Data'!A104</f>
        <v>Lys-CTT-2</v>
      </c>
      <c r="X104" s="140" t="s">
        <v>236</v>
      </c>
      <c r="Y104" s="22" t="str">
        <f>IF(SUM('Control Sample Data'!C$3:C$194)&gt;10,IF(AND(ISNUMBER('Control Sample Data'!C104),'Control Sample Data'!C104&lt;35,'Control Sample Data'!C104&gt;0),'Control Sample Data'!C104-'Choose Housekeeping Genes'!AA$20,35-'Choose Housekeeping Genes'!AA$20),"")</f>
        <v/>
      </c>
      <c r="Z104" s="22" t="str">
        <f>IF(SUM('Control Sample Data'!D$3:D$194)&gt;10,IF(AND(ISNUMBER('Control Sample Data'!D104),'Control Sample Data'!D104&lt;35,'Control Sample Data'!D104&gt;0),'Control Sample Data'!D104-'Choose Housekeeping Genes'!AB$20,35-'Choose Housekeeping Genes'!AB$20),"")</f>
        <v/>
      </c>
      <c r="AA104" s="22" t="str">
        <f>IF(SUM('Control Sample Data'!E$3:E$194)&gt;10,IF(AND(ISNUMBER('Control Sample Data'!E104),'Control Sample Data'!E104&lt;35,'Control Sample Data'!E104&gt;0),'Control Sample Data'!E104-'Choose Housekeeping Genes'!AC$20,35-'Choose Housekeeping Genes'!AC$20),"")</f>
        <v/>
      </c>
      <c r="AB104" s="22" t="str">
        <f>IF(SUM('Control Sample Data'!F$3:F$194)&gt;10,IF(AND(ISNUMBER('Control Sample Data'!F104),'Control Sample Data'!F104&lt;35,'Control Sample Data'!F104&gt;0),'Control Sample Data'!F104-'Choose Housekeeping Genes'!AD$20,35-'Choose Housekeeping Genes'!AD$20),"")</f>
        <v/>
      </c>
      <c r="AC104" s="22" t="str">
        <f>IF(SUM('Control Sample Data'!G$3:G$194)&gt;10,IF(AND(ISNUMBER('Control Sample Data'!G104),'Control Sample Data'!G104&lt;35,'Control Sample Data'!G104&gt;0),'Control Sample Data'!G104-'Choose Housekeeping Genes'!AE$20,35-'Choose Housekeeping Genes'!AE$20),"")</f>
        <v/>
      </c>
      <c r="AD104" s="22" t="str">
        <f>IF(SUM('Control Sample Data'!H$3:H$194)&gt;10,IF(AND(ISNUMBER('Control Sample Data'!H104),'Control Sample Data'!H104&lt;35,'Control Sample Data'!H104&gt;0),'Control Sample Data'!H104-'Choose Housekeeping Genes'!AF$20,35-'Choose Housekeeping Genes'!AF$20),"")</f>
        <v/>
      </c>
      <c r="AE104" s="22" t="str">
        <f>IF(SUM('Control Sample Data'!I$3:I$194)&gt;10,IF(AND(ISNUMBER('Control Sample Data'!I104),'Control Sample Data'!I104&lt;35,'Control Sample Data'!I104&gt;0),'Control Sample Data'!I104-'Choose Housekeeping Genes'!AG$20,35-'Choose Housekeeping Genes'!AG$20),"")</f>
        <v/>
      </c>
      <c r="AF104" s="22" t="str">
        <f>IF(SUM('Control Sample Data'!J$3:J$194)&gt;10,IF(AND(ISNUMBER('Control Sample Data'!J104),'Control Sample Data'!J104&lt;35,'Control Sample Data'!J104&gt;0),'Control Sample Data'!J104-'Choose Housekeeping Genes'!AH$20,35-'Choose Housekeeping Genes'!AH$20),"")</f>
        <v/>
      </c>
      <c r="AG104" s="22" t="str">
        <f>IF(SUM('Control Sample Data'!K$3:K$194)&gt;10,IF(AND(ISNUMBER('Control Sample Data'!K104),'Control Sample Data'!K104&lt;35,'Control Sample Data'!K104&gt;0),'Control Sample Data'!K104-'Choose Housekeeping Genes'!AI$20,35-'Choose Housekeeping Genes'!AI$20),"")</f>
        <v/>
      </c>
      <c r="AH104" s="22" t="str">
        <f>IF(SUM('Control Sample Data'!L$3:L$194)&gt;10,IF(AND(ISNUMBER('Control Sample Data'!L104),'Control Sample Data'!L104&lt;35,'Control Sample Data'!L104&gt;0),'Control Sample Data'!L104-'Choose Housekeeping Genes'!AJ$20,35-'Choose Housekeeping Genes'!AJ$20),"")</f>
        <v/>
      </c>
      <c r="AI104" s="22" t="str">
        <f>IF(SUM('Control Sample Data'!M$3:M$194)&gt;10,IF(AND(ISNUMBER('Control Sample Data'!M104),'Control Sample Data'!M104&lt;35,'Control Sample Data'!M104&gt;0),'Control Sample Data'!M104-'Choose Housekeeping Genes'!AK$20,35-'Choose Housekeeping Genes'!AK$20),"")</f>
        <v/>
      </c>
      <c r="AJ104" s="22" t="str">
        <f>IF(SUM('Control Sample Data'!N$3:N$194)&gt;10,IF(AND(ISNUMBER('Control Sample Data'!N104),'Control Sample Data'!N104&lt;35,'Control Sample Data'!N104&gt;0),'Control Sample Data'!N104-'Choose Housekeeping Genes'!AL$20,35-'Choose Housekeeping Genes'!AL$20),"")</f>
        <v/>
      </c>
      <c r="AK104" s="22" t="str">
        <f>IF(SUM('Control Sample Data'!O$3:O$194)&gt;10,IF(AND(ISNUMBER('Control Sample Data'!O104),'Control Sample Data'!O104&lt;35,'Control Sample Data'!O104&gt;0),'Control Sample Data'!O104-'Choose Housekeeping Genes'!AM$20,35-'Choose Housekeeping Genes'!AM$20),"")</f>
        <v/>
      </c>
      <c r="AL104" s="22" t="str">
        <f>IF(SUM('Control Sample Data'!P$3:P$194)&gt;10,IF(AND(ISNUMBER('Control Sample Data'!P104),'Control Sample Data'!P104&lt;35,'Control Sample Data'!P104&gt;0),'Control Sample Data'!P104-'Choose Housekeeping Genes'!AN$20,35-'Choose Housekeeping Genes'!AN$20),"")</f>
        <v/>
      </c>
      <c r="AM104" s="22" t="str">
        <f>IF(SUM('Control Sample Data'!Q$3:Q$194)&gt;10,IF(AND(ISNUMBER('Control Sample Data'!Q104),'Control Sample Data'!Q104&lt;35,'Control Sample Data'!Q104&gt;0),'Control Sample Data'!Q104-'Choose Housekeeping Genes'!AO$20,35-'Choose Housekeeping Genes'!AO$20),"")</f>
        <v/>
      </c>
      <c r="AN104" s="22" t="str">
        <f>IF(SUM('Control Sample Data'!R$3:R$194)&gt;10,IF(AND(ISNUMBER('Control Sample Data'!R104),'Control Sample Data'!R104&lt;35,'Control Sample Data'!R104&gt;0),'Control Sample Data'!R104-'Choose Housekeeping Genes'!AP$20,35-'Choose Housekeeping Genes'!AP$20),"")</f>
        <v/>
      </c>
      <c r="AO104" s="22" t="str">
        <f>IF(SUM('Control Sample Data'!S$3:S$194)&gt;10,IF(AND(ISNUMBER('Control Sample Data'!S104),'Control Sample Data'!S104&lt;35,'Control Sample Data'!S104&gt;0),'Control Sample Data'!S104-'Choose Housekeeping Genes'!AQ$20,35-'Choose Housekeeping Genes'!AQ$20),"")</f>
        <v/>
      </c>
      <c r="AP104" s="22" t="str">
        <f>IF(SUM('Control Sample Data'!T$3:T$194)&gt;10,IF(AND(ISNUMBER('Control Sample Data'!T104),'Control Sample Data'!T104&lt;35,'Control Sample Data'!T104&gt;0),'Control Sample Data'!T104-'Choose Housekeeping Genes'!AR$20,35-'Choose Housekeeping Genes'!AR$20),"")</f>
        <v/>
      </c>
      <c r="AQ104" s="22" t="str">
        <f>IF(SUM('Control Sample Data'!U$3:U$194)&gt;10,IF(AND(ISNUMBER('Control Sample Data'!U104),'Control Sample Data'!U104&lt;35,'Control Sample Data'!U104&gt;0),'Control Sample Data'!U104-'Choose Housekeeping Genes'!AS$20,35-'Choose Housekeeping Genes'!AS$20),"")</f>
        <v/>
      </c>
      <c r="AR104" s="22" t="str">
        <f>IF(SUM('Control Sample Data'!V$3:V$194)&gt;10,IF(AND(ISNUMBER('Control Sample Data'!V104),'Control Sample Data'!V104&lt;35,'Control Sample Data'!V104&gt;0),'Control Sample Data'!V104-'Choose Housekeeping Genes'!AT$20,35-'Choose Housekeeping Genes'!AT$20),"")</f>
        <v/>
      </c>
      <c r="AS104" s="69" t="str">
        <f>'Control Sample Data'!A104</f>
        <v>Lys-CTT-2</v>
      </c>
      <c r="AT104" s="21" t="s">
        <v>236</v>
      </c>
      <c r="AU104" s="22" t="str">
        <f ca="1">IF(ISNUMBER(C104-'Choose Housekeeping Genes'!D$12),C104-'Choose Housekeeping Genes'!D$12,"")</f>
        <v/>
      </c>
      <c r="AV104" s="22" t="str">
        <f ca="1">IF(ISNUMBER(D104-'Choose Housekeeping Genes'!E$12),D104-'Choose Housekeeping Genes'!E$12,"")</f>
        <v/>
      </c>
      <c r="AW104" s="22" t="str">
        <f ca="1">IF(ISNUMBER(E104-'Choose Housekeeping Genes'!F$12),E104-'Choose Housekeeping Genes'!F$12,"")</f>
        <v/>
      </c>
      <c r="AX104" s="22" t="str">
        <f ca="1">IF(ISNUMBER(F104-'Choose Housekeeping Genes'!G$12),F104-'Choose Housekeeping Genes'!G$12,"")</f>
        <v/>
      </c>
      <c r="AY104" s="22" t="str">
        <f ca="1">IF(ISNUMBER(G104-'Choose Housekeeping Genes'!H$12),G104-'Choose Housekeeping Genes'!H$12,"")</f>
        <v/>
      </c>
      <c r="AZ104" s="22" t="str">
        <f ca="1">IF(ISNUMBER(H104-'Choose Housekeeping Genes'!I$12),H104-'Choose Housekeeping Genes'!I$12,"")</f>
        <v/>
      </c>
      <c r="BA104" s="22" t="str">
        <f ca="1">IF(ISNUMBER(I104-'Choose Housekeeping Genes'!J$12),I104-'Choose Housekeeping Genes'!J$12,"")</f>
        <v/>
      </c>
      <c r="BB104" s="22" t="str">
        <f ca="1">IF(ISNUMBER(J104-'Choose Housekeeping Genes'!K$12),J104-'Choose Housekeeping Genes'!K$12,"")</f>
        <v/>
      </c>
      <c r="BC104" s="22" t="str">
        <f ca="1">IF(ISNUMBER(K104-'Choose Housekeeping Genes'!L$12),K104-'Choose Housekeeping Genes'!L$12,"")</f>
        <v/>
      </c>
      <c r="BD104" s="22" t="str">
        <f ca="1">IF(ISNUMBER(L104-'Choose Housekeeping Genes'!M$12),L104-'Choose Housekeeping Genes'!M$12,"")</f>
        <v/>
      </c>
      <c r="BE104" s="22" t="str">
        <f ca="1">IF(ISNUMBER(M104-'Choose Housekeeping Genes'!N$12),M104-'Choose Housekeeping Genes'!N$12,"")</f>
        <v/>
      </c>
      <c r="BF104" s="22" t="str">
        <f ca="1">IF(ISNUMBER(N104-'Choose Housekeeping Genes'!O$12),N104-'Choose Housekeeping Genes'!O$12,"")</f>
        <v/>
      </c>
      <c r="BG104" s="22" t="str">
        <f ca="1">IF(ISNUMBER(O104-'Choose Housekeeping Genes'!P$12),O104-'Choose Housekeeping Genes'!P$12,"")</f>
        <v/>
      </c>
      <c r="BH104" s="22" t="str">
        <f ca="1">IF(ISNUMBER(P104-'Choose Housekeeping Genes'!Q$12),P104-'Choose Housekeeping Genes'!Q$12,"")</f>
        <v/>
      </c>
      <c r="BI104" s="22" t="str">
        <f ca="1">IF(ISNUMBER(Q104-'Choose Housekeeping Genes'!R$12),Q104-'Choose Housekeeping Genes'!R$12,"")</f>
        <v/>
      </c>
      <c r="BJ104" s="22" t="str">
        <f ca="1">IF(ISNUMBER(R104-'Choose Housekeeping Genes'!S$12),R104-'Choose Housekeeping Genes'!S$12,"")</f>
        <v/>
      </c>
      <c r="BK104" s="22" t="str">
        <f ca="1">IF(ISNUMBER(S104-'Choose Housekeeping Genes'!T$12),S104-'Choose Housekeeping Genes'!T$12,"")</f>
        <v/>
      </c>
      <c r="BL104" s="22" t="str">
        <f ca="1">IF(ISNUMBER(T104-'Choose Housekeeping Genes'!U$12),T104-'Choose Housekeeping Genes'!U$12,"")</f>
        <v/>
      </c>
      <c r="BM104" s="22" t="str">
        <f ca="1">IF(ISNUMBER(U104-'Choose Housekeeping Genes'!V$12),U104-'Choose Housekeeping Genes'!V$12,"")</f>
        <v/>
      </c>
      <c r="BN104" s="22" t="str">
        <f ca="1">IF(ISNUMBER(V104-'Choose Housekeeping Genes'!W$12),V104-'Choose Housekeeping Genes'!W$12,"")</f>
        <v/>
      </c>
      <c r="BO104" s="142" t="str">
        <f t="shared" si="93"/>
        <v>Lys-CTT-2</v>
      </c>
      <c r="BP104" s="140" t="s">
        <v>236</v>
      </c>
      <c r="BQ104" s="22" t="str">
        <f ca="1">IF(ISNUMBER(Y104-'Choose Housekeeping Genes'!AA$12),Y104-'Choose Housekeeping Genes'!AA$12,"")</f>
        <v/>
      </c>
      <c r="BR104" s="22" t="str">
        <f ca="1">IF(ISNUMBER(Z104-'Choose Housekeeping Genes'!AB$12),Z104-'Choose Housekeeping Genes'!AB$12,"")</f>
        <v/>
      </c>
      <c r="BS104" s="22" t="str">
        <f ca="1">IF(ISNUMBER(AA104-'Choose Housekeeping Genes'!AC$12),AA104-'Choose Housekeeping Genes'!AC$12,"")</f>
        <v/>
      </c>
      <c r="BT104" s="22" t="str">
        <f ca="1">IF(ISNUMBER(AB104-'Choose Housekeeping Genes'!AD$12),AB104-'Choose Housekeeping Genes'!AD$12,"")</f>
        <v/>
      </c>
      <c r="BU104" s="22" t="str">
        <f ca="1">IF(ISNUMBER(AC104-'Choose Housekeeping Genes'!AE$12),AC104-'Choose Housekeeping Genes'!AE$12,"")</f>
        <v/>
      </c>
      <c r="BV104" s="22" t="str">
        <f ca="1">IF(ISNUMBER(AD104-'Choose Housekeeping Genes'!AF$12),AD104-'Choose Housekeeping Genes'!AF$12,"")</f>
        <v/>
      </c>
      <c r="BW104" s="22" t="str">
        <f ca="1">IF(ISNUMBER(AE104-'Choose Housekeeping Genes'!AG$12),AE104-'Choose Housekeeping Genes'!AG$12,"")</f>
        <v/>
      </c>
      <c r="BX104" s="22" t="str">
        <f ca="1">IF(ISNUMBER(AF104-'Choose Housekeeping Genes'!AH$12),AF104-'Choose Housekeeping Genes'!AH$12,"")</f>
        <v/>
      </c>
      <c r="BY104" s="22" t="str">
        <f ca="1">IF(ISNUMBER(AG104-'Choose Housekeeping Genes'!AI$12),AG104-'Choose Housekeeping Genes'!AI$12,"")</f>
        <v/>
      </c>
      <c r="BZ104" s="22" t="str">
        <f ca="1">IF(ISNUMBER(AH104-'Choose Housekeeping Genes'!AJ$12),AH104-'Choose Housekeeping Genes'!AJ$12,"")</f>
        <v/>
      </c>
      <c r="CA104" s="22" t="str">
        <f ca="1">IF(ISNUMBER(AI104-'Choose Housekeeping Genes'!AK$12),AI104-'Choose Housekeeping Genes'!AK$12,"")</f>
        <v/>
      </c>
      <c r="CB104" s="22" t="str">
        <f ca="1">IF(ISNUMBER(AJ104-'Choose Housekeeping Genes'!AL$12),AJ104-'Choose Housekeeping Genes'!AL$12,"")</f>
        <v/>
      </c>
      <c r="CC104" s="22" t="str">
        <f ca="1">IF(ISNUMBER(AK104-'Choose Housekeeping Genes'!AM$12),AK104-'Choose Housekeeping Genes'!AM$12,"")</f>
        <v/>
      </c>
      <c r="CD104" s="22" t="str">
        <f ca="1">IF(ISNUMBER(AL104-'Choose Housekeeping Genes'!AN$12),AL104-'Choose Housekeeping Genes'!AN$12,"")</f>
        <v/>
      </c>
      <c r="CE104" s="22" t="str">
        <f ca="1">IF(ISNUMBER(AM104-'Choose Housekeeping Genes'!AO$12),AM104-'Choose Housekeeping Genes'!AO$12,"")</f>
        <v/>
      </c>
      <c r="CF104" s="22" t="str">
        <f ca="1">IF(ISNUMBER(AN104-'Choose Housekeeping Genes'!AP$12),AN104-'Choose Housekeeping Genes'!AP$12,"")</f>
        <v/>
      </c>
      <c r="CG104" s="22" t="str">
        <f ca="1">IF(ISNUMBER(AO104-'Choose Housekeeping Genes'!AQ$12),AO104-'Choose Housekeeping Genes'!AQ$12,"")</f>
        <v/>
      </c>
      <c r="CH104" s="22" t="str">
        <f ca="1">IF(ISNUMBER(AP104-'Choose Housekeeping Genes'!AR$12),AP104-'Choose Housekeeping Genes'!AR$12,"")</f>
        <v/>
      </c>
      <c r="CI104" s="22" t="str">
        <f ca="1">IF(ISNUMBER(AQ104-'Choose Housekeeping Genes'!AS$12),AQ104-'Choose Housekeeping Genes'!AS$12,"")</f>
        <v/>
      </c>
      <c r="CJ104" s="22" t="str">
        <f ca="1">IF(ISNUMBER(AR104-'Choose Housekeeping Genes'!AT$12),AR104-'Choose Housekeeping Genes'!AT$12,"")</f>
        <v/>
      </c>
      <c r="CK104" s="66" t="e">
        <f t="shared" ca="1" si="50"/>
        <v>#DIV/0!</v>
      </c>
      <c r="CL104" s="143" t="e">
        <f t="shared" ca="1" si="51"/>
        <v>#DIV/0!</v>
      </c>
      <c r="DA104" s="69" t="str">
        <f>'Transcript table'!D112</f>
        <v>Lys-CTT-2</v>
      </c>
      <c r="DB104" s="21" t="s">
        <v>236</v>
      </c>
      <c r="DC104" s="65" t="str">
        <f t="shared" ca="1" si="52"/>
        <v/>
      </c>
      <c r="DD104" s="65" t="str">
        <f t="shared" ca="1" si="53"/>
        <v/>
      </c>
      <c r="DE104" s="65" t="str">
        <f t="shared" ca="1" si="54"/>
        <v/>
      </c>
      <c r="DF104" s="65" t="str">
        <f t="shared" ca="1" si="55"/>
        <v/>
      </c>
      <c r="DG104" s="65" t="str">
        <f t="shared" ca="1" si="56"/>
        <v/>
      </c>
      <c r="DH104" s="65" t="str">
        <f t="shared" ca="1" si="57"/>
        <v/>
      </c>
      <c r="DI104" s="65" t="str">
        <f t="shared" ca="1" si="58"/>
        <v/>
      </c>
      <c r="DJ104" s="65" t="str">
        <f t="shared" ca="1" si="59"/>
        <v/>
      </c>
      <c r="DK104" s="65" t="str">
        <f t="shared" ca="1" si="60"/>
        <v/>
      </c>
      <c r="DL104" s="65" t="str">
        <f t="shared" ca="1" si="61"/>
        <v/>
      </c>
      <c r="DM104" s="65" t="str">
        <f t="shared" ca="1" si="62"/>
        <v/>
      </c>
      <c r="DN104" s="65" t="str">
        <f t="shared" ca="1" si="63"/>
        <v/>
      </c>
      <c r="DO104" s="65" t="str">
        <f t="shared" ca="1" si="64"/>
        <v/>
      </c>
      <c r="DP104" s="65" t="str">
        <f t="shared" ca="1" si="65"/>
        <v/>
      </c>
      <c r="DQ104" s="65" t="str">
        <f t="shared" ca="1" si="66"/>
        <v/>
      </c>
      <c r="DR104" s="65" t="str">
        <f t="shared" ca="1" si="67"/>
        <v/>
      </c>
      <c r="DS104" s="65" t="str">
        <f t="shared" ca="1" si="68"/>
        <v/>
      </c>
      <c r="DT104" s="65" t="str">
        <f t="shared" ca="1" si="69"/>
        <v/>
      </c>
      <c r="DU104" s="65" t="str">
        <f t="shared" ca="1" si="70"/>
        <v/>
      </c>
      <c r="DV104" s="65" t="str">
        <f t="shared" ca="1" si="71"/>
        <v/>
      </c>
      <c r="DW104" s="141" t="str">
        <f t="shared" si="72"/>
        <v>Lys-CTT-2</v>
      </c>
      <c r="DX104" s="140" t="s">
        <v>236</v>
      </c>
      <c r="DY104" s="65" t="str">
        <f t="shared" ca="1" si="73"/>
        <v/>
      </c>
      <c r="DZ104" s="65" t="str">
        <f t="shared" ca="1" si="74"/>
        <v/>
      </c>
      <c r="EA104" s="65" t="str">
        <f t="shared" ca="1" si="75"/>
        <v/>
      </c>
      <c r="EB104" s="65" t="str">
        <f t="shared" ca="1" si="76"/>
        <v/>
      </c>
      <c r="EC104" s="65" t="str">
        <f t="shared" ca="1" si="77"/>
        <v/>
      </c>
      <c r="ED104" s="65" t="str">
        <f t="shared" ca="1" si="78"/>
        <v/>
      </c>
      <c r="EE104" s="65" t="str">
        <f t="shared" ca="1" si="79"/>
        <v/>
      </c>
      <c r="EF104" s="65" t="str">
        <f t="shared" ca="1" si="80"/>
        <v/>
      </c>
      <c r="EG104" s="65" t="str">
        <f t="shared" ca="1" si="81"/>
        <v/>
      </c>
      <c r="EH104" s="65" t="str">
        <f t="shared" ca="1" si="82"/>
        <v/>
      </c>
      <c r="EI104" s="65" t="str">
        <f t="shared" ca="1" si="83"/>
        <v/>
      </c>
      <c r="EJ104" s="65" t="str">
        <f t="shared" ca="1" si="84"/>
        <v/>
      </c>
      <c r="EK104" s="65" t="str">
        <f t="shared" ca="1" si="85"/>
        <v/>
      </c>
      <c r="EL104" s="65" t="str">
        <f t="shared" ca="1" si="86"/>
        <v/>
      </c>
      <c r="EM104" s="65" t="str">
        <f t="shared" ca="1" si="87"/>
        <v/>
      </c>
      <c r="EN104" s="65" t="str">
        <f t="shared" ca="1" si="88"/>
        <v/>
      </c>
      <c r="EO104" s="65" t="str">
        <f t="shared" ca="1" si="89"/>
        <v/>
      </c>
      <c r="EP104" s="65" t="str">
        <f t="shared" ca="1" si="90"/>
        <v/>
      </c>
      <c r="EQ104" s="65" t="str">
        <f t="shared" ca="1" si="91"/>
        <v/>
      </c>
      <c r="ER104" s="65" t="str">
        <f t="shared" ca="1" si="92"/>
        <v/>
      </c>
    </row>
    <row r="105" spans="1:148" ht="12.75" customHeight="1">
      <c r="A105" s="134" t="str">
        <f>'Test Sample Data'!A105</f>
        <v>Lys-CTT-3</v>
      </c>
      <c r="B105" s="136" t="s">
        <v>234</v>
      </c>
      <c r="C105" s="22" t="str">
        <f>IF(SUM('Test Sample Data'!C$3:C$194)&gt;10,IF(AND(ISNUMBER('Test Sample Data'!C105),'Test Sample Data'!C105&lt;35,'Test Sample Data'!C105&gt;0),'Test Sample Data'!C105-'Choose Housekeeping Genes'!D$20,35-'Choose Housekeeping Genes'!D$20),"")</f>
        <v/>
      </c>
      <c r="D105" s="22" t="str">
        <f>IF(SUM('Test Sample Data'!D$3:D$194)&gt;10,IF(AND(ISNUMBER('Test Sample Data'!D105),'Test Sample Data'!D105&lt;35,'Test Sample Data'!D105&gt;0),'Test Sample Data'!D105-'Choose Housekeeping Genes'!E$20,35-'Choose Housekeeping Genes'!E$20),"")</f>
        <v/>
      </c>
      <c r="E105" s="22" t="str">
        <f>IF(SUM('Test Sample Data'!E$3:E$194)&gt;10,IF(AND(ISNUMBER('Test Sample Data'!E105),'Test Sample Data'!E105&lt;35,'Test Sample Data'!E105&gt;0),'Test Sample Data'!E105-'Choose Housekeeping Genes'!F$20,35-'Choose Housekeeping Genes'!F$20),"")</f>
        <v/>
      </c>
      <c r="F105" s="22" t="str">
        <f>IF(SUM('Test Sample Data'!F$3:F$194)&gt;10,IF(AND(ISNUMBER('Test Sample Data'!F105),'Test Sample Data'!F105&lt;35,'Test Sample Data'!F105&gt;0),'Test Sample Data'!F105-'Choose Housekeeping Genes'!G$20,35-'Choose Housekeeping Genes'!G$20),"")</f>
        <v/>
      </c>
      <c r="G105" s="22" t="str">
        <f>IF(SUM('Test Sample Data'!G$3:G$194)&gt;10,IF(AND(ISNUMBER('Test Sample Data'!G105),'Test Sample Data'!G105&lt;35,'Test Sample Data'!G105&gt;0),'Test Sample Data'!G105-'Choose Housekeeping Genes'!H$20,35-'Choose Housekeeping Genes'!H$20),"")</f>
        <v/>
      </c>
      <c r="H105" s="22" t="str">
        <f>IF(SUM('Test Sample Data'!H$3:H$194)&gt;10,IF(AND(ISNUMBER('Test Sample Data'!H105),'Test Sample Data'!H105&lt;35,'Test Sample Data'!H105&gt;0),'Test Sample Data'!H105-'Choose Housekeeping Genes'!I$20,35-'Choose Housekeeping Genes'!I$20),"")</f>
        <v/>
      </c>
      <c r="I105" s="22" t="str">
        <f>IF(SUM('Test Sample Data'!I$3:I$194)&gt;10,IF(AND(ISNUMBER('Test Sample Data'!I105),'Test Sample Data'!I105&lt;35,'Test Sample Data'!I105&gt;0),'Test Sample Data'!I105-'Choose Housekeeping Genes'!J$20,35-'Choose Housekeeping Genes'!J$20),"")</f>
        <v/>
      </c>
      <c r="J105" s="22" t="str">
        <f>IF(SUM('Test Sample Data'!J$3:J$194)&gt;10,IF(AND(ISNUMBER('Test Sample Data'!J105),'Test Sample Data'!J105&lt;35,'Test Sample Data'!J105&gt;0),'Test Sample Data'!J105-'Choose Housekeeping Genes'!K$20,35-'Choose Housekeeping Genes'!K$20),"")</f>
        <v/>
      </c>
      <c r="K105" s="22" t="str">
        <f>IF(SUM('Test Sample Data'!K$3:K$194)&gt;10,IF(AND(ISNUMBER('Test Sample Data'!K105),'Test Sample Data'!K105&lt;35,'Test Sample Data'!K105&gt;0),'Test Sample Data'!K105-'Choose Housekeeping Genes'!L$20,35-'Choose Housekeeping Genes'!L$20),"")</f>
        <v/>
      </c>
      <c r="L105" s="22" t="str">
        <f>IF(SUM('Test Sample Data'!L$3:L$194)&gt;10,IF(AND(ISNUMBER('Test Sample Data'!L105),'Test Sample Data'!L105&lt;35,'Test Sample Data'!L105&gt;0),'Test Sample Data'!L105-'Choose Housekeeping Genes'!M$20,35-'Choose Housekeeping Genes'!M$20),"")</f>
        <v/>
      </c>
      <c r="M105" s="22" t="str">
        <f>IF(SUM('Test Sample Data'!M$3:M$194)&gt;10,IF(AND(ISNUMBER('Test Sample Data'!M105),'Test Sample Data'!M105&lt;35,'Test Sample Data'!M105&gt;0),'Test Sample Data'!M105-'Choose Housekeeping Genes'!N$20,35-'Choose Housekeeping Genes'!N$20),"")</f>
        <v/>
      </c>
      <c r="N105" s="22" t="str">
        <f>IF(SUM('Test Sample Data'!N$3:N$194)&gt;10,IF(AND(ISNUMBER('Test Sample Data'!N105),'Test Sample Data'!N105&lt;35,'Test Sample Data'!N105&gt;0),'Test Sample Data'!N105-'Choose Housekeeping Genes'!O$20,35-'Choose Housekeeping Genes'!O$20),"")</f>
        <v/>
      </c>
      <c r="O105" s="22" t="str">
        <f>IF(SUM('Test Sample Data'!O$3:O$194)&gt;10,IF(AND(ISNUMBER('Test Sample Data'!O105),'Test Sample Data'!O105&lt;35,'Test Sample Data'!O105&gt;0),'Test Sample Data'!O105-'Choose Housekeeping Genes'!P$20,35-'Choose Housekeeping Genes'!P$20),"")</f>
        <v/>
      </c>
      <c r="P105" s="22" t="str">
        <f>IF(SUM('Test Sample Data'!P$3:P$194)&gt;10,IF(AND(ISNUMBER('Test Sample Data'!P105),'Test Sample Data'!P105&lt;35,'Test Sample Data'!P105&gt;0),'Test Sample Data'!P105-'Choose Housekeeping Genes'!Q$20,35-'Choose Housekeeping Genes'!Q$20),"")</f>
        <v/>
      </c>
      <c r="Q105" s="22" t="str">
        <f>IF(SUM('Test Sample Data'!Q$3:Q$194)&gt;10,IF(AND(ISNUMBER('Test Sample Data'!Q105),'Test Sample Data'!Q105&lt;35,'Test Sample Data'!Q105&gt;0),'Test Sample Data'!Q105-'Choose Housekeeping Genes'!R$20,35-'Choose Housekeeping Genes'!R$20),"")</f>
        <v/>
      </c>
      <c r="R105" s="22" t="str">
        <f>IF(SUM('Test Sample Data'!R$3:R$194)&gt;10,IF(AND(ISNUMBER('Test Sample Data'!R105),'Test Sample Data'!R105&lt;35,'Test Sample Data'!R105&gt;0),'Test Sample Data'!R105-'Choose Housekeeping Genes'!S$20,35-'Choose Housekeeping Genes'!S$20),"")</f>
        <v/>
      </c>
      <c r="S105" s="22" t="str">
        <f>IF(SUM('Test Sample Data'!S$3:S$194)&gt;10,IF(AND(ISNUMBER('Test Sample Data'!S105),'Test Sample Data'!S105&lt;35,'Test Sample Data'!S105&gt;0),'Test Sample Data'!S105-'Choose Housekeeping Genes'!T$20,35-'Choose Housekeeping Genes'!T$20),"")</f>
        <v/>
      </c>
      <c r="T105" s="22" t="str">
        <f>IF(SUM('Test Sample Data'!T$3:T$194)&gt;10,IF(AND(ISNUMBER('Test Sample Data'!T105),'Test Sample Data'!T105&lt;35,'Test Sample Data'!T105&gt;0),'Test Sample Data'!T105-'Choose Housekeeping Genes'!U$20,35-'Choose Housekeeping Genes'!U$20),"")</f>
        <v/>
      </c>
      <c r="U105" s="22" t="str">
        <f>IF(SUM('Test Sample Data'!U$3:U$194)&gt;10,IF(AND(ISNUMBER('Test Sample Data'!U105),'Test Sample Data'!U105&lt;35,'Test Sample Data'!U105&gt;0),'Test Sample Data'!U105-'Choose Housekeeping Genes'!V$20,35-'Choose Housekeeping Genes'!V$20),"")</f>
        <v/>
      </c>
      <c r="V105" s="22" t="str">
        <f>IF(SUM('Test Sample Data'!V$3:V$194)&gt;10,IF(AND(ISNUMBER('Test Sample Data'!V105),'Test Sample Data'!V105&lt;35,'Test Sample Data'!V105&gt;0),'Test Sample Data'!V105-'Choose Housekeeping Genes'!W$20,35-'Choose Housekeeping Genes'!W$20),"")</f>
        <v/>
      </c>
      <c r="W105" s="139" t="str">
        <f>'Control Sample Data'!A105</f>
        <v>Lys-CTT-3</v>
      </c>
      <c r="X105" s="140" t="s">
        <v>234</v>
      </c>
      <c r="Y105" s="22" t="str">
        <f>IF(SUM('Control Sample Data'!C$3:C$194)&gt;10,IF(AND(ISNUMBER('Control Sample Data'!C105),'Control Sample Data'!C105&lt;35,'Control Sample Data'!C105&gt;0),'Control Sample Data'!C105-'Choose Housekeeping Genes'!AA$20,35-'Choose Housekeeping Genes'!AA$20),"")</f>
        <v/>
      </c>
      <c r="Z105" s="22" t="str">
        <f>IF(SUM('Control Sample Data'!D$3:D$194)&gt;10,IF(AND(ISNUMBER('Control Sample Data'!D105),'Control Sample Data'!D105&lt;35,'Control Sample Data'!D105&gt;0),'Control Sample Data'!D105-'Choose Housekeeping Genes'!AB$20,35-'Choose Housekeeping Genes'!AB$20),"")</f>
        <v/>
      </c>
      <c r="AA105" s="22" t="str">
        <f>IF(SUM('Control Sample Data'!E$3:E$194)&gt;10,IF(AND(ISNUMBER('Control Sample Data'!E105),'Control Sample Data'!E105&lt;35,'Control Sample Data'!E105&gt;0),'Control Sample Data'!E105-'Choose Housekeeping Genes'!AC$20,35-'Choose Housekeeping Genes'!AC$20),"")</f>
        <v/>
      </c>
      <c r="AB105" s="22" t="str">
        <f>IF(SUM('Control Sample Data'!F$3:F$194)&gt;10,IF(AND(ISNUMBER('Control Sample Data'!F105),'Control Sample Data'!F105&lt;35,'Control Sample Data'!F105&gt;0),'Control Sample Data'!F105-'Choose Housekeeping Genes'!AD$20,35-'Choose Housekeeping Genes'!AD$20),"")</f>
        <v/>
      </c>
      <c r="AC105" s="22" t="str">
        <f>IF(SUM('Control Sample Data'!G$3:G$194)&gt;10,IF(AND(ISNUMBER('Control Sample Data'!G105),'Control Sample Data'!G105&lt;35,'Control Sample Data'!G105&gt;0),'Control Sample Data'!G105-'Choose Housekeeping Genes'!AE$20,35-'Choose Housekeeping Genes'!AE$20),"")</f>
        <v/>
      </c>
      <c r="AD105" s="22" t="str">
        <f>IF(SUM('Control Sample Data'!H$3:H$194)&gt;10,IF(AND(ISNUMBER('Control Sample Data'!H105),'Control Sample Data'!H105&lt;35,'Control Sample Data'!H105&gt;0),'Control Sample Data'!H105-'Choose Housekeeping Genes'!AF$20,35-'Choose Housekeeping Genes'!AF$20),"")</f>
        <v/>
      </c>
      <c r="AE105" s="22" t="str">
        <f>IF(SUM('Control Sample Data'!I$3:I$194)&gt;10,IF(AND(ISNUMBER('Control Sample Data'!I105),'Control Sample Data'!I105&lt;35,'Control Sample Data'!I105&gt;0),'Control Sample Data'!I105-'Choose Housekeeping Genes'!AG$20,35-'Choose Housekeeping Genes'!AG$20),"")</f>
        <v/>
      </c>
      <c r="AF105" s="22" t="str">
        <f>IF(SUM('Control Sample Data'!J$3:J$194)&gt;10,IF(AND(ISNUMBER('Control Sample Data'!J105),'Control Sample Data'!J105&lt;35,'Control Sample Data'!J105&gt;0),'Control Sample Data'!J105-'Choose Housekeeping Genes'!AH$20,35-'Choose Housekeeping Genes'!AH$20),"")</f>
        <v/>
      </c>
      <c r="AG105" s="22" t="str">
        <f>IF(SUM('Control Sample Data'!K$3:K$194)&gt;10,IF(AND(ISNUMBER('Control Sample Data'!K105),'Control Sample Data'!K105&lt;35,'Control Sample Data'!K105&gt;0),'Control Sample Data'!K105-'Choose Housekeeping Genes'!AI$20,35-'Choose Housekeeping Genes'!AI$20),"")</f>
        <v/>
      </c>
      <c r="AH105" s="22" t="str">
        <f>IF(SUM('Control Sample Data'!L$3:L$194)&gt;10,IF(AND(ISNUMBER('Control Sample Data'!L105),'Control Sample Data'!L105&lt;35,'Control Sample Data'!L105&gt;0),'Control Sample Data'!L105-'Choose Housekeeping Genes'!AJ$20,35-'Choose Housekeeping Genes'!AJ$20),"")</f>
        <v/>
      </c>
      <c r="AI105" s="22" t="str">
        <f>IF(SUM('Control Sample Data'!M$3:M$194)&gt;10,IF(AND(ISNUMBER('Control Sample Data'!M105),'Control Sample Data'!M105&lt;35,'Control Sample Data'!M105&gt;0),'Control Sample Data'!M105-'Choose Housekeeping Genes'!AK$20,35-'Choose Housekeeping Genes'!AK$20),"")</f>
        <v/>
      </c>
      <c r="AJ105" s="22" t="str">
        <f>IF(SUM('Control Sample Data'!N$3:N$194)&gt;10,IF(AND(ISNUMBER('Control Sample Data'!N105),'Control Sample Data'!N105&lt;35,'Control Sample Data'!N105&gt;0),'Control Sample Data'!N105-'Choose Housekeeping Genes'!AL$20,35-'Choose Housekeeping Genes'!AL$20),"")</f>
        <v/>
      </c>
      <c r="AK105" s="22" t="str">
        <f>IF(SUM('Control Sample Data'!O$3:O$194)&gt;10,IF(AND(ISNUMBER('Control Sample Data'!O105),'Control Sample Data'!O105&lt;35,'Control Sample Data'!O105&gt;0),'Control Sample Data'!O105-'Choose Housekeeping Genes'!AM$20,35-'Choose Housekeeping Genes'!AM$20),"")</f>
        <v/>
      </c>
      <c r="AL105" s="22" t="str">
        <f>IF(SUM('Control Sample Data'!P$3:P$194)&gt;10,IF(AND(ISNUMBER('Control Sample Data'!P105),'Control Sample Data'!P105&lt;35,'Control Sample Data'!P105&gt;0),'Control Sample Data'!P105-'Choose Housekeeping Genes'!AN$20,35-'Choose Housekeeping Genes'!AN$20),"")</f>
        <v/>
      </c>
      <c r="AM105" s="22" t="str">
        <f>IF(SUM('Control Sample Data'!Q$3:Q$194)&gt;10,IF(AND(ISNUMBER('Control Sample Data'!Q105),'Control Sample Data'!Q105&lt;35,'Control Sample Data'!Q105&gt;0),'Control Sample Data'!Q105-'Choose Housekeeping Genes'!AO$20,35-'Choose Housekeeping Genes'!AO$20),"")</f>
        <v/>
      </c>
      <c r="AN105" s="22" t="str">
        <f>IF(SUM('Control Sample Data'!R$3:R$194)&gt;10,IF(AND(ISNUMBER('Control Sample Data'!R105),'Control Sample Data'!R105&lt;35,'Control Sample Data'!R105&gt;0),'Control Sample Data'!R105-'Choose Housekeeping Genes'!AP$20,35-'Choose Housekeeping Genes'!AP$20),"")</f>
        <v/>
      </c>
      <c r="AO105" s="22" t="str">
        <f>IF(SUM('Control Sample Data'!S$3:S$194)&gt;10,IF(AND(ISNUMBER('Control Sample Data'!S105),'Control Sample Data'!S105&lt;35,'Control Sample Data'!S105&gt;0),'Control Sample Data'!S105-'Choose Housekeeping Genes'!AQ$20,35-'Choose Housekeeping Genes'!AQ$20),"")</f>
        <v/>
      </c>
      <c r="AP105" s="22" t="str">
        <f>IF(SUM('Control Sample Data'!T$3:T$194)&gt;10,IF(AND(ISNUMBER('Control Sample Data'!T105),'Control Sample Data'!T105&lt;35,'Control Sample Data'!T105&gt;0),'Control Sample Data'!T105-'Choose Housekeeping Genes'!AR$20,35-'Choose Housekeeping Genes'!AR$20),"")</f>
        <v/>
      </c>
      <c r="AQ105" s="22" t="str">
        <f>IF(SUM('Control Sample Data'!U$3:U$194)&gt;10,IF(AND(ISNUMBER('Control Sample Data'!U105),'Control Sample Data'!U105&lt;35,'Control Sample Data'!U105&gt;0),'Control Sample Data'!U105-'Choose Housekeeping Genes'!AS$20,35-'Choose Housekeeping Genes'!AS$20),"")</f>
        <v/>
      </c>
      <c r="AR105" s="22" t="str">
        <f>IF(SUM('Control Sample Data'!V$3:V$194)&gt;10,IF(AND(ISNUMBER('Control Sample Data'!V105),'Control Sample Data'!V105&lt;35,'Control Sample Data'!V105&gt;0),'Control Sample Data'!V105-'Choose Housekeeping Genes'!AT$20,35-'Choose Housekeeping Genes'!AT$20),"")</f>
        <v/>
      </c>
      <c r="AS105" s="69" t="str">
        <f>'Control Sample Data'!A105</f>
        <v>Lys-CTT-3</v>
      </c>
      <c r="AT105" s="21" t="s">
        <v>234</v>
      </c>
      <c r="AU105" s="22" t="str">
        <f ca="1">IF(ISNUMBER(C105-'Choose Housekeeping Genes'!D$12),C105-'Choose Housekeeping Genes'!D$12,"")</f>
        <v/>
      </c>
      <c r="AV105" s="22" t="str">
        <f ca="1">IF(ISNUMBER(D105-'Choose Housekeeping Genes'!E$12),D105-'Choose Housekeeping Genes'!E$12,"")</f>
        <v/>
      </c>
      <c r="AW105" s="22" t="str">
        <f ca="1">IF(ISNUMBER(E105-'Choose Housekeeping Genes'!F$12),E105-'Choose Housekeeping Genes'!F$12,"")</f>
        <v/>
      </c>
      <c r="AX105" s="22" t="str">
        <f ca="1">IF(ISNUMBER(F105-'Choose Housekeeping Genes'!G$12),F105-'Choose Housekeeping Genes'!G$12,"")</f>
        <v/>
      </c>
      <c r="AY105" s="22" t="str">
        <f ca="1">IF(ISNUMBER(G105-'Choose Housekeeping Genes'!H$12),G105-'Choose Housekeeping Genes'!H$12,"")</f>
        <v/>
      </c>
      <c r="AZ105" s="22" t="str">
        <f ca="1">IF(ISNUMBER(H105-'Choose Housekeeping Genes'!I$12),H105-'Choose Housekeeping Genes'!I$12,"")</f>
        <v/>
      </c>
      <c r="BA105" s="22" t="str">
        <f ca="1">IF(ISNUMBER(I105-'Choose Housekeeping Genes'!J$12),I105-'Choose Housekeeping Genes'!J$12,"")</f>
        <v/>
      </c>
      <c r="BB105" s="22" t="str">
        <f ca="1">IF(ISNUMBER(J105-'Choose Housekeeping Genes'!K$12),J105-'Choose Housekeeping Genes'!K$12,"")</f>
        <v/>
      </c>
      <c r="BC105" s="22" t="str">
        <f ca="1">IF(ISNUMBER(K105-'Choose Housekeeping Genes'!L$12),K105-'Choose Housekeeping Genes'!L$12,"")</f>
        <v/>
      </c>
      <c r="BD105" s="22" t="str">
        <f ca="1">IF(ISNUMBER(L105-'Choose Housekeeping Genes'!M$12),L105-'Choose Housekeeping Genes'!M$12,"")</f>
        <v/>
      </c>
      <c r="BE105" s="22" t="str">
        <f ca="1">IF(ISNUMBER(M105-'Choose Housekeeping Genes'!N$12),M105-'Choose Housekeeping Genes'!N$12,"")</f>
        <v/>
      </c>
      <c r="BF105" s="22" t="str">
        <f ca="1">IF(ISNUMBER(N105-'Choose Housekeeping Genes'!O$12),N105-'Choose Housekeeping Genes'!O$12,"")</f>
        <v/>
      </c>
      <c r="BG105" s="22" t="str">
        <f ca="1">IF(ISNUMBER(O105-'Choose Housekeeping Genes'!P$12),O105-'Choose Housekeeping Genes'!P$12,"")</f>
        <v/>
      </c>
      <c r="BH105" s="22" t="str">
        <f ca="1">IF(ISNUMBER(P105-'Choose Housekeeping Genes'!Q$12),P105-'Choose Housekeeping Genes'!Q$12,"")</f>
        <v/>
      </c>
      <c r="BI105" s="22" t="str">
        <f ca="1">IF(ISNUMBER(Q105-'Choose Housekeeping Genes'!R$12),Q105-'Choose Housekeeping Genes'!R$12,"")</f>
        <v/>
      </c>
      <c r="BJ105" s="22" t="str">
        <f ca="1">IF(ISNUMBER(R105-'Choose Housekeeping Genes'!S$12),R105-'Choose Housekeeping Genes'!S$12,"")</f>
        <v/>
      </c>
      <c r="BK105" s="22" t="str">
        <f ca="1">IF(ISNUMBER(S105-'Choose Housekeeping Genes'!T$12),S105-'Choose Housekeeping Genes'!T$12,"")</f>
        <v/>
      </c>
      <c r="BL105" s="22" t="str">
        <f ca="1">IF(ISNUMBER(T105-'Choose Housekeeping Genes'!U$12),T105-'Choose Housekeeping Genes'!U$12,"")</f>
        <v/>
      </c>
      <c r="BM105" s="22" t="str">
        <f ca="1">IF(ISNUMBER(U105-'Choose Housekeeping Genes'!V$12),U105-'Choose Housekeeping Genes'!V$12,"")</f>
        <v/>
      </c>
      <c r="BN105" s="22" t="str">
        <f ca="1">IF(ISNUMBER(V105-'Choose Housekeeping Genes'!W$12),V105-'Choose Housekeeping Genes'!W$12,"")</f>
        <v/>
      </c>
      <c r="BO105" s="142" t="str">
        <f t="shared" si="93"/>
        <v>Lys-CTT-3</v>
      </c>
      <c r="BP105" s="140" t="s">
        <v>234</v>
      </c>
      <c r="BQ105" s="22" t="str">
        <f ca="1">IF(ISNUMBER(Y105-'Choose Housekeeping Genes'!AA$12),Y105-'Choose Housekeeping Genes'!AA$12,"")</f>
        <v/>
      </c>
      <c r="BR105" s="22" t="str">
        <f ca="1">IF(ISNUMBER(Z105-'Choose Housekeeping Genes'!AB$12),Z105-'Choose Housekeeping Genes'!AB$12,"")</f>
        <v/>
      </c>
      <c r="BS105" s="22" t="str">
        <f ca="1">IF(ISNUMBER(AA105-'Choose Housekeeping Genes'!AC$12),AA105-'Choose Housekeeping Genes'!AC$12,"")</f>
        <v/>
      </c>
      <c r="BT105" s="22" t="str">
        <f ca="1">IF(ISNUMBER(AB105-'Choose Housekeeping Genes'!AD$12),AB105-'Choose Housekeeping Genes'!AD$12,"")</f>
        <v/>
      </c>
      <c r="BU105" s="22" t="str">
        <f ca="1">IF(ISNUMBER(AC105-'Choose Housekeeping Genes'!AE$12),AC105-'Choose Housekeeping Genes'!AE$12,"")</f>
        <v/>
      </c>
      <c r="BV105" s="22" t="str">
        <f ca="1">IF(ISNUMBER(AD105-'Choose Housekeeping Genes'!AF$12),AD105-'Choose Housekeeping Genes'!AF$12,"")</f>
        <v/>
      </c>
      <c r="BW105" s="22" t="str">
        <f ca="1">IF(ISNUMBER(AE105-'Choose Housekeeping Genes'!AG$12),AE105-'Choose Housekeeping Genes'!AG$12,"")</f>
        <v/>
      </c>
      <c r="BX105" s="22" t="str">
        <f ca="1">IF(ISNUMBER(AF105-'Choose Housekeeping Genes'!AH$12),AF105-'Choose Housekeeping Genes'!AH$12,"")</f>
        <v/>
      </c>
      <c r="BY105" s="22" t="str">
        <f ca="1">IF(ISNUMBER(AG105-'Choose Housekeeping Genes'!AI$12),AG105-'Choose Housekeeping Genes'!AI$12,"")</f>
        <v/>
      </c>
      <c r="BZ105" s="22" t="str">
        <f ca="1">IF(ISNUMBER(AH105-'Choose Housekeeping Genes'!AJ$12),AH105-'Choose Housekeeping Genes'!AJ$12,"")</f>
        <v/>
      </c>
      <c r="CA105" s="22" t="str">
        <f ca="1">IF(ISNUMBER(AI105-'Choose Housekeeping Genes'!AK$12),AI105-'Choose Housekeeping Genes'!AK$12,"")</f>
        <v/>
      </c>
      <c r="CB105" s="22" t="str">
        <f ca="1">IF(ISNUMBER(AJ105-'Choose Housekeeping Genes'!AL$12),AJ105-'Choose Housekeeping Genes'!AL$12,"")</f>
        <v/>
      </c>
      <c r="CC105" s="22" t="str">
        <f ca="1">IF(ISNUMBER(AK105-'Choose Housekeeping Genes'!AM$12),AK105-'Choose Housekeeping Genes'!AM$12,"")</f>
        <v/>
      </c>
      <c r="CD105" s="22" t="str">
        <f ca="1">IF(ISNUMBER(AL105-'Choose Housekeeping Genes'!AN$12),AL105-'Choose Housekeeping Genes'!AN$12,"")</f>
        <v/>
      </c>
      <c r="CE105" s="22" t="str">
        <f ca="1">IF(ISNUMBER(AM105-'Choose Housekeeping Genes'!AO$12),AM105-'Choose Housekeeping Genes'!AO$12,"")</f>
        <v/>
      </c>
      <c r="CF105" s="22" t="str">
        <f ca="1">IF(ISNUMBER(AN105-'Choose Housekeeping Genes'!AP$12),AN105-'Choose Housekeeping Genes'!AP$12,"")</f>
        <v/>
      </c>
      <c r="CG105" s="22" t="str">
        <f ca="1">IF(ISNUMBER(AO105-'Choose Housekeeping Genes'!AQ$12),AO105-'Choose Housekeeping Genes'!AQ$12,"")</f>
        <v/>
      </c>
      <c r="CH105" s="22" t="str">
        <f ca="1">IF(ISNUMBER(AP105-'Choose Housekeeping Genes'!AR$12),AP105-'Choose Housekeeping Genes'!AR$12,"")</f>
        <v/>
      </c>
      <c r="CI105" s="22" t="str">
        <f ca="1">IF(ISNUMBER(AQ105-'Choose Housekeeping Genes'!AS$12),AQ105-'Choose Housekeeping Genes'!AS$12,"")</f>
        <v/>
      </c>
      <c r="CJ105" s="22" t="str">
        <f ca="1">IF(ISNUMBER(AR105-'Choose Housekeeping Genes'!AT$12),AR105-'Choose Housekeeping Genes'!AT$12,"")</f>
        <v/>
      </c>
      <c r="CK105" s="66" t="e">
        <f t="shared" ca="1" si="50"/>
        <v>#DIV/0!</v>
      </c>
      <c r="CL105" s="143" t="e">
        <f t="shared" ca="1" si="51"/>
        <v>#DIV/0!</v>
      </c>
      <c r="DA105" s="69" t="str">
        <f>'Transcript table'!D113</f>
        <v>Lys-CTT-3</v>
      </c>
      <c r="DB105" s="21" t="s">
        <v>234</v>
      </c>
      <c r="DC105" s="65" t="str">
        <f t="shared" ca="1" si="52"/>
        <v/>
      </c>
      <c r="DD105" s="65" t="str">
        <f t="shared" ca="1" si="53"/>
        <v/>
      </c>
      <c r="DE105" s="65" t="str">
        <f t="shared" ca="1" si="54"/>
        <v/>
      </c>
      <c r="DF105" s="65" t="str">
        <f t="shared" ca="1" si="55"/>
        <v/>
      </c>
      <c r="DG105" s="65" t="str">
        <f t="shared" ca="1" si="56"/>
        <v/>
      </c>
      <c r="DH105" s="65" t="str">
        <f t="shared" ca="1" si="57"/>
        <v/>
      </c>
      <c r="DI105" s="65" t="str">
        <f t="shared" ca="1" si="58"/>
        <v/>
      </c>
      <c r="DJ105" s="65" t="str">
        <f t="shared" ca="1" si="59"/>
        <v/>
      </c>
      <c r="DK105" s="65" t="str">
        <f t="shared" ca="1" si="60"/>
        <v/>
      </c>
      <c r="DL105" s="65" t="str">
        <f t="shared" ca="1" si="61"/>
        <v/>
      </c>
      <c r="DM105" s="65" t="str">
        <f t="shared" ca="1" si="62"/>
        <v/>
      </c>
      <c r="DN105" s="65" t="str">
        <f t="shared" ca="1" si="63"/>
        <v/>
      </c>
      <c r="DO105" s="65" t="str">
        <f t="shared" ca="1" si="64"/>
        <v/>
      </c>
      <c r="DP105" s="65" t="str">
        <f t="shared" ca="1" si="65"/>
        <v/>
      </c>
      <c r="DQ105" s="65" t="str">
        <f t="shared" ca="1" si="66"/>
        <v/>
      </c>
      <c r="DR105" s="65" t="str">
        <f t="shared" ca="1" si="67"/>
        <v/>
      </c>
      <c r="DS105" s="65" t="str">
        <f t="shared" ca="1" si="68"/>
        <v/>
      </c>
      <c r="DT105" s="65" t="str">
        <f t="shared" ca="1" si="69"/>
        <v/>
      </c>
      <c r="DU105" s="65" t="str">
        <f t="shared" ca="1" si="70"/>
        <v/>
      </c>
      <c r="DV105" s="65" t="str">
        <f t="shared" ca="1" si="71"/>
        <v/>
      </c>
      <c r="DW105" s="141" t="str">
        <f t="shared" si="72"/>
        <v>Lys-CTT-3</v>
      </c>
      <c r="DX105" s="140" t="s">
        <v>234</v>
      </c>
      <c r="DY105" s="65" t="str">
        <f t="shared" ca="1" si="73"/>
        <v/>
      </c>
      <c r="DZ105" s="65" t="str">
        <f t="shared" ca="1" si="74"/>
        <v/>
      </c>
      <c r="EA105" s="65" t="str">
        <f t="shared" ca="1" si="75"/>
        <v/>
      </c>
      <c r="EB105" s="65" t="str">
        <f t="shared" ca="1" si="76"/>
        <v/>
      </c>
      <c r="EC105" s="65" t="str">
        <f t="shared" ca="1" si="77"/>
        <v/>
      </c>
      <c r="ED105" s="65" t="str">
        <f t="shared" ca="1" si="78"/>
        <v/>
      </c>
      <c r="EE105" s="65" t="str">
        <f t="shared" ca="1" si="79"/>
        <v/>
      </c>
      <c r="EF105" s="65" t="str">
        <f t="shared" ca="1" si="80"/>
        <v/>
      </c>
      <c r="EG105" s="65" t="str">
        <f t="shared" ca="1" si="81"/>
        <v/>
      </c>
      <c r="EH105" s="65" t="str">
        <f t="shared" ca="1" si="82"/>
        <v/>
      </c>
      <c r="EI105" s="65" t="str">
        <f t="shared" ca="1" si="83"/>
        <v/>
      </c>
      <c r="EJ105" s="65" t="str">
        <f t="shared" ca="1" si="84"/>
        <v/>
      </c>
      <c r="EK105" s="65" t="str">
        <f t="shared" ca="1" si="85"/>
        <v/>
      </c>
      <c r="EL105" s="65" t="str">
        <f t="shared" ca="1" si="86"/>
        <v/>
      </c>
      <c r="EM105" s="65" t="str">
        <f t="shared" ca="1" si="87"/>
        <v/>
      </c>
      <c r="EN105" s="65" t="str">
        <f t="shared" ca="1" si="88"/>
        <v/>
      </c>
      <c r="EO105" s="65" t="str">
        <f t="shared" ca="1" si="89"/>
        <v/>
      </c>
      <c r="EP105" s="65" t="str">
        <f t="shared" ca="1" si="90"/>
        <v/>
      </c>
      <c r="EQ105" s="65" t="str">
        <f t="shared" ca="1" si="91"/>
        <v/>
      </c>
      <c r="ER105" s="65" t="str">
        <f t="shared" ca="1" si="92"/>
        <v/>
      </c>
    </row>
    <row r="106" spans="1:148" ht="12.75" customHeight="1">
      <c r="A106" s="134" t="str">
        <f>'Test Sample Data'!A106</f>
        <v>Lys-CTT-4</v>
      </c>
      <c r="B106" s="136" t="s">
        <v>232</v>
      </c>
      <c r="C106" s="22" t="str">
        <f>IF(SUM('Test Sample Data'!C$3:C$194)&gt;10,IF(AND(ISNUMBER('Test Sample Data'!C106),'Test Sample Data'!C106&lt;35,'Test Sample Data'!C106&gt;0),'Test Sample Data'!C106-'Choose Housekeeping Genes'!D$20,35-'Choose Housekeeping Genes'!D$20),"")</f>
        <v/>
      </c>
      <c r="D106" s="22" t="str">
        <f>IF(SUM('Test Sample Data'!D$3:D$194)&gt;10,IF(AND(ISNUMBER('Test Sample Data'!D106),'Test Sample Data'!D106&lt;35,'Test Sample Data'!D106&gt;0),'Test Sample Data'!D106-'Choose Housekeeping Genes'!E$20,35-'Choose Housekeeping Genes'!E$20),"")</f>
        <v/>
      </c>
      <c r="E106" s="22" t="str">
        <f>IF(SUM('Test Sample Data'!E$3:E$194)&gt;10,IF(AND(ISNUMBER('Test Sample Data'!E106),'Test Sample Data'!E106&lt;35,'Test Sample Data'!E106&gt;0),'Test Sample Data'!E106-'Choose Housekeeping Genes'!F$20,35-'Choose Housekeeping Genes'!F$20),"")</f>
        <v/>
      </c>
      <c r="F106" s="22" t="str">
        <f>IF(SUM('Test Sample Data'!F$3:F$194)&gt;10,IF(AND(ISNUMBER('Test Sample Data'!F106),'Test Sample Data'!F106&lt;35,'Test Sample Data'!F106&gt;0),'Test Sample Data'!F106-'Choose Housekeeping Genes'!G$20,35-'Choose Housekeeping Genes'!G$20),"")</f>
        <v/>
      </c>
      <c r="G106" s="22" t="str">
        <f>IF(SUM('Test Sample Data'!G$3:G$194)&gt;10,IF(AND(ISNUMBER('Test Sample Data'!G106),'Test Sample Data'!G106&lt;35,'Test Sample Data'!G106&gt;0),'Test Sample Data'!G106-'Choose Housekeeping Genes'!H$20,35-'Choose Housekeeping Genes'!H$20),"")</f>
        <v/>
      </c>
      <c r="H106" s="22" t="str">
        <f>IF(SUM('Test Sample Data'!H$3:H$194)&gt;10,IF(AND(ISNUMBER('Test Sample Data'!H106),'Test Sample Data'!H106&lt;35,'Test Sample Data'!H106&gt;0),'Test Sample Data'!H106-'Choose Housekeeping Genes'!I$20,35-'Choose Housekeeping Genes'!I$20),"")</f>
        <v/>
      </c>
      <c r="I106" s="22" t="str">
        <f>IF(SUM('Test Sample Data'!I$3:I$194)&gt;10,IF(AND(ISNUMBER('Test Sample Data'!I106),'Test Sample Data'!I106&lt;35,'Test Sample Data'!I106&gt;0),'Test Sample Data'!I106-'Choose Housekeeping Genes'!J$20,35-'Choose Housekeeping Genes'!J$20),"")</f>
        <v/>
      </c>
      <c r="J106" s="22" t="str">
        <f>IF(SUM('Test Sample Data'!J$3:J$194)&gt;10,IF(AND(ISNUMBER('Test Sample Data'!J106),'Test Sample Data'!J106&lt;35,'Test Sample Data'!J106&gt;0),'Test Sample Data'!J106-'Choose Housekeeping Genes'!K$20,35-'Choose Housekeeping Genes'!K$20),"")</f>
        <v/>
      </c>
      <c r="K106" s="22" t="str">
        <f>IF(SUM('Test Sample Data'!K$3:K$194)&gt;10,IF(AND(ISNUMBER('Test Sample Data'!K106),'Test Sample Data'!K106&lt;35,'Test Sample Data'!K106&gt;0),'Test Sample Data'!K106-'Choose Housekeeping Genes'!L$20,35-'Choose Housekeeping Genes'!L$20),"")</f>
        <v/>
      </c>
      <c r="L106" s="22" t="str">
        <f>IF(SUM('Test Sample Data'!L$3:L$194)&gt;10,IF(AND(ISNUMBER('Test Sample Data'!L106),'Test Sample Data'!L106&lt;35,'Test Sample Data'!L106&gt;0),'Test Sample Data'!L106-'Choose Housekeeping Genes'!M$20,35-'Choose Housekeeping Genes'!M$20),"")</f>
        <v/>
      </c>
      <c r="M106" s="22" t="str">
        <f>IF(SUM('Test Sample Data'!M$3:M$194)&gt;10,IF(AND(ISNUMBER('Test Sample Data'!M106),'Test Sample Data'!M106&lt;35,'Test Sample Data'!M106&gt;0),'Test Sample Data'!M106-'Choose Housekeeping Genes'!N$20,35-'Choose Housekeeping Genes'!N$20),"")</f>
        <v/>
      </c>
      <c r="N106" s="22" t="str">
        <f>IF(SUM('Test Sample Data'!N$3:N$194)&gt;10,IF(AND(ISNUMBER('Test Sample Data'!N106),'Test Sample Data'!N106&lt;35,'Test Sample Data'!N106&gt;0),'Test Sample Data'!N106-'Choose Housekeeping Genes'!O$20,35-'Choose Housekeeping Genes'!O$20),"")</f>
        <v/>
      </c>
      <c r="O106" s="22" t="str">
        <f>IF(SUM('Test Sample Data'!O$3:O$194)&gt;10,IF(AND(ISNUMBER('Test Sample Data'!O106),'Test Sample Data'!O106&lt;35,'Test Sample Data'!O106&gt;0),'Test Sample Data'!O106-'Choose Housekeeping Genes'!P$20,35-'Choose Housekeeping Genes'!P$20),"")</f>
        <v/>
      </c>
      <c r="P106" s="22" t="str">
        <f>IF(SUM('Test Sample Data'!P$3:P$194)&gt;10,IF(AND(ISNUMBER('Test Sample Data'!P106),'Test Sample Data'!P106&lt;35,'Test Sample Data'!P106&gt;0),'Test Sample Data'!P106-'Choose Housekeeping Genes'!Q$20,35-'Choose Housekeeping Genes'!Q$20),"")</f>
        <v/>
      </c>
      <c r="Q106" s="22" t="str">
        <f>IF(SUM('Test Sample Data'!Q$3:Q$194)&gt;10,IF(AND(ISNUMBER('Test Sample Data'!Q106),'Test Sample Data'!Q106&lt;35,'Test Sample Data'!Q106&gt;0),'Test Sample Data'!Q106-'Choose Housekeeping Genes'!R$20,35-'Choose Housekeeping Genes'!R$20),"")</f>
        <v/>
      </c>
      <c r="R106" s="22" t="str">
        <f>IF(SUM('Test Sample Data'!R$3:R$194)&gt;10,IF(AND(ISNUMBER('Test Sample Data'!R106),'Test Sample Data'!R106&lt;35,'Test Sample Data'!R106&gt;0),'Test Sample Data'!R106-'Choose Housekeeping Genes'!S$20,35-'Choose Housekeeping Genes'!S$20),"")</f>
        <v/>
      </c>
      <c r="S106" s="22" t="str">
        <f>IF(SUM('Test Sample Data'!S$3:S$194)&gt;10,IF(AND(ISNUMBER('Test Sample Data'!S106),'Test Sample Data'!S106&lt;35,'Test Sample Data'!S106&gt;0),'Test Sample Data'!S106-'Choose Housekeeping Genes'!T$20,35-'Choose Housekeeping Genes'!T$20),"")</f>
        <v/>
      </c>
      <c r="T106" s="22" t="str">
        <f>IF(SUM('Test Sample Data'!T$3:T$194)&gt;10,IF(AND(ISNUMBER('Test Sample Data'!T106),'Test Sample Data'!T106&lt;35,'Test Sample Data'!T106&gt;0),'Test Sample Data'!T106-'Choose Housekeeping Genes'!U$20,35-'Choose Housekeeping Genes'!U$20),"")</f>
        <v/>
      </c>
      <c r="U106" s="22" t="str">
        <f>IF(SUM('Test Sample Data'!U$3:U$194)&gt;10,IF(AND(ISNUMBER('Test Sample Data'!U106),'Test Sample Data'!U106&lt;35,'Test Sample Data'!U106&gt;0),'Test Sample Data'!U106-'Choose Housekeeping Genes'!V$20,35-'Choose Housekeeping Genes'!V$20),"")</f>
        <v/>
      </c>
      <c r="V106" s="22" t="str">
        <f>IF(SUM('Test Sample Data'!V$3:V$194)&gt;10,IF(AND(ISNUMBER('Test Sample Data'!V106),'Test Sample Data'!V106&lt;35,'Test Sample Data'!V106&gt;0),'Test Sample Data'!V106-'Choose Housekeeping Genes'!W$20,35-'Choose Housekeeping Genes'!W$20),"")</f>
        <v/>
      </c>
      <c r="W106" s="139" t="str">
        <f>'Control Sample Data'!A106</f>
        <v>Lys-CTT-4</v>
      </c>
      <c r="X106" s="140" t="s">
        <v>232</v>
      </c>
      <c r="Y106" s="22" t="str">
        <f>IF(SUM('Control Sample Data'!C$3:C$194)&gt;10,IF(AND(ISNUMBER('Control Sample Data'!C106),'Control Sample Data'!C106&lt;35,'Control Sample Data'!C106&gt;0),'Control Sample Data'!C106-'Choose Housekeeping Genes'!AA$20,35-'Choose Housekeeping Genes'!AA$20),"")</f>
        <v/>
      </c>
      <c r="Z106" s="22" t="str">
        <f>IF(SUM('Control Sample Data'!D$3:D$194)&gt;10,IF(AND(ISNUMBER('Control Sample Data'!D106),'Control Sample Data'!D106&lt;35,'Control Sample Data'!D106&gt;0),'Control Sample Data'!D106-'Choose Housekeeping Genes'!AB$20,35-'Choose Housekeeping Genes'!AB$20),"")</f>
        <v/>
      </c>
      <c r="AA106" s="22" t="str">
        <f>IF(SUM('Control Sample Data'!E$3:E$194)&gt;10,IF(AND(ISNUMBER('Control Sample Data'!E106),'Control Sample Data'!E106&lt;35,'Control Sample Data'!E106&gt;0),'Control Sample Data'!E106-'Choose Housekeeping Genes'!AC$20,35-'Choose Housekeeping Genes'!AC$20),"")</f>
        <v/>
      </c>
      <c r="AB106" s="22" t="str">
        <f>IF(SUM('Control Sample Data'!F$3:F$194)&gt;10,IF(AND(ISNUMBER('Control Sample Data'!F106),'Control Sample Data'!F106&lt;35,'Control Sample Data'!F106&gt;0),'Control Sample Data'!F106-'Choose Housekeeping Genes'!AD$20,35-'Choose Housekeeping Genes'!AD$20),"")</f>
        <v/>
      </c>
      <c r="AC106" s="22" t="str">
        <f>IF(SUM('Control Sample Data'!G$3:G$194)&gt;10,IF(AND(ISNUMBER('Control Sample Data'!G106),'Control Sample Data'!G106&lt;35,'Control Sample Data'!G106&gt;0),'Control Sample Data'!G106-'Choose Housekeeping Genes'!AE$20,35-'Choose Housekeeping Genes'!AE$20),"")</f>
        <v/>
      </c>
      <c r="AD106" s="22" t="str">
        <f>IF(SUM('Control Sample Data'!H$3:H$194)&gt;10,IF(AND(ISNUMBER('Control Sample Data'!H106),'Control Sample Data'!H106&lt;35,'Control Sample Data'!H106&gt;0),'Control Sample Data'!H106-'Choose Housekeeping Genes'!AF$20,35-'Choose Housekeeping Genes'!AF$20),"")</f>
        <v/>
      </c>
      <c r="AE106" s="22" t="str">
        <f>IF(SUM('Control Sample Data'!I$3:I$194)&gt;10,IF(AND(ISNUMBER('Control Sample Data'!I106),'Control Sample Data'!I106&lt;35,'Control Sample Data'!I106&gt;0),'Control Sample Data'!I106-'Choose Housekeeping Genes'!AG$20,35-'Choose Housekeeping Genes'!AG$20),"")</f>
        <v/>
      </c>
      <c r="AF106" s="22" t="str">
        <f>IF(SUM('Control Sample Data'!J$3:J$194)&gt;10,IF(AND(ISNUMBER('Control Sample Data'!J106),'Control Sample Data'!J106&lt;35,'Control Sample Data'!J106&gt;0),'Control Sample Data'!J106-'Choose Housekeeping Genes'!AH$20,35-'Choose Housekeeping Genes'!AH$20),"")</f>
        <v/>
      </c>
      <c r="AG106" s="22" t="str">
        <f>IF(SUM('Control Sample Data'!K$3:K$194)&gt;10,IF(AND(ISNUMBER('Control Sample Data'!K106),'Control Sample Data'!K106&lt;35,'Control Sample Data'!K106&gt;0),'Control Sample Data'!K106-'Choose Housekeeping Genes'!AI$20,35-'Choose Housekeeping Genes'!AI$20),"")</f>
        <v/>
      </c>
      <c r="AH106" s="22" t="str">
        <f>IF(SUM('Control Sample Data'!L$3:L$194)&gt;10,IF(AND(ISNUMBER('Control Sample Data'!L106),'Control Sample Data'!L106&lt;35,'Control Sample Data'!L106&gt;0),'Control Sample Data'!L106-'Choose Housekeeping Genes'!AJ$20,35-'Choose Housekeeping Genes'!AJ$20),"")</f>
        <v/>
      </c>
      <c r="AI106" s="22" t="str">
        <f>IF(SUM('Control Sample Data'!M$3:M$194)&gt;10,IF(AND(ISNUMBER('Control Sample Data'!M106),'Control Sample Data'!M106&lt;35,'Control Sample Data'!M106&gt;0),'Control Sample Data'!M106-'Choose Housekeeping Genes'!AK$20,35-'Choose Housekeeping Genes'!AK$20),"")</f>
        <v/>
      </c>
      <c r="AJ106" s="22" t="str">
        <f>IF(SUM('Control Sample Data'!N$3:N$194)&gt;10,IF(AND(ISNUMBER('Control Sample Data'!N106),'Control Sample Data'!N106&lt;35,'Control Sample Data'!N106&gt;0),'Control Sample Data'!N106-'Choose Housekeeping Genes'!AL$20,35-'Choose Housekeeping Genes'!AL$20),"")</f>
        <v/>
      </c>
      <c r="AK106" s="22" t="str">
        <f>IF(SUM('Control Sample Data'!O$3:O$194)&gt;10,IF(AND(ISNUMBER('Control Sample Data'!O106),'Control Sample Data'!O106&lt;35,'Control Sample Data'!O106&gt;0),'Control Sample Data'!O106-'Choose Housekeeping Genes'!AM$20,35-'Choose Housekeeping Genes'!AM$20),"")</f>
        <v/>
      </c>
      <c r="AL106" s="22" t="str">
        <f>IF(SUM('Control Sample Data'!P$3:P$194)&gt;10,IF(AND(ISNUMBER('Control Sample Data'!P106),'Control Sample Data'!P106&lt;35,'Control Sample Data'!P106&gt;0),'Control Sample Data'!P106-'Choose Housekeeping Genes'!AN$20,35-'Choose Housekeeping Genes'!AN$20),"")</f>
        <v/>
      </c>
      <c r="AM106" s="22" t="str">
        <f>IF(SUM('Control Sample Data'!Q$3:Q$194)&gt;10,IF(AND(ISNUMBER('Control Sample Data'!Q106),'Control Sample Data'!Q106&lt;35,'Control Sample Data'!Q106&gt;0),'Control Sample Data'!Q106-'Choose Housekeeping Genes'!AO$20,35-'Choose Housekeeping Genes'!AO$20),"")</f>
        <v/>
      </c>
      <c r="AN106" s="22" t="str">
        <f>IF(SUM('Control Sample Data'!R$3:R$194)&gt;10,IF(AND(ISNUMBER('Control Sample Data'!R106),'Control Sample Data'!R106&lt;35,'Control Sample Data'!R106&gt;0),'Control Sample Data'!R106-'Choose Housekeeping Genes'!AP$20,35-'Choose Housekeeping Genes'!AP$20),"")</f>
        <v/>
      </c>
      <c r="AO106" s="22" t="str">
        <f>IF(SUM('Control Sample Data'!S$3:S$194)&gt;10,IF(AND(ISNUMBER('Control Sample Data'!S106),'Control Sample Data'!S106&lt;35,'Control Sample Data'!S106&gt;0),'Control Sample Data'!S106-'Choose Housekeeping Genes'!AQ$20,35-'Choose Housekeeping Genes'!AQ$20),"")</f>
        <v/>
      </c>
      <c r="AP106" s="22" t="str">
        <f>IF(SUM('Control Sample Data'!T$3:T$194)&gt;10,IF(AND(ISNUMBER('Control Sample Data'!T106),'Control Sample Data'!T106&lt;35,'Control Sample Data'!T106&gt;0),'Control Sample Data'!T106-'Choose Housekeeping Genes'!AR$20,35-'Choose Housekeeping Genes'!AR$20),"")</f>
        <v/>
      </c>
      <c r="AQ106" s="22" t="str">
        <f>IF(SUM('Control Sample Data'!U$3:U$194)&gt;10,IF(AND(ISNUMBER('Control Sample Data'!U106),'Control Sample Data'!U106&lt;35,'Control Sample Data'!U106&gt;0),'Control Sample Data'!U106-'Choose Housekeeping Genes'!AS$20,35-'Choose Housekeeping Genes'!AS$20),"")</f>
        <v/>
      </c>
      <c r="AR106" s="22" t="str">
        <f>IF(SUM('Control Sample Data'!V$3:V$194)&gt;10,IF(AND(ISNUMBER('Control Sample Data'!V106),'Control Sample Data'!V106&lt;35,'Control Sample Data'!V106&gt;0),'Control Sample Data'!V106-'Choose Housekeeping Genes'!AT$20,35-'Choose Housekeeping Genes'!AT$20),"")</f>
        <v/>
      </c>
      <c r="AS106" s="69" t="str">
        <f>'Control Sample Data'!A106</f>
        <v>Lys-CTT-4</v>
      </c>
      <c r="AT106" s="21" t="s">
        <v>232</v>
      </c>
      <c r="AU106" s="22" t="str">
        <f ca="1">IF(ISNUMBER(C106-'Choose Housekeeping Genes'!D$12),C106-'Choose Housekeeping Genes'!D$12,"")</f>
        <v/>
      </c>
      <c r="AV106" s="22" t="str">
        <f ca="1">IF(ISNUMBER(D106-'Choose Housekeeping Genes'!E$12),D106-'Choose Housekeeping Genes'!E$12,"")</f>
        <v/>
      </c>
      <c r="AW106" s="22" t="str">
        <f ca="1">IF(ISNUMBER(E106-'Choose Housekeeping Genes'!F$12),E106-'Choose Housekeeping Genes'!F$12,"")</f>
        <v/>
      </c>
      <c r="AX106" s="22" t="str">
        <f ca="1">IF(ISNUMBER(F106-'Choose Housekeeping Genes'!G$12),F106-'Choose Housekeeping Genes'!G$12,"")</f>
        <v/>
      </c>
      <c r="AY106" s="22" t="str">
        <f ca="1">IF(ISNUMBER(G106-'Choose Housekeeping Genes'!H$12),G106-'Choose Housekeeping Genes'!H$12,"")</f>
        <v/>
      </c>
      <c r="AZ106" s="22" t="str">
        <f ca="1">IF(ISNUMBER(H106-'Choose Housekeeping Genes'!I$12),H106-'Choose Housekeeping Genes'!I$12,"")</f>
        <v/>
      </c>
      <c r="BA106" s="22" t="str">
        <f ca="1">IF(ISNUMBER(I106-'Choose Housekeeping Genes'!J$12),I106-'Choose Housekeeping Genes'!J$12,"")</f>
        <v/>
      </c>
      <c r="BB106" s="22" t="str">
        <f ca="1">IF(ISNUMBER(J106-'Choose Housekeeping Genes'!K$12),J106-'Choose Housekeeping Genes'!K$12,"")</f>
        <v/>
      </c>
      <c r="BC106" s="22" t="str">
        <f ca="1">IF(ISNUMBER(K106-'Choose Housekeeping Genes'!L$12),K106-'Choose Housekeeping Genes'!L$12,"")</f>
        <v/>
      </c>
      <c r="BD106" s="22" t="str">
        <f ca="1">IF(ISNUMBER(L106-'Choose Housekeeping Genes'!M$12),L106-'Choose Housekeeping Genes'!M$12,"")</f>
        <v/>
      </c>
      <c r="BE106" s="22" t="str">
        <f ca="1">IF(ISNUMBER(M106-'Choose Housekeeping Genes'!N$12),M106-'Choose Housekeeping Genes'!N$12,"")</f>
        <v/>
      </c>
      <c r="BF106" s="22" t="str">
        <f ca="1">IF(ISNUMBER(N106-'Choose Housekeeping Genes'!O$12),N106-'Choose Housekeeping Genes'!O$12,"")</f>
        <v/>
      </c>
      <c r="BG106" s="22" t="str">
        <f ca="1">IF(ISNUMBER(O106-'Choose Housekeeping Genes'!P$12),O106-'Choose Housekeeping Genes'!P$12,"")</f>
        <v/>
      </c>
      <c r="BH106" s="22" t="str">
        <f ca="1">IF(ISNUMBER(P106-'Choose Housekeeping Genes'!Q$12),P106-'Choose Housekeeping Genes'!Q$12,"")</f>
        <v/>
      </c>
      <c r="BI106" s="22" t="str">
        <f ca="1">IF(ISNUMBER(Q106-'Choose Housekeeping Genes'!R$12),Q106-'Choose Housekeeping Genes'!R$12,"")</f>
        <v/>
      </c>
      <c r="BJ106" s="22" t="str">
        <f ca="1">IF(ISNUMBER(R106-'Choose Housekeeping Genes'!S$12),R106-'Choose Housekeeping Genes'!S$12,"")</f>
        <v/>
      </c>
      <c r="BK106" s="22" t="str">
        <f ca="1">IF(ISNUMBER(S106-'Choose Housekeeping Genes'!T$12),S106-'Choose Housekeeping Genes'!T$12,"")</f>
        <v/>
      </c>
      <c r="BL106" s="22" t="str">
        <f ca="1">IF(ISNUMBER(T106-'Choose Housekeeping Genes'!U$12),T106-'Choose Housekeeping Genes'!U$12,"")</f>
        <v/>
      </c>
      <c r="BM106" s="22" t="str">
        <f ca="1">IF(ISNUMBER(U106-'Choose Housekeeping Genes'!V$12),U106-'Choose Housekeeping Genes'!V$12,"")</f>
        <v/>
      </c>
      <c r="BN106" s="22" t="str">
        <f ca="1">IF(ISNUMBER(V106-'Choose Housekeeping Genes'!W$12),V106-'Choose Housekeeping Genes'!W$12,"")</f>
        <v/>
      </c>
      <c r="BO106" s="142" t="str">
        <f t="shared" si="93"/>
        <v>Lys-CTT-4</v>
      </c>
      <c r="BP106" s="140" t="s">
        <v>232</v>
      </c>
      <c r="BQ106" s="22" t="str">
        <f ca="1">IF(ISNUMBER(Y106-'Choose Housekeeping Genes'!AA$12),Y106-'Choose Housekeeping Genes'!AA$12,"")</f>
        <v/>
      </c>
      <c r="BR106" s="22" t="str">
        <f ca="1">IF(ISNUMBER(Z106-'Choose Housekeeping Genes'!AB$12),Z106-'Choose Housekeeping Genes'!AB$12,"")</f>
        <v/>
      </c>
      <c r="BS106" s="22" t="str">
        <f ca="1">IF(ISNUMBER(AA106-'Choose Housekeeping Genes'!AC$12),AA106-'Choose Housekeeping Genes'!AC$12,"")</f>
        <v/>
      </c>
      <c r="BT106" s="22" t="str">
        <f ca="1">IF(ISNUMBER(AB106-'Choose Housekeeping Genes'!AD$12),AB106-'Choose Housekeeping Genes'!AD$12,"")</f>
        <v/>
      </c>
      <c r="BU106" s="22" t="str">
        <f ca="1">IF(ISNUMBER(AC106-'Choose Housekeeping Genes'!AE$12),AC106-'Choose Housekeeping Genes'!AE$12,"")</f>
        <v/>
      </c>
      <c r="BV106" s="22" t="str">
        <f ca="1">IF(ISNUMBER(AD106-'Choose Housekeeping Genes'!AF$12),AD106-'Choose Housekeeping Genes'!AF$12,"")</f>
        <v/>
      </c>
      <c r="BW106" s="22" t="str">
        <f ca="1">IF(ISNUMBER(AE106-'Choose Housekeeping Genes'!AG$12),AE106-'Choose Housekeeping Genes'!AG$12,"")</f>
        <v/>
      </c>
      <c r="BX106" s="22" t="str">
        <f ca="1">IF(ISNUMBER(AF106-'Choose Housekeeping Genes'!AH$12),AF106-'Choose Housekeeping Genes'!AH$12,"")</f>
        <v/>
      </c>
      <c r="BY106" s="22" t="str">
        <f ca="1">IF(ISNUMBER(AG106-'Choose Housekeeping Genes'!AI$12),AG106-'Choose Housekeeping Genes'!AI$12,"")</f>
        <v/>
      </c>
      <c r="BZ106" s="22" t="str">
        <f ca="1">IF(ISNUMBER(AH106-'Choose Housekeeping Genes'!AJ$12),AH106-'Choose Housekeeping Genes'!AJ$12,"")</f>
        <v/>
      </c>
      <c r="CA106" s="22" t="str">
        <f ca="1">IF(ISNUMBER(AI106-'Choose Housekeeping Genes'!AK$12),AI106-'Choose Housekeeping Genes'!AK$12,"")</f>
        <v/>
      </c>
      <c r="CB106" s="22" t="str">
        <f ca="1">IF(ISNUMBER(AJ106-'Choose Housekeeping Genes'!AL$12),AJ106-'Choose Housekeeping Genes'!AL$12,"")</f>
        <v/>
      </c>
      <c r="CC106" s="22" t="str">
        <f ca="1">IF(ISNUMBER(AK106-'Choose Housekeeping Genes'!AM$12),AK106-'Choose Housekeeping Genes'!AM$12,"")</f>
        <v/>
      </c>
      <c r="CD106" s="22" t="str">
        <f ca="1">IF(ISNUMBER(AL106-'Choose Housekeeping Genes'!AN$12),AL106-'Choose Housekeeping Genes'!AN$12,"")</f>
        <v/>
      </c>
      <c r="CE106" s="22" t="str">
        <f ca="1">IF(ISNUMBER(AM106-'Choose Housekeeping Genes'!AO$12),AM106-'Choose Housekeeping Genes'!AO$12,"")</f>
        <v/>
      </c>
      <c r="CF106" s="22" t="str">
        <f ca="1">IF(ISNUMBER(AN106-'Choose Housekeeping Genes'!AP$12),AN106-'Choose Housekeeping Genes'!AP$12,"")</f>
        <v/>
      </c>
      <c r="CG106" s="22" t="str">
        <f ca="1">IF(ISNUMBER(AO106-'Choose Housekeeping Genes'!AQ$12),AO106-'Choose Housekeeping Genes'!AQ$12,"")</f>
        <v/>
      </c>
      <c r="CH106" s="22" t="str">
        <f ca="1">IF(ISNUMBER(AP106-'Choose Housekeeping Genes'!AR$12),AP106-'Choose Housekeeping Genes'!AR$12,"")</f>
        <v/>
      </c>
      <c r="CI106" s="22" t="str">
        <f ca="1">IF(ISNUMBER(AQ106-'Choose Housekeeping Genes'!AS$12),AQ106-'Choose Housekeeping Genes'!AS$12,"")</f>
        <v/>
      </c>
      <c r="CJ106" s="22" t="str">
        <f ca="1">IF(ISNUMBER(AR106-'Choose Housekeeping Genes'!AT$12),AR106-'Choose Housekeeping Genes'!AT$12,"")</f>
        <v/>
      </c>
      <c r="CK106" s="66" t="e">
        <f t="shared" ca="1" si="50"/>
        <v>#DIV/0!</v>
      </c>
      <c r="CL106" s="143" t="e">
        <f t="shared" ca="1" si="51"/>
        <v>#DIV/0!</v>
      </c>
      <c r="DA106" s="69" t="str">
        <f>'Transcript table'!D114</f>
        <v>Lys-CTT-4</v>
      </c>
      <c r="DB106" s="21" t="s">
        <v>232</v>
      </c>
      <c r="DC106" s="65" t="str">
        <f t="shared" ca="1" si="52"/>
        <v/>
      </c>
      <c r="DD106" s="65" t="str">
        <f t="shared" ca="1" si="53"/>
        <v/>
      </c>
      <c r="DE106" s="65" t="str">
        <f t="shared" ca="1" si="54"/>
        <v/>
      </c>
      <c r="DF106" s="65" t="str">
        <f t="shared" ca="1" si="55"/>
        <v/>
      </c>
      <c r="DG106" s="65" t="str">
        <f t="shared" ca="1" si="56"/>
        <v/>
      </c>
      <c r="DH106" s="65" t="str">
        <f t="shared" ca="1" si="57"/>
        <v/>
      </c>
      <c r="DI106" s="65" t="str">
        <f t="shared" ca="1" si="58"/>
        <v/>
      </c>
      <c r="DJ106" s="65" t="str">
        <f t="shared" ca="1" si="59"/>
        <v/>
      </c>
      <c r="DK106" s="65" t="str">
        <f t="shared" ca="1" si="60"/>
        <v/>
      </c>
      <c r="DL106" s="65" t="str">
        <f t="shared" ca="1" si="61"/>
        <v/>
      </c>
      <c r="DM106" s="65" t="str">
        <f t="shared" ca="1" si="62"/>
        <v/>
      </c>
      <c r="DN106" s="65" t="str">
        <f t="shared" ca="1" si="63"/>
        <v/>
      </c>
      <c r="DO106" s="65" t="str">
        <f t="shared" ca="1" si="64"/>
        <v/>
      </c>
      <c r="DP106" s="65" t="str">
        <f t="shared" ca="1" si="65"/>
        <v/>
      </c>
      <c r="DQ106" s="65" t="str">
        <f t="shared" ca="1" si="66"/>
        <v/>
      </c>
      <c r="DR106" s="65" t="str">
        <f t="shared" ca="1" si="67"/>
        <v/>
      </c>
      <c r="DS106" s="65" t="str">
        <f t="shared" ca="1" si="68"/>
        <v/>
      </c>
      <c r="DT106" s="65" t="str">
        <f t="shared" ca="1" si="69"/>
        <v/>
      </c>
      <c r="DU106" s="65" t="str">
        <f t="shared" ca="1" si="70"/>
        <v/>
      </c>
      <c r="DV106" s="65" t="str">
        <f t="shared" ca="1" si="71"/>
        <v/>
      </c>
      <c r="DW106" s="141" t="str">
        <f t="shared" si="72"/>
        <v>Lys-CTT-4</v>
      </c>
      <c r="DX106" s="140" t="s">
        <v>232</v>
      </c>
      <c r="DY106" s="65" t="str">
        <f t="shared" ca="1" si="73"/>
        <v/>
      </c>
      <c r="DZ106" s="65" t="str">
        <f t="shared" ca="1" si="74"/>
        <v/>
      </c>
      <c r="EA106" s="65" t="str">
        <f t="shared" ca="1" si="75"/>
        <v/>
      </c>
      <c r="EB106" s="65" t="str">
        <f t="shared" ca="1" si="76"/>
        <v/>
      </c>
      <c r="EC106" s="65" t="str">
        <f t="shared" ca="1" si="77"/>
        <v/>
      </c>
      <c r="ED106" s="65" t="str">
        <f t="shared" ca="1" si="78"/>
        <v/>
      </c>
      <c r="EE106" s="65" t="str">
        <f t="shared" ca="1" si="79"/>
        <v/>
      </c>
      <c r="EF106" s="65" t="str">
        <f t="shared" ca="1" si="80"/>
        <v/>
      </c>
      <c r="EG106" s="65" t="str">
        <f t="shared" ca="1" si="81"/>
        <v/>
      </c>
      <c r="EH106" s="65" t="str">
        <f t="shared" ca="1" si="82"/>
        <v/>
      </c>
      <c r="EI106" s="65" t="str">
        <f t="shared" ca="1" si="83"/>
        <v/>
      </c>
      <c r="EJ106" s="65" t="str">
        <f t="shared" ca="1" si="84"/>
        <v/>
      </c>
      <c r="EK106" s="65" t="str">
        <f t="shared" ca="1" si="85"/>
        <v/>
      </c>
      <c r="EL106" s="65" t="str">
        <f t="shared" ca="1" si="86"/>
        <v/>
      </c>
      <c r="EM106" s="65" t="str">
        <f t="shared" ca="1" si="87"/>
        <v/>
      </c>
      <c r="EN106" s="65" t="str">
        <f t="shared" ca="1" si="88"/>
        <v/>
      </c>
      <c r="EO106" s="65" t="str">
        <f t="shared" ca="1" si="89"/>
        <v/>
      </c>
      <c r="EP106" s="65" t="str">
        <f t="shared" ca="1" si="90"/>
        <v/>
      </c>
      <c r="EQ106" s="65" t="str">
        <f t="shared" ca="1" si="91"/>
        <v/>
      </c>
      <c r="ER106" s="65" t="str">
        <f t="shared" ca="1" si="92"/>
        <v/>
      </c>
    </row>
    <row r="107" spans="1:148" ht="12.75" customHeight="1">
      <c r="A107" s="134" t="str">
        <f>'Test Sample Data'!A107</f>
        <v>Lys-CTT-5</v>
      </c>
      <c r="B107" s="136" t="s">
        <v>230</v>
      </c>
      <c r="C107" s="22" t="str">
        <f>IF(SUM('Test Sample Data'!C$3:C$194)&gt;10,IF(AND(ISNUMBER('Test Sample Data'!C107),'Test Sample Data'!C107&lt;35,'Test Sample Data'!C107&gt;0),'Test Sample Data'!C107-'Choose Housekeeping Genes'!D$20,35-'Choose Housekeeping Genes'!D$20),"")</f>
        <v/>
      </c>
      <c r="D107" s="22" t="str">
        <f>IF(SUM('Test Sample Data'!D$3:D$194)&gt;10,IF(AND(ISNUMBER('Test Sample Data'!D107),'Test Sample Data'!D107&lt;35,'Test Sample Data'!D107&gt;0),'Test Sample Data'!D107-'Choose Housekeeping Genes'!E$20,35-'Choose Housekeeping Genes'!E$20),"")</f>
        <v/>
      </c>
      <c r="E107" s="22" t="str">
        <f>IF(SUM('Test Sample Data'!E$3:E$194)&gt;10,IF(AND(ISNUMBER('Test Sample Data'!E107),'Test Sample Data'!E107&lt;35,'Test Sample Data'!E107&gt;0),'Test Sample Data'!E107-'Choose Housekeeping Genes'!F$20,35-'Choose Housekeeping Genes'!F$20),"")</f>
        <v/>
      </c>
      <c r="F107" s="22" t="str">
        <f>IF(SUM('Test Sample Data'!F$3:F$194)&gt;10,IF(AND(ISNUMBER('Test Sample Data'!F107),'Test Sample Data'!F107&lt;35,'Test Sample Data'!F107&gt;0),'Test Sample Data'!F107-'Choose Housekeeping Genes'!G$20,35-'Choose Housekeeping Genes'!G$20),"")</f>
        <v/>
      </c>
      <c r="G107" s="22" t="str">
        <f>IF(SUM('Test Sample Data'!G$3:G$194)&gt;10,IF(AND(ISNUMBER('Test Sample Data'!G107),'Test Sample Data'!G107&lt;35,'Test Sample Data'!G107&gt;0),'Test Sample Data'!G107-'Choose Housekeeping Genes'!H$20,35-'Choose Housekeeping Genes'!H$20),"")</f>
        <v/>
      </c>
      <c r="H107" s="22" t="str">
        <f>IF(SUM('Test Sample Data'!H$3:H$194)&gt;10,IF(AND(ISNUMBER('Test Sample Data'!H107),'Test Sample Data'!H107&lt;35,'Test Sample Data'!H107&gt;0),'Test Sample Data'!H107-'Choose Housekeeping Genes'!I$20,35-'Choose Housekeeping Genes'!I$20),"")</f>
        <v/>
      </c>
      <c r="I107" s="22" t="str">
        <f>IF(SUM('Test Sample Data'!I$3:I$194)&gt;10,IF(AND(ISNUMBER('Test Sample Data'!I107),'Test Sample Data'!I107&lt;35,'Test Sample Data'!I107&gt;0),'Test Sample Data'!I107-'Choose Housekeeping Genes'!J$20,35-'Choose Housekeeping Genes'!J$20),"")</f>
        <v/>
      </c>
      <c r="J107" s="22" t="str">
        <f>IF(SUM('Test Sample Data'!J$3:J$194)&gt;10,IF(AND(ISNUMBER('Test Sample Data'!J107),'Test Sample Data'!J107&lt;35,'Test Sample Data'!J107&gt;0),'Test Sample Data'!J107-'Choose Housekeeping Genes'!K$20,35-'Choose Housekeeping Genes'!K$20),"")</f>
        <v/>
      </c>
      <c r="K107" s="22" t="str">
        <f>IF(SUM('Test Sample Data'!K$3:K$194)&gt;10,IF(AND(ISNUMBER('Test Sample Data'!K107),'Test Sample Data'!K107&lt;35,'Test Sample Data'!K107&gt;0),'Test Sample Data'!K107-'Choose Housekeeping Genes'!L$20,35-'Choose Housekeeping Genes'!L$20),"")</f>
        <v/>
      </c>
      <c r="L107" s="22" t="str">
        <f>IF(SUM('Test Sample Data'!L$3:L$194)&gt;10,IF(AND(ISNUMBER('Test Sample Data'!L107),'Test Sample Data'!L107&lt;35,'Test Sample Data'!L107&gt;0),'Test Sample Data'!L107-'Choose Housekeeping Genes'!M$20,35-'Choose Housekeeping Genes'!M$20),"")</f>
        <v/>
      </c>
      <c r="M107" s="22" t="str">
        <f>IF(SUM('Test Sample Data'!M$3:M$194)&gt;10,IF(AND(ISNUMBER('Test Sample Data'!M107),'Test Sample Data'!M107&lt;35,'Test Sample Data'!M107&gt;0),'Test Sample Data'!M107-'Choose Housekeeping Genes'!N$20,35-'Choose Housekeeping Genes'!N$20),"")</f>
        <v/>
      </c>
      <c r="N107" s="22" t="str">
        <f>IF(SUM('Test Sample Data'!N$3:N$194)&gt;10,IF(AND(ISNUMBER('Test Sample Data'!N107),'Test Sample Data'!N107&lt;35,'Test Sample Data'!N107&gt;0),'Test Sample Data'!N107-'Choose Housekeeping Genes'!O$20,35-'Choose Housekeeping Genes'!O$20),"")</f>
        <v/>
      </c>
      <c r="O107" s="22" t="str">
        <f>IF(SUM('Test Sample Data'!O$3:O$194)&gt;10,IF(AND(ISNUMBER('Test Sample Data'!O107),'Test Sample Data'!O107&lt;35,'Test Sample Data'!O107&gt;0),'Test Sample Data'!O107-'Choose Housekeeping Genes'!P$20,35-'Choose Housekeeping Genes'!P$20),"")</f>
        <v/>
      </c>
      <c r="P107" s="22" t="str">
        <f>IF(SUM('Test Sample Data'!P$3:P$194)&gt;10,IF(AND(ISNUMBER('Test Sample Data'!P107),'Test Sample Data'!P107&lt;35,'Test Sample Data'!P107&gt;0),'Test Sample Data'!P107-'Choose Housekeeping Genes'!Q$20,35-'Choose Housekeeping Genes'!Q$20),"")</f>
        <v/>
      </c>
      <c r="Q107" s="22" t="str">
        <f>IF(SUM('Test Sample Data'!Q$3:Q$194)&gt;10,IF(AND(ISNUMBER('Test Sample Data'!Q107),'Test Sample Data'!Q107&lt;35,'Test Sample Data'!Q107&gt;0),'Test Sample Data'!Q107-'Choose Housekeeping Genes'!R$20,35-'Choose Housekeeping Genes'!R$20),"")</f>
        <v/>
      </c>
      <c r="R107" s="22" t="str">
        <f>IF(SUM('Test Sample Data'!R$3:R$194)&gt;10,IF(AND(ISNUMBER('Test Sample Data'!R107),'Test Sample Data'!R107&lt;35,'Test Sample Data'!R107&gt;0),'Test Sample Data'!R107-'Choose Housekeeping Genes'!S$20,35-'Choose Housekeeping Genes'!S$20),"")</f>
        <v/>
      </c>
      <c r="S107" s="22" t="str">
        <f>IF(SUM('Test Sample Data'!S$3:S$194)&gt;10,IF(AND(ISNUMBER('Test Sample Data'!S107),'Test Sample Data'!S107&lt;35,'Test Sample Data'!S107&gt;0),'Test Sample Data'!S107-'Choose Housekeeping Genes'!T$20,35-'Choose Housekeeping Genes'!T$20),"")</f>
        <v/>
      </c>
      <c r="T107" s="22" t="str">
        <f>IF(SUM('Test Sample Data'!T$3:T$194)&gt;10,IF(AND(ISNUMBER('Test Sample Data'!T107),'Test Sample Data'!T107&lt;35,'Test Sample Data'!T107&gt;0),'Test Sample Data'!T107-'Choose Housekeeping Genes'!U$20,35-'Choose Housekeeping Genes'!U$20),"")</f>
        <v/>
      </c>
      <c r="U107" s="22" t="str">
        <f>IF(SUM('Test Sample Data'!U$3:U$194)&gt;10,IF(AND(ISNUMBER('Test Sample Data'!U107),'Test Sample Data'!U107&lt;35,'Test Sample Data'!U107&gt;0),'Test Sample Data'!U107-'Choose Housekeeping Genes'!V$20,35-'Choose Housekeeping Genes'!V$20),"")</f>
        <v/>
      </c>
      <c r="V107" s="22" t="str">
        <f>IF(SUM('Test Sample Data'!V$3:V$194)&gt;10,IF(AND(ISNUMBER('Test Sample Data'!V107),'Test Sample Data'!V107&lt;35,'Test Sample Data'!V107&gt;0),'Test Sample Data'!V107-'Choose Housekeeping Genes'!W$20,35-'Choose Housekeeping Genes'!W$20),"")</f>
        <v/>
      </c>
      <c r="W107" s="139" t="str">
        <f>'Control Sample Data'!A107</f>
        <v>Lys-CTT-5</v>
      </c>
      <c r="X107" s="140" t="s">
        <v>230</v>
      </c>
      <c r="Y107" s="22" t="str">
        <f>IF(SUM('Control Sample Data'!C$3:C$194)&gt;10,IF(AND(ISNUMBER('Control Sample Data'!C107),'Control Sample Data'!C107&lt;35,'Control Sample Data'!C107&gt;0),'Control Sample Data'!C107-'Choose Housekeeping Genes'!AA$20,35-'Choose Housekeeping Genes'!AA$20),"")</f>
        <v/>
      </c>
      <c r="Z107" s="22" t="str">
        <f>IF(SUM('Control Sample Data'!D$3:D$194)&gt;10,IF(AND(ISNUMBER('Control Sample Data'!D107),'Control Sample Data'!D107&lt;35,'Control Sample Data'!D107&gt;0),'Control Sample Data'!D107-'Choose Housekeeping Genes'!AB$20,35-'Choose Housekeeping Genes'!AB$20),"")</f>
        <v/>
      </c>
      <c r="AA107" s="22" t="str">
        <f>IF(SUM('Control Sample Data'!E$3:E$194)&gt;10,IF(AND(ISNUMBER('Control Sample Data'!E107),'Control Sample Data'!E107&lt;35,'Control Sample Data'!E107&gt;0),'Control Sample Data'!E107-'Choose Housekeeping Genes'!AC$20,35-'Choose Housekeeping Genes'!AC$20),"")</f>
        <v/>
      </c>
      <c r="AB107" s="22" t="str">
        <f>IF(SUM('Control Sample Data'!F$3:F$194)&gt;10,IF(AND(ISNUMBER('Control Sample Data'!F107),'Control Sample Data'!F107&lt;35,'Control Sample Data'!F107&gt;0),'Control Sample Data'!F107-'Choose Housekeeping Genes'!AD$20,35-'Choose Housekeeping Genes'!AD$20),"")</f>
        <v/>
      </c>
      <c r="AC107" s="22" t="str">
        <f>IF(SUM('Control Sample Data'!G$3:G$194)&gt;10,IF(AND(ISNUMBER('Control Sample Data'!G107),'Control Sample Data'!G107&lt;35,'Control Sample Data'!G107&gt;0),'Control Sample Data'!G107-'Choose Housekeeping Genes'!AE$20,35-'Choose Housekeeping Genes'!AE$20),"")</f>
        <v/>
      </c>
      <c r="AD107" s="22" t="str">
        <f>IF(SUM('Control Sample Data'!H$3:H$194)&gt;10,IF(AND(ISNUMBER('Control Sample Data'!H107),'Control Sample Data'!H107&lt;35,'Control Sample Data'!H107&gt;0),'Control Sample Data'!H107-'Choose Housekeeping Genes'!AF$20,35-'Choose Housekeeping Genes'!AF$20),"")</f>
        <v/>
      </c>
      <c r="AE107" s="22" t="str">
        <f>IF(SUM('Control Sample Data'!I$3:I$194)&gt;10,IF(AND(ISNUMBER('Control Sample Data'!I107),'Control Sample Data'!I107&lt;35,'Control Sample Data'!I107&gt;0),'Control Sample Data'!I107-'Choose Housekeeping Genes'!AG$20,35-'Choose Housekeeping Genes'!AG$20),"")</f>
        <v/>
      </c>
      <c r="AF107" s="22" t="str">
        <f>IF(SUM('Control Sample Data'!J$3:J$194)&gt;10,IF(AND(ISNUMBER('Control Sample Data'!J107),'Control Sample Data'!J107&lt;35,'Control Sample Data'!J107&gt;0),'Control Sample Data'!J107-'Choose Housekeeping Genes'!AH$20,35-'Choose Housekeeping Genes'!AH$20),"")</f>
        <v/>
      </c>
      <c r="AG107" s="22" t="str">
        <f>IF(SUM('Control Sample Data'!K$3:K$194)&gt;10,IF(AND(ISNUMBER('Control Sample Data'!K107),'Control Sample Data'!K107&lt;35,'Control Sample Data'!K107&gt;0),'Control Sample Data'!K107-'Choose Housekeeping Genes'!AI$20,35-'Choose Housekeeping Genes'!AI$20),"")</f>
        <v/>
      </c>
      <c r="AH107" s="22" t="str">
        <f>IF(SUM('Control Sample Data'!L$3:L$194)&gt;10,IF(AND(ISNUMBER('Control Sample Data'!L107),'Control Sample Data'!L107&lt;35,'Control Sample Data'!L107&gt;0),'Control Sample Data'!L107-'Choose Housekeeping Genes'!AJ$20,35-'Choose Housekeeping Genes'!AJ$20),"")</f>
        <v/>
      </c>
      <c r="AI107" s="22" t="str">
        <f>IF(SUM('Control Sample Data'!M$3:M$194)&gt;10,IF(AND(ISNUMBER('Control Sample Data'!M107),'Control Sample Data'!M107&lt;35,'Control Sample Data'!M107&gt;0),'Control Sample Data'!M107-'Choose Housekeeping Genes'!AK$20,35-'Choose Housekeeping Genes'!AK$20),"")</f>
        <v/>
      </c>
      <c r="AJ107" s="22" t="str">
        <f>IF(SUM('Control Sample Data'!N$3:N$194)&gt;10,IF(AND(ISNUMBER('Control Sample Data'!N107),'Control Sample Data'!N107&lt;35,'Control Sample Data'!N107&gt;0),'Control Sample Data'!N107-'Choose Housekeeping Genes'!AL$20,35-'Choose Housekeeping Genes'!AL$20),"")</f>
        <v/>
      </c>
      <c r="AK107" s="22" t="str">
        <f>IF(SUM('Control Sample Data'!O$3:O$194)&gt;10,IF(AND(ISNUMBER('Control Sample Data'!O107),'Control Sample Data'!O107&lt;35,'Control Sample Data'!O107&gt;0),'Control Sample Data'!O107-'Choose Housekeeping Genes'!AM$20,35-'Choose Housekeeping Genes'!AM$20),"")</f>
        <v/>
      </c>
      <c r="AL107" s="22" t="str">
        <f>IF(SUM('Control Sample Data'!P$3:P$194)&gt;10,IF(AND(ISNUMBER('Control Sample Data'!P107),'Control Sample Data'!P107&lt;35,'Control Sample Data'!P107&gt;0),'Control Sample Data'!P107-'Choose Housekeeping Genes'!AN$20,35-'Choose Housekeeping Genes'!AN$20),"")</f>
        <v/>
      </c>
      <c r="AM107" s="22" t="str">
        <f>IF(SUM('Control Sample Data'!Q$3:Q$194)&gt;10,IF(AND(ISNUMBER('Control Sample Data'!Q107),'Control Sample Data'!Q107&lt;35,'Control Sample Data'!Q107&gt;0),'Control Sample Data'!Q107-'Choose Housekeeping Genes'!AO$20,35-'Choose Housekeeping Genes'!AO$20),"")</f>
        <v/>
      </c>
      <c r="AN107" s="22" t="str">
        <f>IF(SUM('Control Sample Data'!R$3:R$194)&gt;10,IF(AND(ISNUMBER('Control Sample Data'!R107),'Control Sample Data'!R107&lt;35,'Control Sample Data'!R107&gt;0),'Control Sample Data'!R107-'Choose Housekeeping Genes'!AP$20,35-'Choose Housekeeping Genes'!AP$20),"")</f>
        <v/>
      </c>
      <c r="AO107" s="22" t="str">
        <f>IF(SUM('Control Sample Data'!S$3:S$194)&gt;10,IF(AND(ISNUMBER('Control Sample Data'!S107),'Control Sample Data'!S107&lt;35,'Control Sample Data'!S107&gt;0),'Control Sample Data'!S107-'Choose Housekeeping Genes'!AQ$20,35-'Choose Housekeeping Genes'!AQ$20),"")</f>
        <v/>
      </c>
      <c r="AP107" s="22" t="str">
        <f>IF(SUM('Control Sample Data'!T$3:T$194)&gt;10,IF(AND(ISNUMBER('Control Sample Data'!T107),'Control Sample Data'!T107&lt;35,'Control Sample Data'!T107&gt;0),'Control Sample Data'!T107-'Choose Housekeeping Genes'!AR$20,35-'Choose Housekeeping Genes'!AR$20),"")</f>
        <v/>
      </c>
      <c r="AQ107" s="22" t="str">
        <f>IF(SUM('Control Sample Data'!U$3:U$194)&gt;10,IF(AND(ISNUMBER('Control Sample Data'!U107),'Control Sample Data'!U107&lt;35,'Control Sample Data'!U107&gt;0),'Control Sample Data'!U107-'Choose Housekeeping Genes'!AS$20,35-'Choose Housekeeping Genes'!AS$20),"")</f>
        <v/>
      </c>
      <c r="AR107" s="22" t="str">
        <f>IF(SUM('Control Sample Data'!V$3:V$194)&gt;10,IF(AND(ISNUMBER('Control Sample Data'!V107),'Control Sample Data'!V107&lt;35,'Control Sample Data'!V107&gt;0),'Control Sample Data'!V107-'Choose Housekeeping Genes'!AT$20,35-'Choose Housekeeping Genes'!AT$20),"")</f>
        <v/>
      </c>
      <c r="AS107" s="69" t="str">
        <f>'Control Sample Data'!A107</f>
        <v>Lys-CTT-5</v>
      </c>
      <c r="AT107" s="21" t="s">
        <v>230</v>
      </c>
      <c r="AU107" s="22" t="str">
        <f ca="1">IF(ISNUMBER(C107-'Choose Housekeeping Genes'!D$12),C107-'Choose Housekeeping Genes'!D$12,"")</f>
        <v/>
      </c>
      <c r="AV107" s="22" t="str">
        <f ca="1">IF(ISNUMBER(D107-'Choose Housekeeping Genes'!E$12),D107-'Choose Housekeeping Genes'!E$12,"")</f>
        <v/>
      </c>
      <c r="AW107" s="22" t="str">
        <f ca="1">IF(ISNUMBER(E107-'Choose Housekeeping Genes'!F$12),E107-'Choose Housekeeping Genes'!F$12,"")</f>
        <v/>
      </c>
      <c r="AX107" s="22" t="str">
        <f ca="1">IF(ISNUMBER(F107-'Choose Housekeeping Genes'!G$12),F107-'Choose Housekeeping Genes'!G$12,"")</f>
        <v/>
      </c>
      <c r="AY107" s="22" t="str">
        <f ca="1">IF(ISNUMBER(G107-'Choose Housekeeping Genes'!H$12),G107-'Choose Housekeeping Genes'!H$12,"")</f>
        <v/>
      </c>
      <c r="AZ107" s="22" t="str">
        <f ca="1">IF(ISNUMBER(H107-'Choose Housekeeping Genes'!I$12),H107-'Choose Housekeeping Genes'!I$12,"")</f>
        <v/>
      </c>
      <c r="BA107" s="22" t="str">
        <f ca="1">IF(ISNUMBER(I107-'Choose Housekeeping Genes'!J$12),I107-'Choose Housekeeping Genes'!J$12,"")</f>
        <v/>
      </c>
      <c r="BB107" s="22" t="str">
        <f ca="1">IF(ISNUMBER(J107-'Choose Housekeeping Genes'!K$12),J107-'Choose Housekeeping Genes'!K$12,"")</f>
        <v/>
      </c>
      <c r="BC107" s="22" t="str">
        <f ca="1">IF(ISNUMBER(K107-'Choose Housekeeping Genes'!L$12),K107-'Choose Housekeeping Genes'!L$12,"")</f>
        <v/>
      </c>
      <c r="BD107" s="22" t="str">
        <f ca="1">IF(ISNUMBER(L107-'Choose Housekeeping Genes'!M$12),L107-'Choose Housekeeping Genes'!M$12,"")</f>
        <v/>
      </c>
      <c r="BE107" s="22" t="str">
        <f ca="1">IF(ISNUMBER(M107-'Choose Housekeeping Genes'!N$12),M107-'Choose Housekeeping Genes'!N$12,"")</f>
        <v/>
      </c>
      <c r="BF107" s="22" t="str">
        <f ca="1">IF(ISNUMBER(N107-'Choose Housekeeping Genes'!O$12),N107-'Choose Housekeeping Genes'!O$12,"")</f>
        <v/>
      </c>
      <c r="BG107" s="22" t="str">
        <f ca="1">IF(ISNUMBER(O107-'Choose Housekeeping Genes'!P$12),O107-'Choose Housekeeping Genes'!P$12,"")</f>
        <v/>
      </c>
      <c r="BH107" s="22" t="str">
        <f ca="1">IF(ISNUMBER(P107-'Choose Housekeeping Genes'!Q$12),P107-'Choose Housekeeping Genes'!Q$12,"")</f>
        <v/>
      </c>
      <c r="BI107" s="22" t="str">
        <f ca="1">IF(ISNUMBER(Q107-'Choose Housekeeping Genes'!R$12),Q107-'Choose Housekeeping Genes'!R$12,"")</f>
        <v/>
      </c>
      <c r="BJ107" s="22" t="str">
        <f ca="1">IF(ISNUMBER(R107-'Choose Housekeeping Genes'!S$12),R107-'Choose Housekeeping Genes'!S$12,"")</f>
        <v/>
      </c>
      <c r="BK107" s="22" t="str">
        <f ca="1">IF(ISNUMBER(S107-'Choose Housekeeping Genes'!T$12),S107-'Choose Housekeeping Genes'!T$12,"")</f>
        <v/>
      </c>
      <c r="BL107" s="22" t="str">
        <f ca="1">IF(ISNUMBER(T107-'Choose Housekeeping Genes'!U$12),T107-'Choose Housekeeping Genes'!U$12,"")</f>
        <v/>
      </c>
      <c r="BM107" s="22" t="str">
        <f ca="1">IF(ISNUMBER(U107-'Choose Housekeeping Genes'!V$12),U107-'Choose Housekeeping Genes'!V$12,"")</f>
        <v/>
      </c>
      <c r="BN107" s="22" t="str">
        <f ca="1">IF(ISNUMBER(V107-'Choose Housekeeping Genes'!W$12),V107-'Choose Housekeeping Genes'!W$12,"")</f>
        <v/>
      </c>
      <c r="BO107" s="142" t="str">
        <f t="shared" si="93"/>
        <v>Lys-CTT-5</v>
      </c>
      <c r="BP107" s="140" t="s">
        <v>230</v>
      </c>
      <c r="BQ107" s="22" t="str">
        <f ca="1">IF(ISNUMBER(Y107-'Choose Housekeeping Genes'!AA$12),Y107-'Choose Housekeeping Genes'!AA$12,"")</f>
        <v/>
      </c>
      <c r="BR107" s="22" t="str">
        <f ca="1">IF(ISNUMBER(Z107-'Choose Housekeeping Genes'!AB$12),Z107-'Choose Housekeeping Genes'!AB$12,"")</f>
        <v/>
      </c>
      <c r="BS107" s="22" t="str">
        <f ca="1">IF(ISNUMBER(AA107-'Choose Housekeeping Genes'!AC$12),AA107-'Choose Housekeeping Genes'!AC$12,"")</f>
        <v/>
      </c>
      <c r="BT107" s="22" t="str">
        <f ca="1">IF(ISNUMBER(AB107-'Choose Housekeeping Genes'!AD$12),AB107-'Choose Housekeeping Genes'!AD$12,"")</f>
        <v/>
      </c>
      <c r="BU107" s="22" t="str">
        <f ca="1">IF(ISNUMBER(AC107-'Choose Housekeeping Genes'!AE$12),AC107-'Choose Housekeeping Genes'!AE$12,"")</f>
        <v/>
      </c>
      <c r="BV107" s="22" t="str">
        <f ca="1">IF(ISNUMBER(AD107-'Choose Housekeeping Genes'!AF$12),AD107-'Choose Housekeeping Genes'!AF$12,"")</f>
        <v/>
      </c>
      <c r="BW107" s="22" t="str">
        <f ca="1">IF(ISNUMBER(AE107-'Choose Housekeeping Genes'!AG$12),AE107-'Choose Housekeeping Genes'!AG$12,"")</f>
        <v/>
      </c>
      <c r="BX107" s="22" t="str">
        <f ca="1">IF(ISNUMBER(AF107-'Choose Housekeeping Genes'!AH$12),AF107-'Choose Housekeeping Genes'!AH$12,"")</f>
        <v/>
      </c>
      <c r="BY107" s="22" t="str">
        <f ca="1">IF(ISNUMBER(AG107-'Choose Housekeeping Genes'!AI$12),AG107-'Choose Housekeeping Genes'!AI$12,"")</f>
        <v/>
      </c>
      <c r="BZ107" s="22" t="str">
        <f ca="1">IF(ISNUMBER(AH107-'Choose Housekeeping Genes'!AJ$12),AH107-'Choose Housekeeping Genes'!AJ$12,"")</f>
        <v/>
      </c>
      <c r="CA107" s="22" t="str">
        <f ca="1">IF(ISNUMBER(AI107-'Choose Housekeeping Genes'!AK$12),AI107-'Choose Housekeeping Genes'!AK$12,"")</f>
        <v/>
      </c>
      <c r="CB107" s="22" t="str">
        <f ca="1">IF(ISNUMBER(AJ107-'Choose Housekeeping Genes'!AL$12),AJ107-'Choose Housekeeping Genes'!AL$12,"")</f>
        <v/>
      </c>
      <c r="CC107" s="22" t="str">
        <f ca="1">IF(ISNUMBER(AK107-'Choose Housekeeping Genes'!AM$12),AK107-'Choose Housekeeping Genes'!AM$12,"")</f>
        <v/>
      </c>
      <c r="CD107" s="22" t="str">
        <f ca="1">IF(ISNUMBER(AL107-'Choose Housekeeping Genes'!AN$12),AL107-'Choose Housekeeping Genes'!AN$12,"")</f>
        <v/>
      </c>
      <c r="CE107" s="22" t="str">
        <f ca="1">IF(ISNUMBER(AM107-'Choose Housekeeping Genes'!AO$12),AM107-'Choose Housekeeping Genes'!AO$12,"")</f>
        <v/>
      </c>
      <c r="CF107" s="22" t="str">
        <f ca="1">IF(ISNUMBER(AN107-'Choose Housekeeping Genes'!AP$12),AN107-'Choose Housekeeping Genes'!AP$12,"")</f>
        <v/>
      </c>
      <c r="CG107" s="22" t="str">
        <f ca="1">IF(ISNUMBER(AO107-'Choose Housekeeping Genes'!AQ$12),AO107-'Choose Housekeeping Genes'!AQ$12,"")</f>
        <v/>
      </c>
      <c r="CH107" s="22" t="str">
        <f ca="1">IF(ISNUMBER(AP107-'Choose Housekeeping Genes'!AR$12),AP107-'Choose Housekeeping Genes'!AR$12,"")</f>
        <v/>
      </c>
      <c r="CI107" s="22" t="str">
        <f ca="1">IF(ISNUMBER(AQ107-'Choose Housekeeping Genes'!AS$12),AQ107-'Choose Housekeeping Genes'!AS$12,"")</f>
        <v/>
      </c>
      <c r="CJ107" s="22" t="str">
        <f ca="1">IF(ISNUMBER(AR107-'Choose Housekeeping Genes'!AT$12),AR107-'Choose Housekeeping Genes'!AT$12,"")</f>
        <v/>
      </c>
      <c r="CK107" s="66" t="e">
        <f t="shared" ca="1" si="50"/>
        <v>#DIV/0!</v>
      </c>
      <c r="CL107" s="143" t="e">
        <f t="shared" ca="1" si="51"/>
        <v>#DIV/0!</v>
      </c>
      <c r="DA107" s="69" t="str">
        <f>'Transcript table'!D115</f>
        <v>Lys-CTT-5</v>
      </c>
      <c r="DB107" s="21" t="s">
        <v>230</v>
      </c>
      <c r="DC107" s="65" t="str">
        <f t="shared" ca="1" si="52"/>
        <v/>
      </c>
      <c r="DD107" s="65" t="str">
        <f t="shared" ca="1" si="53"/>
        <v/>
      </c>
      <c r="DE107" s="65" t="str">
        <f t="shared" ca="1" si="54"/>
        <v/>
      </c>
      <c r="DF107" s="65" t="str">
        <f t="shared" ca="1" si="55"/>
        <v/>
      </c>
      <c r="DG107" s="65" t="str">
        <f t="shared" ca="1" si="56"/>
        <v/>
      </c>
      <c r="DH107" s="65" t="str">
        <f t="shared" ca="1" si="57"/>
        <v/>
      </c>
      <c r="DI107" s="65" t="str">
        <f t="shared" ca="1" si="58"/>
        <v/>
      </c>
      <c r="DJ107" s="65" t="str">
        <f t="shared" ca="1" si="59"/>
        <v/>
      </c>
      <c r="DK107" s="65" t="str">
        <f t="shared" ca="1" si="60"/>
        <v/>
      </c>
      <c r="DL107" s="65" t="str">
        <f t="shared" ca="1" si="61"/>
        <v/>
      </c>
      <c r="DM107" s="65" t="str">
        <f t="shared" ca="1" si="62"/>
        <v/>
      </c>
      <c r="DN107" s="65" t="str">
        <f t="shared" ca="1" si="63"/>
        <v/>
      </c>
      <c r="DO107" s="65" t="str">
        <f t="shared" ca="1" si="64"/>
        <v/>
      </c>
      <c r="DP107" s="65" t="str">
        <f t="shared" ca="1" si="65"/>
        <v/>
      </c>
      <c r="DQ107" s="65" t="str">
        <f t="shared" ca="1" si="66"/>
        <v/>
      </c>
      <c r="DR107" s="65" t="str">
        <f t="shared" ca="1" si="67"/>
        <v/>
      </c>
      <c r="DS107" s="65" t="str">
        <f t="shared" ca="1" si="68"/>
        <v/>
      </c>
      <c r="DT107" s="65" t="str">
        <f t="shared" ca="1" si="69"/>
        <v/>
      </c>
      <c r="DU107" s="65" t="str">
        <f t="shared" ca="1" si="70"/>
        <v/>
      </c>
      <c r="DV107" s="65" t="str">
        <f t="shared" ca="1" si="71"/>
        <v/>
      </c>
      <c r="DW107" s="141" t="str">
        <f t="shared" si="72"/>
        <v>Lys-CTT-5</v>
      </c>
      <c r="DX107" s="140" t="s">
        <v>230</v>
      </c>
      <c r="DY107" s="65" t="str">
        <f t="shared" ca="1" si="73"/>
        <v/>
      </c>
      <c r="DZ107" s="65" t="str">
        <f t="shared" ca="1" si="74"/>
        <v/>
      </c>
      <c r="EA107" s="65" t="str">
        <f t="shared" ca="1" si="75"/>
        <v/>
      </c>
      <c r="EB107" s="65" t="str">
        <f t="shared" ca="1" si="76"/>
        <v/>
      </c>
      <c r="EC107" s="65" t="str">
        <f t="shared" ca="1" si="77"/>
        <v/>
      </c>
      <c r="ED107" s="65" t="str">
        <f t="shared" ca="1" si="78"/>
        <v/>
      </c>
      <c r="EE107" s="65" t="str">
        <f t="shared" ca="1" si="79"/>
        <v/>
      </c>
      <c r="EF107" s="65" t="str">
        <f t="shared" ca="1" si="80"/>
        <v/>
      </c>
      <c r="EG107" s="65" t="str">
        <f t="shared" ca="1" si="81"/>
        <v/>
      </c>
      <c r="EH107" s="65" t="str">
        <f t="shared" ca="1" si="82"/>
        <v/>
      </c>
      <c r="EI107" s="65" t="str">
        <f t="shared" ca="1" si="83"/>
        <v/>
      </c>
      <c r="EJ107" s="65" t="str">
        <f t="shared" ca="1" si="84"/>
        <v/>
      </c>
      <c r="EK107" s="65" t="str">
        <f t="shared" ca="1" si="85"/>
        <v/>
      </c>
      <c r="EL107" s="65" t="str">
        <f t="shared" ca="1" si="86"/>
        <v/>
      </c>
      <c r="EM107" s="65" t="str">
        <f t="shared" ca="1" si="87"/>
        <v/>
      </c>
      <c r="EN107" s="65" t="str">
        <f t="shared" ca="1" si="88"/>
        <v/>
      </c>
      <c r="EO107" s="65" t="str">
        <f t="shared" ca="1" si="89"/>
        <v/>
      </c>
      <c r="EP107" s="65" t="str">
        <f t="shared" ca="1" si="90"/>
        <v/>
      </c>
      <c r="EQ107" s="65" t="str">
        <f t="shared" ca="1" si="91"/>
        <v/>
      </c>
      <c r="ER107" s="65" t="str">
        <f t="shared" ca="1" si="92"/>
        <v/>
      </c>
    </row>
    <row r="108" spans="1:148" ht="12.75" customHeight="1">
      <c r="A108" s="134" t="str">
        <f>'Test Sample Data'!A108</f>
        <v>Lys-CTT-6</v>
      </c>
      <c r="B108" s="136" t="s">
        <v>228</v>
      </c>
      <c r="C108" s="22" t="str">
        <f>IF(SUM('Test Sample Data'!C$3:C$194)&gt;10,IF(AND(ISNUMBER('Test Sample Data'!C108),'Test Sample Data'!C108&lt;35,'Test Sample Data'!C108&gt;0),'Test Sample Data'!C108-'Choose Housekeeping Genes'!D$20,35-'Choose Housekeeping Genes'!D$20),"")</f>
        <v/>
      </c>
      <c r="D108" s="22" t="str">
        <f>IF(SUM('Test Sample Data'!D$3:D$194)&gt;10,IF(AND(ISNUMBER('Test Sample Data'!D108),'Test Sample Data'!D108&lt;35,'Test Sample Data'!D108&gt;0),'Test Sample Data'!D108-'Choose Housekeeping Genes'!E$20,35-'Choose Housekeeping Genes'!E$20),"")</f>
        <v/>
      </c>
      <c r="E108" s="22" t="str">
        <f>IF(SUM('Test Sample Data'!E$3:E$194)&gt;10,IF(AND(ISNUMBER('Test Sample Data'!E108),'Test Sample Data'!E108&lt;35,'Test Sample Data'!E108&gt;0),'Test Sample Data'!E108-'Choose Housekeeping Genes'!F$20,35-'Choose Housekeeping Genes'!F$20),"")</f>
        <v/>
      </c>
      <c r="F108" s="22" t="str">
        <f>IF(SUM('Test Sample Data'!F$3:F$194)&gt;10,IF(AND(ISNUMBER('Test Sample Data'!F108),'Test Sample Data'!F108&lt;35,'Test Sample Data'!F108&gt;0),'Test Sample Data'!F108-'Choose Housekeeping Genes'!G$20,35-'Choose Housekeeping Genes'!G$20),"")</f>
        <v/>
      </c>
      <c r="G108" s="22" t="str">
        <f>IF(SUM('Test Sample Data'!G$3:G$194)&gt;10,IF(AND(ISNUMBER('Test Sample Data'!G108),'Test Sample Data'!G108&lt;35,'Test Sample Data'!G108&gt;0),'Test Sample Data'!G108-'Choose Housekeeping Genes'!H$20,35-'Choose Housekeeping Genes'!H$20),"")</f>
        <v/>
      </c>
      <c r="H108" s="22" t="str">
        <f>IF(SUM('Test Sample Data'!H$3:H$194)&gt;10,IF(AND(ISNUMBER('Test Sample Data'!H108),'Test Sample Data'!H108&lt;35,'Test Sample Data'!H108&gt;0),'Test Sample Data'!H108-'Choose Housekeeping Genes'!I$20,35-'Choose Housekeeping Genes'!I$20),"")</f>
        <v/>
      </c>
      <c r="I108" s="22" t="str">
        <f>IF(SUM('Test Sample Data'!I$3:I$194)&gt;10,IF(AND(ISNUMBER('Test Sample Data'!I108),'Test Sample Data'!I108&lt;35,'Test Sample Data'!I108&gt;0),'Test Sample Data'!I108-'Choose Housekeeping Genes'!J$20,35-'Choose Housekeeping Genes'!J$20),"")</f>
        <v/>
      </c>
      <c r="J108" s="22" t="str">
        <f>IF(SUM('Test Sample Data'!J$3:J$194)&gt;10,IF(AND(ISNUMBER('Test Sample Data'!J108),'Test Sample Data'!J108&lt;35,'Test Sample Data'!J108&gt;0),'Test Sample Data'!J108-'Choose Housekeeping Genes'!K$20,35-'Choose Housekeeping Genes'!K$20),"")</f>
        <v/>
      </c>
      <c r="K108" s="22" t="str">
        <f>IF(SUM('Test Sample Data'!K$3:K$194)&gt;10,IF(AND(ISNUMBER('Test Sample Data'!K108),'Test Sample Data'!K108&lt;35,'Test Sample Data'!K108&gt;0),'Test Sample Data'!K108-'Choose Housekeeping Genes'!L$20,35-'Choose Housekeeping Genes'!L$20),"")</f>
        <v/>
      </c>
      <c r="L108" s="22" t="str">
        <f>IF(SUM('Test Sample Data'!L$3:L$194)&gt;10,IF(AND(ISNUMBER('Test Sample Data'!L108),'Test Sample Data'!L108&lt;35,'Test Sample Data'!L108&gt;0),'Test Sample Data'!L108-'Choose Housekeeping Genes'!M$20,35-'Choose Housekeeping Genes'!M$20),"")</f>
        <v/>
      </c>
      <c r="M108" s="22" t="str">
        <f>IF(SUM('Test Sample Data'!M$3:M$194)&gt;10,IF(AND(ISNUMBER('Test Sample Data'!M108),'Test Sample Data'!M108&lt;35,'Test Sample Data'!M108&gt;0),'Test Sample Data'!M108-'Choose Housekeeping Genes'!N$20,35-'Choose Housekeeping Genes'!N$20),"")</f>
        <v/>
      </c>
      <c r="N108" s="22" t="str">
        <f>IF(SUM('Test Sample Data'!N$3:N$194)&gt;10,IF(AND(ISNUMBER('Test Sample Data'!N108),'Test Sample Data'!N108&lt;35,'Test Sample Data'!N108&gt;0),'Test Sample Data'!N108-'Choose Housekeeping Genes'!O$20,35-'Choose Housekeeping Genes'!O$20),"")</f>
        <v/>
      </c>
      <c r="O108" s="22" t="str">
        <f>IF(SUM('Test Sample Data'!O$3:O$194)&gt;10,IF(AND(ISNUMBER('Test Sample Data'!O108),'Test Sample Data'!O108&lt;35,'Test Sample Data'!O108&gt;0),'Test Sample Data'!O108-'Choose Housekeeping Genes'!P$20,35-'Choose Housekeeping Genes'!P$20),"")</f>
        <v/>
      </c>
      <c r="P108" s="22" t="str">
        <f>IF(SUM('Test Sample Data'!P$3:P$194)&gt;10,IF(AND(ISNUMBER('Test Sample Data'!P108),'Test Sample Data'!P108&lt;35,'Test Sample Data'!P108&gt;0),'Test Sample Data'!P108-'Choose Housekeeping Genes'!Q$20,35-'Choose Housekeeping Genes'!Q$20),"")</f>
        <v/>
      </c>
      <c r="Q108" s="22" t="str">
        <f>IF(SUM('Test Sample Data'!Q$3:Q$194)&gt;10,IF(AND(ISNUMBER('Test Sample Data'!Q108),'Test Sample Data'!Q108&lt;35,'Test Sample Data'!Q108&gt;0),'Test Sample Data'!Q108-'Choose Housekeeping Genes'!R$20,35-'Choose Housekeeping Genes'!R$20),"")</f>
        <v/>
      </c>
      <c r="R108" s="22" t="str">
        <f>IF(SUM('Test Sample Data'!R$3:R$194)&gt;10,IF(AND(ISNUMBER('Test Sample Data'!R108),'Test Sample Data'!R108&lt;35,'Test Sample Data'!R108&gt;0),'Test Sample Data'!R108-'Choose Housekeeping Genes'!S$20,35-'Choose Housekeeping Genes'!S$20),"")</f>
        <v/>
      </c>
      <c r="S108" s="22" t="str">
        <f>IF(SUM('Test Sample Data'!S$3:S$194)&gt;10,IF(AND(ISNUMBER('Test Sample Data'!S108),'Test Sample Data'!S108&lt;35,'Test Sample Data'!S108&gt;0),'Test Sample Data'!S108-'Choose Housekeeping Genes'!T$20,35-'Choose Housekeeping Genes'!T$20),"")</f>
        <v/>
      </c>
      <c r="T108" s="22" t="str">
        <f>IF(SUM('Test Sample Data'!T$3:T$194)&gt;10,IF(AND(ISNUMBER('Test Sample Data'!T108),'Test Sample Data'!T108&lt;35,'Test Sample Data'!T108&gt;0),'Test Sample Data'!T108-'Choose Housekeeping Genes'!U$20,35-'Choose Housekeeping Genes'!U$20),"")</f>
        <v/>
      </c>
      <c r="U108" s="22" t="str">
        <f>IF(SUM('Test Sample Data'!U$3:U$194)&gt;10,IF(AND(ISNUMBER('Test Sample Data'!U108),'Test Sample Data'!U108&lt;35,'Test Sample Data'!U108&gt;0),'Test Sample Data'!U108-'Choose Housekeeping Genes'!V$20,35-'Choose Housekeeping Genes'!V$20),"")</f>
        <v/>
      </c>
      <c r="V108" s="22" t="str">
        <f>IF(SUM('Test Sample Data'!V$3:V$194)&gt;10,IF(AND(ISNUMBER('Test Sample Data'!V108),'Test Sample Data'!V108&lt;35,'Test Sample Data'!V108&gt;0),'Test Sample Data'!V108-'Choose Housekeeping Genes'!W$20,35-'Choose Housekeeping Genes'!W$20),"")</f>
        <v/>
      </c>
      <c r="W108" s="139" t="str">
        <f>'Control Sample Data'!A108</f>
        <v>Lys-CTT-6</v>
      </c>
      <c r="X108" s="140" t="s">
        <v>228</v>
      </c>
      <c r="Y108" s="22" t="str">
        <f>IF(SUM('Control Sample Data'!C$3:C$194)&gt;10,IF(AND(ISNUMBER('Control Sample Data'!C108),'Control Sample Data'!C108&lt;35,'Control Sample Data'!C108&gt;0),'Control Sample Data'!C108-'Choose Housekeeping Genes'!AA$20,35-'Choose Housekeeping Genes'!AA$20),"")</f>
        <v/>
      </c>
      <c r="Z108" s="22" t="str">
        <f>IF(SUM('Control Sample Data'!D$3:D$194)&gt;10,IF(AND(ISNUMBER('Control Sample Data'!D108),'Control Sample Data'!D108&lt;35,'Control Sample Data'!D108&gt;0),'Control Sample Data'!D108-'Choose Housekeeping Genes'!AB$20,35-'Choose Housekeeping Genes'!AB$20),"")</f>
        <v/>
      </c>
      <c r="AA108" s="22" t="str">
        <f>IF(SUM('Control Sample Data'!E$3:E$194)&gt;10,IF(AND(ISNUMBER('Control Sample Data'!E108),'Control Sample Data'!E108&lt;35,'Control Sample Data'!E108&gt;0),'Control Sample Data'!E108-'Choose Housekeeping Genes'!AC$20,35-'Choose Housekeeping Genes'!AC$20),"")</f>
        <v/>
      </c>
      <c r="AB108" s="22" t="str">
        <f>IF(SUM('Control Sample Data'!F$3:F$194)&gt;10,IF(AND(ISNUMBER('Control Sample Data'!F108),'Control Sample Data'!F108&lt;35,'Control Sample Data'!F108&gt;0),'Control Sample Data'!F108-'Choose Housekeeping Genes'!AD$20,35-'Choose Housekeeping Genes'!AD$20),"")</f>
        <v/>
      </c>
      <c r="AC108" s="22" t="str">
        <f>IF(SUM('Control Sample Data'!G$3:G$194)&gt;10,IF(AND(ISNUMBER('Control Sample Data'!G108),'Control Sample Data'!G108&lt;35,'Control Sample Data'!G108&gt;0),'Control Sample Data'!G108-'Choose Housekeeping Genes'!AE$20,35-'Choose Housekeeping Genes'!AE$20),"")</f>
        <v/>
      </c>
      <c r="AD108" s="22" t="str">
        <f>IF(SUM('Control Sample Data'!H$3:H$194)&gt;10,IF(AND(ISNUMBER('Control Sample Data'!H108),'Control Sample Data'!H108&lt;35,'Control Sample Data'!H108&gt;0),'Control Sample Data'!H108-'Choose Housekeeping Genes'!AF$20,35-'Choose Housekeeping Genes'!AF$20),"")</f>
        <v/>
      </c>
      <c r="AE108" s="22" t="str">
        <f>IF(SUM('Control Sample Data'!I$3:I$194)&gt;10,IF(AND(ISNUMBER('Control Sample Data'!I108),'Control Sample Data'!I108&lt;35,'Control Sample Data'!I108&gt;0),'Control Sample Data'!I108-'Choose Housekeeping Genes'!AG$20,35-'Choose Housekeeping Genes'!AG$20),"")</f>
        <v/>
      </c>
      <c r="AF108" s="22" t="str">
        <f>IF(SUM('Control Sample Data'!J$3:J$194)&gt;10,IF(AND(ISNUMBER('Control Sample Data'!J108),'Control Sample Data'!J108&lt;35,'Control Sample Data'!J108&gt;0),'Control Sample Data'!J108-'Choose Housekeeping Genes'!AH$20,35-'Choose Housekeeping Genes'!AH$20),"")</f>
        <v/>
      </c>
      <c r="AG108" s="22" t="str">
        <f>IF(SUM('Control Sample Data'!K$3:K$194)&gt;10,IF(AND(ISNUMBER('Control Sample Data'!K108),'Control Sample Data'!K108&lt;35,'Control Sample Data'!K108&gt;0),'Control Sample Data'!K108-'Choose Housekeeping Genes'!AI$20,35-'Choose Housekeeping Genes'!AI$20),"")</f>
        <v/>
      </c>
      <c r="AH108" s="22" t="str">
        <f>IF(SUM('Control Sample Data'!L$3:L$194)&gt;10,IF(AND(ISNUMBER('Control Sample Data'!L108),'Control Sample Data'!L108&lt;35,'Control Sample Data'!L108&gt;0),'Control Sample Data'!L108-'Choose Housekeeping Genes'!AJ$20,35-'Choose Housekeeping Genes'!AJ$20),"")</f>
        <v/>
      </c>
      <c r="AI108" s="22" t="str">
        <f>IF(SUM('Control Sample Data'!M$3:M$194)&gt;10,IF(AND(ISNUMBER('Control Sample Data'!M108),'Control Sample Data'!M108&lt;35,'Control Sample Data'!M108&gt;0),'Control Sample Data'!M108-'Choose Housekeeping Genes'!AK$20,35-'Choose Housekeeping Genes'!AK$20),"")</f>
        <v/>
      </c>
      <c r="AJ108" s="22" t="str">
        <f>IF(SUM('Control Sample Data'!N$3:N$194)&gt;10,IF(AND(ISNUMBER('Control Sample Data'!N108),'Control Sample Data'!N108&lt;35,'Control Sample Data'!N108&gt;0),'Control Sample Data'!N108-'Choose Housekeeping Genes'!AL$20,35-'Choose Housekeeping Genes'!AL$20),"")</f>
        <v/>
      </c>
      <c r="AK108" s="22" t="str">
        <f>IF(SUM('Control Sample Data'!O$3:O$194)&gt;10,IF(AND(ISNUMBER('Control Sample Data'!O108),'Control Sample Data'!O108&lt;35,'Control Sample Data'!O108&gt;0),'Control Sample Data'!O108-'Choose Housekeeping Genes'!AM$20,35-'Choose Housekeeping Genes'!AM$20),"")</f>
        <v/>
      </c>
      <c r="AL108" s="22" t="str">
        <f>IF(SUM('Control Sample Data'!P$3:P$194)&gt;10,IF(AND(ISNUMBER('Control Sample Data'!P108),'Control Sample Data'!P108&lt;35,'Control Sample Data'!P108&gt;0),'Control Sample Data'!P108-'Choose Housekeeping Genes'!AN$20,35-'Choose Housekeeping Genes'!AN$20),"")</f>
        <v/>
      </c>
      <c r="AM108" s="22" t="str">
        <f>IF(SUM('Control Sample Data'!Q$3:Q$194)&gt;10,IF(AND(ISNUMBER('Control Sample Data'!Q108),'Control Sample Data'!Q108&lt;35,'Control Sample Data'!Q108&gt;0),'Control Sample Data'!Q108-'Choose Housekeeping Genes'!AO$20,35-'Choose Housekeeping Genes'!AO$20),"")</f>
        <v/>
      </c>
      <c r="AN108" s="22" t="str">
        <f>IF(SUM('Control Sample Data'!R$3:R$194)&gt;10,IF(AND(ISNUMBER('Control Sample Data'!R108),'Control Sample Data'!R108&lt;35,'Control Sample Data'!R108&gt;0),'Control Sample Data'!R108-'Choose Housekeeping Genes'!AP$20,35-'Choose Housekeeping Genes'!AP$20),"")</f>
        <v/>
      </c>
      <c r="AO108" s="22" t="str">
        <f>IF(SUM('Control Sample Data'!S$3:S$194)&gt;10,IF(AND(ISNUMBER('Control Sample Data'!S108),'Control Sample Data'!S108&lt;35,'Control Sample Data'!S108&gt;0),'Control Sample Data'!S108-'Choose Housekeeping Genes'!AQ$20,35-'Choose Housekeeping Genes'!AQ$20),"")</f>
        <v/>
      </c>
      <c r="AP108" s="22" t="str">
        <f>IF(SUM('Control Sample Data'!T$3:T$194)&gt;10,IF(AND(ISNUMBER('Control Sample Data'!T108),'Control Sample Data'!T108&lt;35,'Control Sample Data'!T108&gt;0),'Control Sample Data'!T108-'Choose Housekeeping Genes'!AR$20,35-'Choose Housekeeping Genes'!AR$20),"")</f>
        <v/>
      </c>
      <c r="AQ108" s="22" t="str">
        <f>IF(SUM('Control Sample Data'!U$3:U$194)&gt;10,IF(AND(ISNUMBER('Control Sample Data'!U108),'Control Sample Data'!U108&lt;35,'Control Sample Data'!U108&gt;0),'Control Sample Data'!U108-'Choose Housekeeping Genes'!AS$20,35-'Choose Housekeeping Genes'!AS$20),"")</f>
        <v/>
      </c>
      <c r="AR108" s="22" t="str">
        <f>IF(SUM('Control Sample Data'!V$3:V$194)&gt;10,IF(AND(ISNUMBER('Control Sample Data'!V108),'Control Sample Data'!V108&lt;35,'Control Sample Data'!V108&gt;0),'Control Sample Data'!V108-'Choose Housekeeping Genes'!AT$20,35-'Choose Housekeeping Genes'!AT$20),"")</f>
        <v/>
      </c>
      <c r="AS108" s="69" t="str">
        <f>'Control Sample Data'!A108</f>
        <v>Lys-CTT-6</v>
      </c>
      <c r="AT108" s="21" t="s">
        <v>228</v>
      </c>
      <c r="AU108" s="22" t="str">
        <f ca="1">IF(ISNUMBER(C108-'Choose Housekeeping Genes'!D$12),C108-'Choose Housekeeping Genes'!D$12,"")</f>
        <v/>
      </c>
      <c r="AV108" s="22" t="str">
        <f ca="1">IF(ISNUMBER(D108-'Choose Housekeeping Genes'!E$12),D108-'Choose Housekeeping Genes'!E$12,"")</f>
        <v/>
      </c>
      <c r="AW108" s="22" t="str">
        <f ca="1">IF(ISNUMBER(E108-'Choose Housekeeping Genes'!F$12),E108-'Choose Housekeeping Genes'!F$12,"")</f>
        <v/>
      </c>
      <c r="AX108" s="22" t="str">
        <f ca="1">IF(ISNUMBER(F108-'Choose Housekeeping Genes'!G$12),F108-'Choose Housekeeping Genes'!G$12,"")</f>
        <v/>
      </c>
      <c r="AY108" s="22" t="str">
        <f ca="1">IF(ISNUMBER(G108-'Choose Housekeeping Genes'!H$12),G108-'Choose Housekeeping Genes'!H$12,"")</f>
        <v/>
      </c>
      <c r="AZ108" s="22" t="str">
        <f ca="1">IF(ISNUMBER(H108-'Choose Housekeeping Genes'!I$12),H108-'Choose Housekeeping Genes'!I$12,"")</f>
        <v/>
      </c>
      <c r="BA108" s="22" t="str">
        <f ca="1">IF(ISNUMBER(I108-'Choose Housekeeping Genes'!J$12),I108-'Choose Housekeeping Genes'!J$12,"")</f>
        <v/>
      </c>
      <c r="BB108" s="22" t="str">
        <f ca="1">IF(ISNUMBER(J108-'Choose Housekeeping Genes'!K$12),J108-'Choose Housekeeping Genes'!K$12,"")</f>
        <v/>
      </c>
      <c r="BC108" s="22" t="str">
        <f ca="1">IF(ISNUMBER(K108-'Choose Housekeeping Genes'!L$12),K108-'Choose Housekeeping Genes'!L$12,"")</f>
        <v/>
      </c>
      <c r="BD108" s="22" t="str">
        <f ca="1">IF(ISNUMBER(L108-'Choose Housekeeping Genes'!M$12),L108-'Choose Housekeeping Genes'!M$12,"")</f>
        <v/>
      </c>
      <c r="BE108" s="22" t="str">
        <f ca="1">IF(ISNUMBER(M108-'Choose Housekeeping Genes'!N$12),M108-'Choose Housekeeping Genes'!N$12,"")</f>
        <v/>
      </c>
      <c r="BF108" s="22" t="str">
        <f ca="1">IF(ISNUMBER(N108-'Choose Housekeeping Genes'!O$12),N108-'Choose Housekeeping Genes'!O$12,"")</f>
        <v/>
      </c>
      <c r="BG108" s="22" t="str">
        <f ca="1">IF(ISNUMBER(O108-'Choose Housekeeping Genes'!P$12),O108-'Choose Housekeeping Genes'!P$12,"")</f>
        <v/>
      </c>
      <c r="BH108" s="22" t="str">
        <f ca="1">IF(ISNUMBER(P108-'Choose Housekeeping Genes'!Q$12),P108-'Choose Housekeeping Genes'!Q$12,"")</f>
        <v/>
      </c>
      <c r="BI108" s="22" t="str">
        <f ca="1">IF(ISNUMBER(Q108-'Choose Housekeeping Genes'!R$12),Q108-'Choose Housekeeping Genes'!R$12,"")</f>
        <v/>
      </c>
      <c r="BJ108" s="22" t="str">
        <f ca="1">IF(ISNUMBER(R108-'Choose Housekeeping Genes'!S$12),R108-'Choose Housekeeping Genes'!S$12,"")</f>
        <v/>
      </c>
      <c r="BK108" s="22" t="str">
        <f ca="1">IF(ISNUMBER(S108-'Choose Housekeeping Genes'!T$12),S108-'Choose Housekeeping Genes'!T$12,"")</f>
        <v/>
      </c>
      <c r="BL108" s="22" t="str">
        <f ca="1">IF(ISNUMBER(T108-'Choose Housekeeping Genes'!U$12),T108-'Choose Housekeeping Genes'!U$12,"")</f>
        <v/>
      </c>
      <c r="BM108" s="22" t="str">
        <f ca="1">IF(ISNUMBER(U108-'Choose Housekeeping Genes'!V$12),U108-'Choose Housekeeping Genes'!V$12,"")</f>
        <v/>
      </c>
      <c r="BN108" s="22" t="str">
        <f ca="1">IF(ISNUMBER(V108-'Choose Housekeeping Genes'!W$12),V108-'Choose Housekeeping Genes'!W$12,"")</f>
        <v/>
      </c>
      <c r="BO108" s="142" t="str">
        <f t="shared" si="93"/>
        <v>Lys-CTT-6</v>
      </c>
      <c r="BP108" s="140" t="s">
        <v>228</v>
      </c>
      <c r="BQ108" s="22" t="str">
        <f ca="1">IF(ISNUMBER(Y108-'Choose Housekeeping Genes'!AA$12),Y108-'Choose Housekeeping Genes'!AA$12,"")</f>
        <v/>
      </c>
      <c r="BR108" s="22" t="str">
        <f ca="1">IF(ISNUMBER(Z108-'Choose Housekeeping Genes'!AB$12),Z108-'Choose Housekeeping Genes'!AB$12,"")</f>
        <v/>
      </c>
      <c r="BS108" s="22" t="str">
        <f ca="1">IF(ISNUMBER(AA108-'Choose Housekeeping Genes'!AC$12),AA108-'Choose Housekeeping Genes'!AC$12,"")</f>
        <v/>
      </c>
      <c r="BT108" s="22" t="str">
        <f ca="1">IF(ISNUMBER(AB108-'Choose Housekeeping Genes'!AD$12),AB108-'Choose Housekeeping Genes'!AD$12,"")</f>
        <v/>
      </c>
      <c r="BU108" s="22" t="str">
        <f ca="1">IF(ISNUMBER(AC108-'Choose Housekeeping Genes'!AE$12),AC108-'Choose Housekeeping Genes'!AE$12,"")</f>
        <v/>
      </c>
      <c r="BV108" s="22" t="str">
        <f ca="1">IF(ISNUMBER(AD108-'Choose Housekeeping Genes'!AF$12),AD108-'Choose Housekeeping Genes'!AF$12,"")</f>
        <v/>
      </c>
      <c r="BW108" s="22" t="str">
        <f ca="1">IF(ISNUMBER(AE108-'Choose Housekeeping Genes'!AG$12),AE108-'Choose Housekeeping Genes'!AG$12,"")</f>
        <v/>
      </c>
      <c r="BX108" s="22" t="str">
        <f ca="1">IF(ISNUMBER(AF108-'Choose Housekeeping Genes'!AH$12),AF108-'Choose Housekeeping Genes'!AH$12,"")</f>
        <v/>
      </c>
      <c r="BY108" s="22" t="str">
        <f ca="1">IF(ISNUMBER(AG108-'Choose Housekeeping Genes'!AI$12),AG108-'Choose Housekeeping Genes'!AI$12,"")</f>
        <v/>
      </c>
      <c r="BZ108" s="22" t="str">
        <f ca="1">IF(ISNUMBER(AH108-'Choose Housekeeping Genes'!AJ$12),AH108-'Choose Housekeeping Genes'!AJ$12,"")</f>
        <v/>
      </c>
      <c r="CA108" s="22" t="str">
        <f ca="1">IF(ISNUMBER(AI108-'Choose Housekeeping Genes'!AK$12),AI108-'Choose Housekeeping Genes'!AK$12,"")</f>
        <v/>
      </c>
      <c r="CB108" s="22" t="str">
        <f ca="1">IF(ISNUMBER(AJ108-'Choose Housekeeping Genes'!AL$12),AJ108-'Choose Housekeeping Genes'!AL$12,"")</f>
        <v/>
      </c>
      <c r="CC108" s="22" t="str">
        <f ca="1">IF(ISNUMBER(AK108-'Choose Housekeeping Genes'!AM$12),AK108-'Choose Housekeeping Genes'!AM$12,"")</f>
        <v/>
      </c>
      <c r="CD108" s="22" t="str">
        <f ca="1">IF(ISNUMBER(AL108-'Choose Housekeeping Genes'!AN$12),AL108-'Choose Housekeeping Genes'!AN$12,"")</f>
        <v/>
      </c>
      <c r="CE108" s="22" t="str">
        <f ca="1">IF(ISNUMBER(AM108-'Choose Housekeeping Genes'!AO$12),AM108-'Choose Housekeeping Genes'!AO$12,"")</f>
        <v/>
      </c>
      <c r="CF108" s="22" t="str">
        <f ca="1">IF(ISNUMBER(AN108-'Choose Housekeeping Genes'!AP$12),AN108-'Choose Housekeeping Genes'!AP$12,"")</f>
        <v/>
      </c>
      <c r="CG108" s="22" t="str">
        <f ca="1">IF(ISNUMBER(AO108-'Choose Housekeeping Genes'!AQ$12),AO108-'Choose Housekeeping Genes'!AQ$12,"")</f>
        <v/>
      </c>
      <c r="CH108" s="22" t="str">
        <f ca="1">IF(ISNUMBER(AP108-'Choose Housekeeping Genes'!AR$12),AP108-'Choose Housekeeping Genes'!AR$12,"")</f>
        <v/>
      </c>
      <c r="CI108" s="22" t="str">
        <f ca="1">IF(ISNUMBER(AQ108-'Choose Housekeeping Genes'!AS$12),AQ108-'Choose Housekeeping Genes'!AS$12,"")</f>
        <v/>
      </c>
      <c r="CJ108" s="22" t="str">
        <f ca="1">IF(ISNUMBER(AR108-'Choose Housekeeping Genes'!AT$12),AR108-'Choose Housekeeping Genes'!AT$12,"")</f>
        <v/>
      </c>
      <c r="CK108" s="66" t="e">
        <f t="shared" ca="1" si="50"/>
        <v>#DIV/0!</v>
      </c>
      <c r="CL108" s="143" t="e">
        <f t="shared" ca="1" si="51"/>
        <v>#DIV/0!</v>
      </c>
      <c r="DA108" s="69" t="str">
        <f>'Transcript table'!D116</f>
        <v>Lys-CTT-6</v>
      </c>
      <c r="DB108" s="21" t="s">
        <v>228</v>
      </c>
      <c r="DC108" s="65" t="str">
        <f t="shared" ca="1" si="52"/>
        <v/>
      </c>
      <c r="DD108" s="65" t="str">
        <f t="shared" ca="1" si="53"/>
        <v/>
      </c>
      <c r="DE108" s="65" t="str">
        <f t="shared" ca="1" si="54"/>
        <v/>
      </c>
      <c r="DF108" s="65" t="str">
        <f t="shared" ca="1" si="55"/>
        <v/>
      </c>
      <c r="DG108" s="65" t="str">
        <f t="shared" ca="1" si="56"/>
        <v/>
      </c>
      <c r="DH108" s="65" t="str">
        <f t="shared" ca="1" si="57"/>
        <v/>
      </c>
      <c r="DI108" s="65" t="str">
        <f t="shared" ca="1" si="58"/>
        <v/>
      </c>
      <c r="DJ108" s="65" t="str">
        <f t="shared" ca="1" si="59"/>
        <v/>
      </c>
      <c r="DK108" s="65" t="str">
        <f t="shared" ca="1" si="60"/>
        <v/>
      </c>
      <c r="DL108" s="65" t="str">
        <f t="shared" ca="1" si="61"/>
        <v/>
      </c>
      <c r="DM108" s="65" t="str">
        <f t="shared" ca="1" si="62"/>
        <v/>
      </c>
      <c r="DN108" s="65" t="str">
        <f t="shared" ca="1" si="63"/>
        <v/>
      </c>
      <c r="DO108" s="65" t="str">
        <f t="shared" ca="1" si="64"/>
        <v/>
      </c>
      <c r="DP108" s="65" t="str">
        <f t="shared" ca="1" si="65"/>
        <v/>
      </c>
      <c r="DQ108" s="65" t="str">
        <f t="shared" ca="1" si="66"/>
        <v/>
      </c>
      <c r="DR108" s="65" t="str">
        <f t="shared" ca="1" si="67"/>
        <v/>
      </c>
      <c r="DS108" s="65" t="str">
        <f t="shared" ca="1" si="68"/>
        <v/>
      </c>
      <c r="DT108" s="65" t="str">
        <f t="shared" ca="1" si="69"/>
        <v/>
      </c>
      <c r="DU108" s="65" t="str">
        <f t="shared" ca="1" si="70"/>
        <v/>
      </c>
      <c r="DV108" s="65" t="str">
        <f t="shared" ca="1" si="71"/>
        <v/>
      </c>
      <c r="DW108" s="141" t="str">
        <f t="shared" si="72"/>
        <v>Lys-CTT-6</v>
      </c>
      <c r="DX108" s="140" t="s">
        <v>228</v>
      </c>
      <c r="DY108" s="65" t="str">
        <f t="shared" ca="1" si="73"/>
        <v/>
      </c>
      <c r="DZ108" s="65" t="str">
        <f t="shared" ca="1" si="74"/>
        <v/>
      </c>
      <c r="EA108" s="65" t="str">
        <f t="shared" ca="1" si="75"/>
        <v/>
      </c>
      <c r="EB108" s="65" t="str">
        <f t="shared" ca="1" si="76"/>
        <v/>
      </c>
      <c r="EC108" s="65" t="str">
        <f t="shared" ca="1" si="77"/>
        <v/>
      </c>
      <c r="ED108" s="65" t="str">
        <f t="shared" ca="1" si="78"/>
        <v/>
      </c>
      <c r="EE108" s="65" t="str">
        <f t="shared" ca="1" si="79"/>
        <v/>
      </c>
      <c r="EF108" s="65" t="str">
        <f t="shared" ca="1" si="80"/>
        <v/>
      </c>
      <c r="EG108" s="65" t="str">
        <f t="shared" ca="1" si="81"/>
        <v/>
      </c>
      <c r="EH108" s="65" t="str">
        <f t="shared" ca="1" si="82"/>
        <v/>
      </c>
      <c r="EI108" s="65" t="str">
        <f t="shared" ca="1" si="83"/>
        <v/>
      </c>
      <c r="EJ108" s="65" t="str">
        <f t="shared" ca="1" si="84"/>
        <v/>
      </c>
      <c r="EK108" s="65" t="str">
        <f t="shared" ca="1" si="85"/>
        <v/>
      </c>
      <c r="EL108" s="65" t="str">
        <f t="shared" ca="1" si="86"/>
        <v/>
      </c>
      <c r="EM108" s="65" t="str">
        <f t="shared" ca="1" si="87"/>
        <v/>
      </c>
      <c r="EN108" s="65" t="str">
        <f t="shared" ca="1" si="88"/>
        <v/>
      </c>
      <c r="EO108" s="65" t="str">
        <f t="shared" ca="1" si="89"/>
        <v/>
      </c>
      <c r="EP108" s="65" t="str">
        <f t="shared" ca="1" si="90"/>
        <v/>
      </c>
      <c r="EQ108" s="65" t="str">
        <f t="shared" ca="1" si="91"/>
        <v/>
      </c>
      <c r="ER108" s="65" t="str">
        <f t="shared" ca="1" si="92"/>
        <v/>
      </c>
    </row>
    <row r="109" spans="1:148" ht="12.75" customHeight="1">
      <c r="A109" s="134" t="str">
        <f>'Test Sample Data'!A109</f>
        <v>Lys-CTT-7</v>
      </c>
      <c r="B109" s="136" t="s">
        <v>226</v>
      </c>
      <c r="C109" s="22" t="str">
        <f>IF(SUM('Test Sample Data'!C$3:C$194)&gt;10,IF(AND(ISNUMBER('Test Sample Data'!C109),'Test Sample Data'!C109&lt;35,'Test Sample Data'!C109&gt;0),'Test Sample Data'!C109-'Choose Housekeeping Genes'!D$20,35-'Choose Housekeeping Genes'!D$20),"")</f>
        <v/>
      </c>
      <c r="D109" s="22" t="str">
        <f>IF(SUM('Test Sample Data'!D$3:D$194)&gt;10,IF(AND(ISNUMBER('Test Sample Data'!D109),'Test Sample Data'!D109&lt;35,'Test Sample Data'!D109&gt;0),'Test Sample Data'!D109-'Choose Housekeeping Genes'!E$20,35-'Choose Housekeeping Genes'!E$20),"")</f>
        <v/>
      </c>
      <c r="E109" s="22" t="str">
        <f>IF(SUM('Test Sample Data'!E$3:E$194)&gt;10,IF(AND(ISNUMBER('Test Sample Data'!E109),'Test Sample Data'!E109&lt;35,'Test Sample Data'!E109&gt;0),'Test Sample Data'!E109-'Choose Housekeeping Genes'!F$20,35-'Choose Housekeeping Genes'!F$20),"")</f>
        <v/>
      </c>
      <c r="F109" s="22" t="str">
        <f>IF(SUM('Test Sample Data'!F$3:F$194)&gt;10,IF(AND(ISNUMBER('Test Sample Data'!F109),'Test Sample Data'!F109&lt;35,'Test Sample Data'!F109&gt;0),'Test Sample Data'!F109-'Choose Housekeeping Genes'!G$20,35-'Choose Housekeeping Genes'!G$20),"")</f>
        <v/>
      </c>
      <c r="G109" s="22" t="str">
        <f>IF(SUM('Test Sample Data'!G$3:G$194)&gt;10,IF(AND(ISNUMBER('Test Sample Data'!G109),'Test Sample Data'!G109&lt;35,'Test Sample Data'!G109&gt;0),'Test Sample Data'!G109-'Choose Housekeeping Genes'!H$20,35-'Choose Housekeeping Genes'!H$20),"")</f>
        <v/>
      </c>
      <c r="H109" s="22" t="str">
        <f>IF(SUM('Test Sample Data'!H$3:H$194)&gt;10,IF(AND(ISNUMBER('Test Sample Data'!H109),'Test Sample Data'!H109&lt;35,'Test Sample Data'!H109&gt;0),'Test Sample Data'!H109-'Choose Housekeeping Genes'!I$20,35-'Choose Housekeeping Genes'!I$20),"")</f>
        <v/>
      </c>
      <c r="I109" s="22" t="str">
        <f>IF(SUM('Test Sample Data'!I$3:I$194)&gt;10,IF(AND(ISNUMBER('Test Sample Data'!I109),'Test Sample Data'!I109&lt;35,'Test Sample Data'!I109&gt;0),'Test Sample Data'!I109-'Choose Housekeeping Genes'!J$20,35-'Choose Housekeeping Genes'!J$20),"")</f>
        <v/>
      </c>
      <c r="J109" s="22" t="str">
        <f>IF(SUM('Test Sample Data'!J$3:J$194)&gt;10,IF(AND(ISNUMBER('Test Sample Data'!J109),'Test Sample Data'!J109&lt;35,'Test Sample Data'!J109&gt;0),'Test Sample Data'!J109-'Choose Housekeeping Genes'!K$20,35-'Choose Housekeeping Genes'!K$20),"")</f>
        <v/>
      </c>
      <c r="K109" s="22" t="str">
        <f>IF(SUM('Test Sample Data'!K$3:K$194)&gt;10,IF(AND(ISNUMBER('Test Sample Data'!K109),'Test Sample Data'!K109&lt;35,'Test Sample Data'!K109&gt;0),'Test Sample Data'!K109-'Choose Housekeeping Genes'!L$20,35-'Choose Housekeeping Genes'!L$20),"")</f>
        <v/>
      </c>
      <c r="L109" s="22" t="str">
        <f>IF(SUM('Test Sample Data'!L$3:L$194)&gt;10,IF(AND(ISNUMBER('Test Sample Data'!L109),'Test Sample Data'!L109&lt;35,'Test Sample Data'!L109&gt;0),'Test Sample Data'!L109-'Choose Housekeeping Genes'!M$20,35-'Choose Housekeeping Genes'!M$20),"")</f>
        <v/>
      </c>
      <c r="M109" s="22" t="str">
        <f>IF(SUM('Test Sample Data'!M$3:M$194)&gt;10,IF(AND(ISNUMBER('Test Sample Data'!M109),'Test Sample Data'!M109&lt;35,'Test Sample Data'!M109&gt;0),'Test Sample Data'!M109-'Choose Housekeeping Genes'!N$20,35-'Choose Housekeeping Genes'!N$20),"")</f>
        <v/>
      </c>
      <c r="N109" s="22" t="str">
        <f>IF(SUM('Test Sample Data'!N$3:N$194)&gt;10,IF(AND(ISNUMBER('Test Sample Data'!N109),'Test Sample Data'!N109&lt;35,'Test Sample Data'!N109&gt;0),'Test Sample Data'!N109-'Choose Housekeeping Genes'!O$20,35-'Choose Housekeeping Genes'!O$20),"")</f>
        <v/>
      </c>
      <c r="O109" s="22" t="str">
        <f>IF(SUM('Test Sample Data'!O$3:O$194)&gt;10,IF(AND(ISNUMBER('Test Sample Data'!O109),'Test Sample Data'!O109&lt;35,'Test Sample Data'!O109&gt;0),'Test Sample Data'!O109-'Choose Housekeeping Genes'!P$20,35-'Choose Housekeeping Genes'!P$20),"")</f>
        <v/>
      </c>
      <c r="P109" s="22" t="str">
        <f>IF(SUM('Test Sample Data'!P$3:P$194)&gt;10,IF(AND(ISNUMBER('Test Sample Data'!P109),'Test Sample Data'!P109&lt;35,'Test Sample Data'!P109&gt;0),'Test Sample Data'!P109-'Choose Housekeeping Genes'!Q$20,35-'Choose Housekeeping Genes'!Q$20),"")</f>
        <v/>
      </c>
      <c r="Q109" s="22" t="str">
        <f>IF(SUM('Test Sample Data'!Q$3:Q$194)&gt;10,IF(AND(ISNUMBER('Test Sample Data'!Q109),'Test Sample Data'!Q109&lt;35,'Test Sample Data'!Q109&gt;0),'Test Sample Data'!Q109-'Choose Housekeeping Genes'!R$20,35-'Choose Housekeeping Genes'!R$20),"")</f>
        <v/>
      </c>
      <c r="R109" s="22" t="str">
        <f>IF(SUM('Test Sample Data'!R$3:R$194)&gt;10,IF(AND(ISNUMBER('Test Sample Data'!R109),'Test Sample Data'!R109&lt;35,'Test Sample Data'!R109&gt;0),'Test Sample Data'!R109-'Choose Housekeeping Genes'!S$20,35-'Choose Housekeeping Genes'!S$20),"")</f>
        <v/>
      </c>
      <c r="S109" s="22" t="str">
        <f>IF(SUM('Test Sample Data'!S$3:S$194)&gt;10,IF(AND(ISNUMBER('Test Sample Data'!S109),'Test Sample Data'!S109&lt;35,'Test Sample Data'!S109&gt;0),'Test Sample Data'!S109-'Choose Housekeeping Genes'!T$20,35-'Choose Housekeeping Genes'!T$20),"")</f>
        <v/>
      </c>
      <c r="T109" s="22" t="str">
        <f>IF(SUM('Test Sample Data'!T$3:T$194)&gt;10,IF(AND(ISNUMBER('Test Sample Data'!T109),'Test Sample Data'!T109&lt;35,'Test Sample Data'!T109&gt;0),'Test Sample Data'!T109-'Choose Housekeeping Genes'!U$20,35-'Choose Housekeeping Genes'!U$20),"")</f>
        <v/>
      </c>
      <c r="U109" s="22" t="str">
        <f>IF(SUM('Test Sample Data'!U$3:U$194)&gt;10,IF(AND(ISNUMBER('Test Sample Data'!U109),'Test Sample Data'!U109&lt;35,'Test Sample Data'!U109&gt;0),'Test Sample Data'!U109-'Choose Housekeeping Genes'!V$20,35-'Choose Housekeeping Genes'!V$20),"")</f>
        <v/>
      </c>
      <c r="V109" s="22" t="str">
        <f>IF(SUM('Test Sample Data'!V$3:V$194)&gt;10,IF(AND(ISNUMBER('Test Sample Data'!V109),'Test Sample Data'!V109&lt;35,'Test Sample Data'!V109&gt;0),'Test Sample Data'!V109-'Choose Housekeeping Genes'!W$20,35-'Choose Housekeeping Genes'!W$20),"")</f>
        <v/>
      </c>
      <c r="W109" s="139" t="str">
        <f>'Control Sample Data'!A109</f>
        <v>Lys-CTT-7</v>
      </c>
      <c r="X109" s="140" t="s">
        <v>226</v>
      </c>
      <c r="Y109" s="22" t="str">
        <f>IF(SUM('Control Sample Data'!C$3:C$194)&gt;10,IF(AND(ISNUMBER('Control Sample Data'!C109),'Control Sample Data'!C109&lt;35,'Control Sample Data'!C109&gt;0),'Control Sample Data'!C109-'Choose Housekeeping Genes'!AA$20,35-'Choose Housekeeping Genes'!AA$20),"")</f>
        <v/>
      </c>
      <c r="Z109" s="22" t="str">
        <f>IF(SUM('Control Sample Data'!D$3:D$194)&gt;10,IF(AND(ISNUMBER('Control Sample Data'!D109),'Control Sample Data'!D109&lt;35,'Control Sample Data'!D109&gt;0),'Control Sample Data'!D109-'Choose Housekeeping Genes'!AB$20,35-'Choose Housekeeping Genes'!AB$20),"")</f>
        <v/>
      </c>
      <c r="AA109" s="22" t="str">
        <f>IF(SUM('Control Sample Data'!E$3:E$194)&gt;10,IF(AND(ISNUMBER('Control Sample Data'!E109),'Control Sample Data'!E109&lt;35,'Control Sample Data'!E109&gt;0),'Control Sample Data'!E109-'Choose Housekeeping Genes'!AC$20,35-'Choose Housekeeping Genes'!AC$20),"")</f>
        <v/>
      </c>
      <c r="AB109" s="22" t="str">
        <f>IF(SUM('Control Sample Data'!F$3:F$194)&gt;10,IF(AND(ISNUMBER('Control Sample Data'!F109),'Control Sample Data'!F109&lt;35,'Control Sample Data'!F109&gt;0),'Control Sample Data'!F109-'Choose Housekeeping Genes'!AD$20,35-'Choose Housekeeping Genes'!AD$20),"")</f>
        <v/>
      </c>
      <c r="AC109" s="22" t="str">
        <f>IF(SUM('Control Sample Data'!G$3:G$194)&gt;10,IF(AND(ISNUMBER('Control Sample Data'!G109),'Control Sample Data'!G109&lt;35,'Control Sample Data'!G109&gt;0),'Control Sample Data'!G109-'Choose Housekeeping Genes'!AE$20,35-'Choose Housekeeping Genes'!AE$20),"")</f>
        <v/>
      </c>
      <c r="AD109" s="22" t="str">
        <f>IF(SUM('Control Sample Data'!H$3:H$194)&gt;10,IF(AND(ISNUMBER('Control Sample Data'!H109),'Control Sample Data'!H109&lt;35,'Control Sample Data'!H109&gt;0),'Control Sample Data'!H109-'Choose Housekeeping Genes'!AF$20,35-'Choose Housekeeping Genes'!AF$20),"")</f>
        <v/>
      </c>
      <c r="AE109" s="22" t="str">
        <f>IF(SUM('Control Sample Data'!I$3:I$194)&gt;10,IF(AND(ISNUMBER('Control Sample Data'!I109),'Control Sample Data'!I109&lt;35,'Control Sample Data'!I109&gt;0),'Control Sample Data'!I109-'Choose Housekeeping Genes'!AG$20,35-'Choose Housekeeping Genes'!AG$20),"")</f>
        <v/>
      </c>
      <c r="AF109" s="22" t="str">
        <f>IF(SUM('Control Sample Data'!J$3:J$194)&gt;10,IF(AND(ISNUMBER('Control Sample Data'!J109),'Control Sample Data'!J109&lt;35,'Control Sample Data'!J109&gt;0),'Control Sample Data'!J109-'Choose Housekeeping Genes'!AH$20,35-'Choose Housekeeping Genes'!AH$20),"")</f>
        <v/>
      </c>
      <c r="AG109" s="22" t="str">
        <f>IF(SUM('Control Sample Data'!K$3:K$194)&gt;10,IF(AND(ISNUMBER('Control Sample Data'!K109),'Control Sample Data'!K109&lt;35,'Control Sample Data'!K109&gt;0),'Control Sample Data'!K109-'Choose Housekeeping Genes'!AI$20,35-'Choose Housekeeping Genes'!AI$20),"")</f>
        <v/>
      </c>
      <c r="AH109" s="22" t="str">
        <f>IF(SUM('Control Sample Data'!L$3:L$194)&gt;10,IF(AND(ISNUMBER('Control Sample Data'!L109),'Control Sample Data'!L109&lt;35,'Control Sample Data'!L109&gt;0),'Control Sample Data'!L109-'Choose Housekeeping Genes'!AJ$20,35-'Choose Housekeeping Genes'!AJ$20),"")</f>
        <v/>
      </c>
      <c r="AI109" s="22" t="str">
        <f>IF(SUM('Control Sample Data'!M$3:M$194)&gt;10,IF(AND(ISNUMBER('Control Sample Data'!M109),'Control Sample Data'!M109&lt;35,'Control Sample Data'!M109&gt;0),'Control Sample Data'!M109-'Choose Housekeeping Genes'!AK$20,35-'Choose Housekeeping Genes'!AK$20),"")</f>
        <v/>
      </c>
      <c r="AJ109" s="22" t="str">
        <f>IF(SUM('Control Sample Data'!N$3:N$194)&gt;10,IF(AND(ISNUMBER('Control Sample Data'!N109),'Control Sample Data'!N109&lt;35,'Control Sample Data'!N109&gt;0),'Control Sample Data'!N109-'Choose Housekeeping Genes'!AL$20,35-'Choose Housekeeping Genes'!AL$20),"")</f>
        <v/>
      </c>
      <c r="AK109" s="22" t="str">
        <f>IF(SUM('Control Sample Data'!O$3:O$194)&gt;10,IF(AND(ISNUMBER('Control Sample Data'!O109),'Control Sample Data'!O109&lt;35,'Control Sample Data'!O109&gt;0),'Control Sample Data'!O109-'Choose Housekeeping Genes'!AM$20,35-'Choose Housekeeping Genes'!AM$20),"")</f>
        <v/>
      </c>
      <c r="AL109" s="22" t="str">
        <f>IF(SUM('Control Sample Data'!P$3:P$194)&gt;10,IF(AND(ISNUMBER('Control Sample Data'!P109),'Control Sample Data'!P109&lt;35,'Control Sample Data'!P109&gt;0),'Control Sample Data'!P109-'Choose Housekeeping Genes'!AN$20,35-'Choose Housekeeping Genes'!AN$20),"")</f>
        <v/>
      </c>
      <c r="AM109" s="22" t="str">
        <f>IF(SUM('Control Sample Data'!Q$3:Q$194)&gt;10,IF(AND(ISNUMBER('Control Sample Data'!Q109),'Control Sample Data'!Q109&lt;35,'Control Sample Data'!Q109&gt;0),'Control Sample Data'!Q109-'Choose Housekeeping Genes'!AO$20,35-'Choose Housekeeping Genes'!AO$20),"")</f>
        <v/>
      </c>
      <c r="AN109" s="22" t="str">
        <f>IF(SUM('Control Sample Data'!R$3:R$194)&gt;10,IF(AND(ISNUMBER('Control Sample Data'!R109),'Control Sample Data'!R109&lt;35,'Control Sample Data'!R109&gt;0),'Control Sample Data'!R109-'Choose Housekeeping Genes'!AP$20,35-'Choose Housekeeping Genes'!AP$20),"")</f>
        <v/>
      </c>
      <c r="AO109" s="22" t="str">
        <f>IF(SUM('Control Sample Data'!S$3:S$194)&gt;10,IF(AND(ISNUMBER('Control Sample Data'!S109),'Control Sample Data'!S109&lt;35,'Control Sample Data'!S109&gt;0),'Control Sample Data'!S109-'Choose Housekeeping Genes'!AQ$20,35-'Choose Housekeeping Genes'!AQ$20),"")</f>
        <v/>
      </c>
      <c r="AP109" s="22" t="str">
        <f>IF(SUM('Control Sample Data'!T$3:T$194)&gt;10,IF(AND(ISNUMBER('Control Sample Data'!T109),'Control Sample Data'!T109&lt;35,'Control Sample Data'!T109&gt;0),'Control Sample Data'!T109-'Choose Housekeeping Genes'!AR$20,35-'Choose Housekeeping Genes'!AR$20),"")</f>
        <v/>
      </c>
      <c r="AQ109" s="22" t="str">
        <f>IF(SUM('Control Sample Data'!U$3:U$194)&gt;10,IF(AND(ISNUMBER('Control Sample Data'!U109),'Control Sample Data'!U109&lt;35,'Control Sample Data'!U109&gt;0),'Control Sample Data'!U109-'Choose Housekeeping Genes'!AS$20,35-'Choose Housekeeping Genes'!AS$20),"")</f>
        <v/>
      </c>
      <c r="AR109" s="22" t="str">
        <f>IF(SUM('Control Sample Data'!V$3:V$194)&gt;10,IF(AND(ISNUMBER('Control Sample Data'!V109),'Control Sample Data'!V109&lt;35,'Control Sample Data'!V109&gt;0),'Control Sample Data'!V109-'Choose Housekeeping Genes'!AT$20,35-'Choose Housekeeping Genes'!AT$20),"")</f>
        <v/>
      </c>
      <c r="AS109" s="69" t="str">
        <f>'Control Sample Data'!A109</f>
        <v>Lys-CTT-7</v>
      </c>
      <c r="AT109" s="21" t="s">
        <v>226</v>
      </c>
      <c r="AU109" s="22" t="str">
        <f ca="1">IF(ISNUMBER(C109-'Choose Housekeeping Genes'!D$12),C109-'Choose Housekeeping Genes'!D$12,"")</f>
        <v/>
      </c>
      <c r="AV109" s="22" t="str">
        <f ca="1">IF(ISNUMBER(D109-'Choose Housekeeping Genes'!E$12),D109-'Choose Housekeeping Genes'!E$12,"")</f>
        <v/>
      </c>
      <c r="AW109" s="22" t="str">
        <f ca="1">IF(ISNUMBER(E109-'Choose Housekeeping Genes'!F$12),E109-'Choose Housekeeping Genes'!F$12,"")</f>
        <v/>
      </c>
      <c r="AX109" s="22" t="str">
        <f ca="1">IF(ISNUMBER(F109-'Choose Housekeeping Genes'!G$12),F109-'Choose Housekeeping Genes'!G$12,"")</f>
        <v/>
      </c>
      <c r="AY109" s="22" t="str">
        <f ca="1">IF(ISNUMBER(G109-'Choose Housekeeping Genes'!H$12),G109-'Choose Housekeeping Genes'!H$12,"")</f>
        <v/>
      </c>
      <c r="AZ109" s="22" t="str">
        <f ca="1">IF(ISNUMBER(H109-'Choose Housekeeping Genes'!I$12),H109-'Choose Housekeeping Genes'!I$12,"")</f>
        <v/>
      </c>
      <c r="BA109" s="22" t="str">
        <f ca="1">IF(ISNUMBER(I109-'Choose Housekeeping Genes'!J$12),I109-'Choose Housekeeping Genes'!J$12,"")</f>
        <v/>
      </c>
      <c r="BB109" s="22" t="str">
        <f ca="1">IF(ISNUMBER(J109-'Choose Housekeeping Genes'!K$12),J109-'Choose Housekeeping Genes'!K$12,"")</f>
        <v/>
      </c>
      <c r="BC109" s="22" t="str">
        <f ca="1">IF(ISNUMBER(K109-'Choose Housekeeping Genes'!L$12),K109-'Choose Housekeeping Genes'!L$12,"")</f>
        <v/>
      </c>
      <c r="BD109" s="22" t="str">
        <f ca="1">IF(ISNUMBER(L109-'Choose Housekeeping Genes'!M$12),L109-'Choose Housekeeping Genes'!M$12,"")</f>
        <v/>
      </c>
      <c r="BE109" s="22" t="str">
        <f ca="1">IF(ISNUMBER(M109-'Choose Housekeeping Genes'!N$12),M109-'Choose Housekeeping Genes'!N$12,"")</f>
        <v/>
      </c>
      <c r="BF109" s="22" t="str">
        <f ca="1">IF(ISNUMBER(N109-'Choose Housekeeping Genes'!O$12),N109-'Choose Housekeeping Genes'!O$12,"")</f>
        <v/>
      </c>
      <c r="BG109" s="22" t="str">
        <f ca="1">IF(ISNUMBER(O109-'Choose Housekeeping Genes'!P$12),O109-'Choose Housekeeping Genes'!P$12,"")</f>
        <v/>
      </c>
      <c r="BH109" s="22" t="str">
        <f ca="1">IF(ISNUMBER(P109-'Choose Housekeeping Genes'!Q$12),P109-'Choose Housekeeping Genes'!Q$12,"")</f>
        <v/>
      </c>
      <c r="BI109" s="22" t="str">
        <f ca="1">IF(ISNUMBER(Q109-'Choose Housekeeping Genes'!R$12),Q109-'Choose Housekeeping Genes'!R$12,"")</f>
        <v/>
      </c>
      <c r="BJ109" s="22" t="str">
        <f ca="1">IF(ISNUMBER(R109-'Choose Housekeeping Genes'!S$12),R109-'Choose Housekeeping Genes'!S$12,"")</f>
        <v/>
      </c>
      <c r="BK109" s="22" t="str">
        <f ca="1">IF(ISNUMBER(S109-'Choose Housekeeping Genes'!T$12),S109-'Choose Housekeeping Genes'!T$12,"")</f>
        <v/>
      </c>
      <c r="BL109" s="22" t="str">
        <f ca="1">IF(ISNUMBER(T109-'Choose Housekeeping Genes'!U$12),T109-'Choose Housekeeping Genes'!U$12,"")</f>
        <v/>
      </c>
      <c r="BM109" s="22" t="str">
        <f ca="1">IF(ISNUMBER(U109-'Choose Housekeeping Genes'!V$12),U109-'Choose Housekeeping Genes'!V$12,"")</f>
        <v/>
      </c>
      <c r="BN109" s="22" t="str">
        <f ca="1">IF(ISNUMBER(V109-'Choose Housekeeping Genes'!W$12),V109-'Choose Housekeeping Genes'!W$12,"")</f>
        <v/>
      </c>
      <c r="BO109" s="142" t="str">
        <f t="shared" si="93"/>
        <v>Lys-CTT-7</v>
      </c>
      <c r="BP109" s="140" t="s">
        <v>226</v>
      </c>
      <c r="BQ109" s="22" t="str">
        <f ca="1">IF(ISNUMBER(Y109-'Choose Housekeeping Genes'!AA$12),Y109-'Choose Housekeeping Genes'!AA$12,"")</f>
        <v/>
      </c>
      <c r="BR109" s="22" t="str">
        <f ca="1">IF(ISNUMBER(Z109-'Choose Housekeeping Genes'!AB$12),Z109-'Choose Housekeeping Genes'!AB$12,"")</f>
        <v/>
      </c>
      <c r="BS109" s="22" t="str">
        <f ca="1">IF(ISNUMBER(AA109-'Choose Housekeeping Genes'!AC$12),AA109-'Choose Housekeeping Genes'!AC$12,"")</f>
        <v/>
      </c>
      <c r="BT109" s="22" t="str">
        <f ca="1">IF(ISNUMBER(AB109-'Choose Housekeeping Genes'!AD$12),AB109-'Choose Housekeeping Genes'!AD$12,"")</f>
        <v/>
      </c>
      <c r="BU109" s="22" t="str">
        <f ca="1">IF(ISNUMBER(AC109-'Choose Housekeeping Genes'!AE$12),AC109-'Choose Housekeeping Genes'!AE$12,"")</f>
        <v/>
      </c>
      <c r="BV109" s="22" t="str">
        <f ca="1">IF(ISNUMBER(AD109-'Choose Housekeeping Genes'!AF$12),AD109-'Choose Housekeeping Genes'!AF$12,"")</f>
        <v/>
      </c>
      <c r="BW109" s="22" t="str">
        <f ca="1">IF(ISNUMBER(AE109-'Choose Housekeeping Genes'!AG$12),AE109-'Choose Housekeeping Genes'!AG$12,"")</f>
        <v/>
      </c>
      <c r="BX109" s="22" t="str">
        <f ca="1">IF(ISNUMBER(AF109-'Choose Housekeeping Genes'!AH$12),AF109-'Choose Housekeeping Genes'!AH$12,"")</f>
        <v/>
      </c>
      <c r="BY109" s="22" t="str">
        <f ca="1">IF(ISNUMBER(AG109-'Choose Housekeeping Genes'!AI$12),AG109-'Choose Housekeeping Genes'!AI$12,"")</f>
        <v/>
      </c>
      <c r="BZ109" s="22" t="str">
        <f ca="1">IF(ISNUMBER(AH109-'Choose Housekeeping Genes'!AJ$12),AH109-'Choose Housekeeping Genes'!AJ$12,"")</f>
        <v/>
      </c>
      <c r="CA109" s="22" t="str">
        <f ca="1">IF(ISNUMBER(AI109-'Choose Housekeeping Genes'!AK$12),AI109-'Choose Housekeeping Genes'!AK$12,"")</f>
        <v/>
      </c>
      <c r="CB109" s="22" t="str">
        <f ca="1">IF(ISNUMBER(AJ109-'Choose Housekeeping Genes'!AL$12),AJ109-'Choose Housekeeping Genes'!AL$12,"")</f>
        <v/>
      </c>
      <c r="CC109" s="22" t="str">
        <f ca="1">IF(ISNUMBER(AK109-'Choose Housekeeping Genes'!AM$12),AK109-'Choose Housekeeping Genes'!AM$12,"")</f>
        <v/>
      </c>
      <c r="CD109" s="22" t="str">
        <f ca="1">IF(ISNUMBER(AL109-'Choose Housekeeping Genes'!AN$12),AL109-'Choose Housekeeping Genes'!AN$12,"")</f>
        <v/>
      </c>
      <c r="CE109" s="22" t="str">
        <f ca="1">IF(ISNUMBER(AM109-'Choose Housekeeping Genes'!AO$12),AM109-'Choose Housekeeping Genes'!AO$12,"")</f>
        <v/>
      </c>
      <c r="CF109" s="22" t="str">
        <f ca="1">IF(ISNUMBER(AN109-'Choose Housekeeping Genes'!AP$12),AN109-'Choose Housekeeping Genes'!AP$12,"")</f>
        <v/>
      </c>
      <c r="CG109" s="22" t="str">
        <f ca="1">IF(ISNUMBER(AO109-'Choose Housekeeping Genes'!AQ$12),AO109-'Choose Housekeeping Genes'!AQ$12,"")</f>
        <v/>
      </c>
      <c r="CH109" s="22" t="str">
        <f ca="1">IF(ISNUMBER(AP109-'Choose Housekeeping Genes'!AR$12),AP109-'Choose Housekeeping Genes'!AR$12,"")</f>
        <v/>
      </c>
      <c r="CI109" s="22" t="str">
        <f ca="1">IF(ISNUMBER(AQ109-'Choose Housekeeping Genes'!AS$12),AQ109-'Choose Housekeeping Genes'!AS$12,"")</f>
        <v/>
      </c>
      <c r="CJ109" s="22" t="str">
        <f ca="1">IF(ISNUMBER(AR109-'Choose Housekeeping Genes'!AT$12),AR109-'Choose Housekeeping Genes'!AT$12,"")</f>
        <v/>
      </c>
      <c r="CK109" s="66" t="e">
        <f t="shared" ca="1" si="50"/>
        <v>#DIV/0!</v>
      </c>
      <c r="CL109" s="143" t="e">
        <f t="shared" ca="1" si="51"/>
        <v>#DIV/0!</v>
      </c>
      <c r="DA109" s="69" t="str">
        <f>'Transcript table'!D117</f>
        <v>Lys-CTT-7</v>
      </c>
      <c r="DB109" s="21" t="s">
        <v>226</v>
      </c>
      <c r="DC109" s="65" t="str">
        <f t="shared" ca="1" si="52"/>
        <v/>
      </c>
      <c r="DD109" s="65" t="str">
        <f t="shared" ca="1" si="53"/>
        <v/>
      </c>
      <c r="DE109" s="65" t="str">
        <f t="shared" ca="1" si="54"/>
        <v/>
      </c>
      <c r="DF109" s="65" t="str">
        <f t="shared" ca="1" si="55"/>
        <v/>
      </c>
      <c r="DG109" s="65" t="str">
        <f t="shared" ca="1" si="56"/>
        <v/>
      </c>
      <c r="DH109" s="65" t="str">
        <f t="shared" ca="1" si="57"/>
        <v/>
      </c>
      <c r="DI109" s="65" t="str">
        <f t="shared" ca="1" si="58"/>
        <v/>
      </c>
      <c r="DJ109" s="65" t="str">
        <f t="shared" ca="1" si="59"/>
        <v/>
      </c>
      <c r="DK109" s="65" t="str">
        <f t="shared" ca="1" si="60"/>
        <v/>
      </c>
      <c r="DL109" s="65" t="str">
        <f t="shared" ca="1" si="61"/>
        <v/>
      </c>
      <c r="DM109" s="65" t="str">
        <f t="shared" ca="1" si="62"/>
        <v/>
      </c>
      <c r="DN109" s="65" t="str">
        <f t="shared" ca="1" si="63"/>
        <v/>
      </c>
      <c r="DO109" s="65" t="str">
        <f t="shared" ca="1" si="64"/>
        <v/>
      </c>
      <c r="DP109" s="65" t="str">
        <f t="shared" ca="1" si="65"/>
        <v/>
      </c>
      <c r="DQ109" s="65" t="str">
        <f t="shared" ca="1" si="66"/>
        <v/>
      </c>
      <c r="DR109" s="65" t="str">
        <f t="shared" ca="1" si="67"/>
        <v/>
      </c>
      <c r="DS109" s="65" t="str">
        <f t="shared" ca="1" si="68"/>
        <v/>
      </c>
      <c r="DT109" s="65" t="str">
        <f t="shared" ca="1" si="69"/>
        <v/>
      </c>
      <c r="DU109" s="65" t="str">
        <f t="shared" ca="1" si="70"/>
        <v/>
      </c>
      <c r="DV109" s="65" t="str">
        <f t="shared" ca="1" si="71"/>
        <v/>
      </c>
      <c r="DW109" s="141" t="str">
        <f t="shared" si="72"/>
        <v>Lys-CTT-7</v>
      </c>
      <c r="DX109" s="140" t="s">
        <v>226</v>
      </c>
      <c r="DY109" s="65" t="str">
        <f t="shared" ca="1" si="73"/>
        <v/>
      </c>
      <c r="DZ109" s="65" t="str">
        <f t="shared" ca="1" si="74"/>
        <v/>
      </c>
      <c r="EA109" s="65" t="str">
        <f t="shared" ca="1" si="75"/>
        <v/>
      </c>
      <c r="EB109" s="65" t="str">
        <f t="shared" ca="1" si="76"/>
        <v/>
      </c>
      <c r="EC109" s="65" t="str">
        <f t="shared" ca="1" si="77"/>
        <v/>
      </c>
      <c r="ED109" s="65" t="str">
        <f t="shared" ca="1" si="78"/>
        <v/>
      </c>
      <c r="EE109" s="65" t="str">
        <f t="shared" ca="1" si="79"/>
        <v/>
      </c>
      <c r="EF109" s="65" t="str">
        <f t="shared" ca="1" si="80"/>
        <v/>
      </c>
      <c r="EG109" s="65" t="str">
        <f t="shared" ca="1" si="81"/>
        <v/>
      </c>
      <c r="EH109" s="65" t="str">
        <f t="shared" ca="1" si="82"/>
        <v/>
      </c>
      <c r="EI109" s="65" t="str">
        <f t="shared" ca="1" si="83"/>
        <v/>
      </c>
      <c r="EJ109" s="65" t="str">
        <f t="shared" ca="1" si="84"/>
        <v/>
      </c>
      <c r="EK109" s="65" t="str">
        <f t="shared" ca="1" si="85"/>
        <v/>
      </c>
      <c r="EL109" s="65" t="str">
        <f t="shared" ca="1" si="86"/>
        <v/>
      </c>
      <c r="EM109" s="65" t="str">
        <f t="shared" ca="1" si="87"/>
        <v/>
      </c>
      <c r="EN109" s="65" t="str">
        <f t="shared" ca="1" si="88"/>
        <v/>
      </c>
      <c r="EO109" s="65" t="str">
        <f t="shared" ca="1" si="89"/>
        <v/>
      </c>
      <c r="EP109" s="65" t="str">
        <f t="shared" ca="1" si="90"/>
        <v/>
      </c>
      <c r="EQ109" s="65" t="str">
        <f t="shared" ca="1" si="91"/>
        <v/>
      </c>
      <c r="ER109" s="65" t="str">
        <f t="shared" ca="1" si="92"/>
        <v/>
      </c>
    </row>
    <row r="110" spans="1:148" ht="12.75" customHeight="1">
      <c r="A110" s="134" t="str">
        <f>'Test Sample Data'!A110</f>
        <v>Lys-CTT-8</v>
      </c>
      <c r="B110" s="136" t="s">
        <v>224</v>
      </c>
      <c r="C110" s="22" t="str">
        <f>IF(SUM('Test Sample Data'!C$3:C$194)&gt;10,IF(AND(ISNUMBER('Test Sample Data'!C110),'Test Sample Data'!C110&lt;35,'Test Sample Data'!C110&gt;0),'Test Sample Data'!C110-'Choose Housekeeping Genes'!D$20,35-'Choose Housekeeping Genes'!D$20),"")</f>
        <v/>
      </c>
      <c r="D110" s="22" t="str">
        <f>IF(SUM('Test Sample Data'!D$3:D$194)&gt;10,IF(AND(ISNUMBER('Test Sample Data'!D110),'Test Sample Data'!D110&lt;35,'Test Sample Data'!D110&gt;0),'Test Sample Data'!D110-'Choose Housekeeping Genes'!E$20,35-'Choose Housekeeping Genes'!E$20),"")</f>
        <v/>
      </c>
      <c r="E110" s="22" t="str">
        <f>IF(SUM('Test Sample Data'!E$3:E$194)&gt;10,IF(AND(ISNUMBER('Test Sample Data'!E110),'Test Sample Data'!E110&lt;35,'Test Sample Data'!E110&gt;0),'Test Sample Data'!E110-'Choose Housekeeping Genes'!F$20,35-'Choose Housekeeping Genes'!F$20),"")</f>
        <v/>
      </c>
      <c r="F110" s="22" t="str">
        <f>IF(SUM('Test Sample Data'!F$3:F$194)&gt;10,IF(AND(ISNUMBER('Test Sample Data'!F110),'Test Sample Data'!F110&lt;35,'Test Sample Data'!F110&gt;0),'Test Sample Data'!F110-'Choose Housekeeping Genes'!G$20,35-'Choose Housekeeping Genes'!G$20),"")</f>
        <v/>
      </c>
      <c r="G110" s="22" t="str">
        <f>IF(SUM('Test Sample Data'!G$3:G$194)&gt;10,IF(AND(ISNUMBER('Test Sample Data'!G110),'Test Sample Data'!G110&lt;35,'Test Sample Data'!G110&gt;0),'Test Sample Data'!G110-'Choose Housekeeping Genes'!H$20,35-'Choose Housekeeping Genes'!H$20),"")</f>
        <v/>
      </c>
      <c r="H110" s="22" t="str">
        <f>IF(SUM('Test Sample Data'!H$3:H$194)&gt;10,IF(AND(ISNUMBER('Test Sample Data'!H110),'Test Sample Data'!H110&lt;35,'Test Sample Data'!H110&gt;0),'Test Sample Data'!H110-'Choose Housekeeping Genes'!I$20,35-'Choose Housekeeping Genes'!I$20),"")</f>
        <v/>
      </c>
      <c r="I110" s="22" t="str">
        <f>IF(SUM('Test Sample Data'!I$3:I$194)&gt;10,IF(AND(ISNUMBER('Test Sample Data'!I110),'Test Sample Data'!I110&lt;35,'Test Sample Data'!I110&gt;0),'Test Sample Data'!I110-'Choose Housekeeping Genes'!J$20,35-'Choose Housekeeping Genes'!J$20),"")</f>
        <v/>
      </c>
      <c r="J110" s="22" t="str">
        <f>IF(SUM('Test Sample Data'!J$3:J$194)&gt;10,IF(AND(ISNUMBER('Test Sample Data'!J110),'Test Sample Data'!J110&lt;35,'Test Sample Data'!J110&gt;0),'Test Sample Data'!J110-'Choose Housekeeping Genes'!K$20,35-'Choose Housekeeping Genes'!K$20),"")</f>
        <v/>
      </c>
      <c r="K110" s="22" t="str">
        <f>IF(SUM('Test Sample Data'!K$3:K$194)&gt;10,IF(AND(ISNUMBER('Test Sample Data'!K110),'Test Sample Data'!K110&lt;35,'Test Sample Data'!K110&gt;0),'Test Sample Data'!K110-'Choose Housekeeping Genes'!L$20,35-'Choose Housekeeping Genes'!L$20),"")</f>
        <v/>
      </c>
      <c r="L110" s="22" t="str">
        <f>IF(SUM('Test Sample Data'!L$3:L$194)&gt;10,IF(AND(ISNUMBER('Test Sample Data'!L110),'Test Sample Data'!L110&lt;35,'Test Sample Data'!L110&gt;0),'Test Sample Data'!L110-'Choose Housekeeping Genes'!M$20,35-'Choose Housekeeping Genes'!M$20),"")</f>
        <v/>
      </c>
      <c r="M110" s="22" t="str">
        <f>IF(SUM('Test Sample Data'!M$3:M$194)&gt;10,IF(AND(ISNUMBER('Test Sample Data'!M110),'Test Sample Data'!M110&lt;35,'Test Sample Data'!M110&gt;0),'Test Sample Data'!M110-'Choose Housekeeping Genes'!N$20,35-'Choose Housekeeping Genes'!N$20),"")</f>
        <v/>
      </c>
      <c r="N110" s="22" t="str">
        <f>IF(SUM('Test Sample Data'!N$3:N$194)&gt;10,IF(AND(ISNUMBER('Test Sample Data'!N110),'Test Sample Data'!N110&lt;35,'Test Sample Data'!N110&gt;0),'Test Sample Data'!N110-'Choose Housekeeping Genes'!O$20,35-'Choose Housekeeping Genes'!O$20),"")</f>
        <v/>
      </c>
      <c r="O110" s="22" t="str">
        <f>IF(SUM('Test Sample Data'!O$3:O$194)&gt;10,IF(AND(ISNUMBER('Test Sample Data'!O110),'Test Sample Data'!O110&lt;35,'Test Sample Data'!O110&gt;0),'Test Sample Data'!O110-'Choose Housekeeping Genes'!P$20,35-'Choose Housekeeping Genes'!P$20),"")</f>
        <v/>
      </c>
      <c r="P110" s="22" t="str">
        <f>IF(SUM('Test Sample Data'!P$3:P$194)&gt;10,IF(AND(ISNUMBER('Test Sample Data'!P110),'Test Sample Data'!P110&lt;35,'Test Sample Data'!P110&gt;0),'Test Sample Data'!P110-'Choose Housekeeping Genes'!Q$20,35-'Choose Housekeeping Genes'!Q$20),"")</f>
        <v/>
      </c>
      <c r="Q110" s="22" t="str">
        <f>IF(SUM('Test Sample Data'!Q$3:Q$194)&gt;10,IF(AND(ISNUMBER('Test Sample Data'!Q110),'Test Sample Data'!Q110&lt;35,'Test Sample Data'!Q110&gt;0),'Test Sample Data'!Q110-'Choose Housekeeping Genes'!R$20,35-'Choose Housekeeping Genes'!R$20),"")</f>
        <v/>
      </c>
      <c r="R110" s="22" t="str">
        <f>IF(SUM('Test Sample Data'!R$3:R$194)&gt;10,IF(AND(ISNUMBER('Test Sample Data'!R110),'Test Sample Data'!R110&lt;35,'Test Sample Data'!R110&gt;0),'Test Sample Data'!R110-'Choose Housekeeping Genes'!S$20,35-'Choose Housekeeping Genes'!S$20),"")</f>
        <v/>
      </c>
      <c r="S110" s="22" t="str">
        <f>IF(SUM('Test Sample Data'!S$3:S$194)&gt;10,IF(AND(ISNUMBER('Test Sample Data'!S110),'Test Sample Data'!S110&lt;35,'Test Sample Data'!S110&gt;0),'Test Sample Data'!S110-'Choose Housekeeping Genes'!T$20,35-'Choose Housekeeping Genes'!T$20),"")</f>
        <v/>
      </c>
      <c r="T110" s="22" t="str">
        <f>IF(SUM('Test Sample Data'!T$3:T$194)&gt;10,IF(AND(ISNUMBER('Test Sample Data'!T110),'Test Sample Data'!T110&lt;35,'Test Sample Data'!T110&gt;0),'Test Sample Data'!T110-'Choose Housekeeping Genes'!U$20,35-'Choose Housekeeping Genes'!U$20),"")</f>
        <v/>
      </c>
      <c r="U110" s="22" t="str">
        <f>IF(SUM('Test Sample Data'!U$3:U$194)&gt;10,IF(AND(ISNUMBER('Test Sample Data'!U110),'Test Sample Data'!U110&lt;35,'Test Sample Data'!U110&gt;0),'Test Sample Data'!U110-'Choose Housekeeping Genes'!V$20,35-'Choose Housekeeping Genes'!V$20),"")</f>
        <v/>
      </c>
      <c r="V110" s="22" t="str">
        <f>IF(SUM('Test Sample Data'!V$3:V$194)&gt;10,IF(AND(ISNUMBER('Test Sample Data'!V110),'Test Sample Data'!V110&lt;35,'Test Sample Data'!V110&gt;0),'Test Sample Data'!V110-'Choose Housekeeping Genes'!W$20,35-'Choose Housekeeping Genes'!W$20),"")</f>
        <v/>
      </c>
      <c r="W110" s="139" t="str">
        <f>'Control Sample Data'!A110</f>
        <v>Lys-CTT-8</v>
      </c>
      <c r="X110" s="140" t="s">
        <v>224</v>
      </c>
      <c r="Y110" s="22" t="str">
        <f>IF(SUM('Control Sample Data'!C$3:C$194)&gt;10,IF(AND(ISNUMBER('Control Sample Data'!C110),'Control Sample Data'!C110&lt;35,'Control Sample Data'!C110&gt;0),'Control Sample Data'!C110-'Choose Housekeeping Genes'!AA$20,35-'Choose Housekeeping Genes'!AA$20),"")</f>
        <v/>
      </c>
      <c r="Z110" s="22" t="str">
        <f>IF(SUM('Control Sample Data'!D$3:D$194)&gt;10,IF(AND(ISNUMBER('Control Sample Data'!D110),'Control Sample Data'!D110&lt;35,'Control Sample Data'!D110&gt;0),'Control Sample Data'!D110-'Choose Housekeeping Genes'!AB$20,35-'Choose Housekeeping Genes'!AB$20),"")</f>
        <v/>
      </c>
      <c r="AA110" s="22" t="str">
        <f>IF(SUM('Control Sample Data'!E$3:E$194)&gt;10,IF(AND(ISNUMBER('Control Sample Data'!E110),'Control Sample Data'!E110&lt;35,'Control Sample Data'!E110&gt;0),'Control Sample Data'!E110-'Choose Housekeeping Genes'!AC$20,35-'Choose Housekeeping Genes'!AC$20),"")</f>
        <v/>
      </c>
      <c r="AB110" s="22" t="str">
        <f>IF(SUM('Control Sample Data'!F$3:F$194)&gt;10,IF(AND(ISNUMBER('Control Sample Data'!F110),'Control Sample Data'!F110&lt;35,'Control Sample Data'!F110&gt;0),'Control Sample Data'!F110-'Choose Housekeeping Genes'!AD$20,35-'Choose Housekeeping Genes'!AD$20),"")</f>
        <v/>
      </c>
      <c r="AC110" s="22" t="str">
        <f>IF(SUM('Control Sample Data'!G$3:G$194)&gt;10,IF(AND(ISNUMBER('Control Sample Data'!G110),'Control Sample Data'!G110&lt;35,'Control Sample Data'!G110&gt;0),'Control Sample Data'!G110-'Choose Housekeeping Genes'!AE$20,35-'Choose Housekeeping Genes'!AE$20),"")</f>
        <v/>
      </c>
      <c r="AD110" s="22" t="str">
        <f>IF(SUM('Control Sample Data'!H$3:H$194)&gt;10,IF(AND(ISNUMBER('Control Sample Data'!H110),'Control Sample Data'!H110&lt;35,'Control Sample Data'!H110&gt;0),'Control Sample Data'!H110-'Choose Housekeeping Genes'!AF$20,35-'Choose Housekeeping Genes'!AF$20),"")</f>
        <v/>
      </c>
      <c r="AE110" s="22" t="str">
        <f>IF(SUM('Control Sample Data'!I$3:I$194)&gt;10,IF(AND(ISNUMBER('Control Sample Data'!I110),'Control Sample Data'!I110&lt;35,'Control Sample Data'!I110&gt;0),'Control Sample Data'!I110-'Choose Housekeeping Genes'!AG$20,35-'Choose Housekeeping Genes'!AG$20),"")</f>
        <v/>
      </c>
      <c r="AF110" s="22" t="str">
        <f>IF(SUM('Control Sample Data'!J$3:J$194)&gt;10,IF(AND(ISNUMBER('Control Sample Data'!J110),'Control Sample Data'!J110&lt;35,'Control Sample Data'!J110&gt;0),'Control Sample Data'!J110-'Choose Housekeeping Genes'!AH$20,35-'Choose Housekeeping Genes'!AH$20),"")</f>
        <v/>
      </c>
      <c r="AG110" s="22" t="str">
        <f>IF(SUM('Control Sample Data'!K$3:K$194)&gt;10,IF(AND(ISNUMBER('Control Sample Data'!K110),'Control Sample Data'!K110&lt;35,'Control Sample Data'!K110&gt;0),'Control Sample Data'!K110-'Choose Housekeeping Genes'!AI$20,35-'Choose Housekeeping Genes'!AI$20),"")</f>
        <v/>
      </c>
      <c r="AH110" s="22" t="str">
        <f>IF(SUM('Control Sample Data'!L$3:L$194)&gt;10,IF(AND(ISNUMBER('Control Sample Data'!L110),'Control Sample Data'!L110&lt;35,'Control Sample Data'!L110&gt;0),'Control Sample Data'!L110-'Choose Housekeeping Genes'!AJ$20,35-'Choose Housekeeping Genes'!AJ$20),"")</f>
        <v/>
      </c>
      <c r="AI110" s="22" t="str">
        <f>IF(SUM('Control Sample Data'!M$3:M$194)&gt;10,IF(AND(ISNUMBER('Control Sample Data'!M110),'Control Sample Data'!M110&lt;35,'Control Sample Data'!M110&gt;0),'Control Sample Data'!M110-'Choose Housekeeping Genes'!AK$20,35-'Choose Housekeeping Genes'!AK$20),"")</f>
        <v/>
      </c>
      <c r="AJ110" s="22" t="str">
        <f>IF(SUM('Control Sample Data'!N$3:N$194)&gt;10,IF(AND(ISNUMBER('Control Sample Data'!N110),'Control Sample Data'!N110&lt;35,'Control Sample Data'!N110&gt;0),'Control Sample Data'!N110-'Choose Housekeeping Genes'!AL$20,35-'Choose Housekeeping Genes'!AL$20),"")</f>
        <v/>
      </c>
      <c r="AK110" s="22" t="str">
        <f>IF(SUM('Control Sample Data'!O$3:O$194)&gt;10,IF(AND(ISNUMBER('Control Sample Data'!O110),'Control Sample Data'!O110&lt;35,'Control Sample Data'!O110&gt;0),'Control Sample Data'!O110-'Choose Housekeeping Genes'!AM$20,35-'Choose Housekeeping Genes'!AM$20),"")</f>
        <v/>
      </c>
      <c r="AL110" s="22" t="str">
        <f>IF(SUM('Control Sample Data'!P$3:P$194)&gt;10,IF(AND(ISNUMBER('Control Sample Data'!P110),'Control Sample Data'!P110&lt;35,'Control Sample Data'!P110&gt;0),'Control Sample Data'!P110-'Choose Housekeeping Genes'!AN$20,35-'Choose Housekeeping Genes'!AN$20),"")</f>
        <v/>
      </c>
      <c r="AM110" s="22" t="str">
        <f>IF(SUM('Control Sample Data'!Q$3:Q$194)&gt;10,IF(AND(ISNUMBER('Control Sample Data'!Q110),'Control Sample Data'!Q110&lt;35,'Control Sample Data'!Q110&gt;0),'Control Sample Data'!Q110-'Choose Housekeeping Genes'!AO$20,35-'Choose Housekeeping Genes'!AO$20),"")</f>
        <v/>
      </c>
      <c r="AN110" s="22" t="str">
        <f>IF(SUM('Control Sample Data'!R$3:R$194)&gt;10,IF(AND(ISNUMBER('Control Sample Data'!R110),'Control Sample Data'!R110&lt;35,'Control Sample Data'!R110&gt;0),'Control Sample Data'!R110-'Choose Housekeeping Genes'!AP$20,35-'Choose Housekeeping Genes'!AP$20),"")</f>
        <v/>
      </c>
      <c r="AO110" s="22" t="str">
        <f>IF(SUM('Control Sample Data'!S$3:S$194)&gt;10,IF(AND(ISNUMBER('Control Sample Data'!S110),'Control Sample Data'!S110&lt;35,'Control Sample Data'!S110&gt;0),'Control Sample Data'!S110-'Choose Housekeeping Genes'!AQ$20,35-'Choose Housekeeping Genes'!AQ$20),"")</f>
        <v/>
      </c>
      <c r="AP110" s="22" t="str">
        <f>IF(SUM('Control Sample Data'!T$3:T$194)&gt;10,IF(AND(ISNUMBER('Control Sample Data'!T110),'Control Sample Data'!T110&lt;35,'Control Sample Data'!T110&gt;0),'Control Sample Data'!T110-'Choose Housekeeping Genes'!AR$20,35-'Choose Housekeeping Genes'!AR$20),"")</f>
        <v/>
      </c>
      <c r="AQ110" s="22" t="str">
        <f>IF(SUM('Control Sample Data'!U$3:U$194)&gt;10,IF(AND(ISNUMBER('Control Sample Data'!U110),'Control Sample Data'!U110&lt;35,'Control Sample Data'!U110&gt;0),'Control Sample Data'!U110-'Choose Housekeeping Genes'!AS$20,35-'Choose Housekeeping Genes'!AS$20),"")</f>
        <v/>
      </c>
      <c r="AR110" s="22" t="str">
        <f>IF(SUM('Control Sample Data'!V$3:V$194)&gt;10,IF(AND(ISNUMBER('Control Sample Data'!V110),'Control Sample Data'!V110&lt;35,'Control Sample Data'!V110&gt;0),'Control Sample Data'!V110-'Choose Housekeeping Genes'!AT$20,35-'Choose Housekeeping Genes'!AT$20),"")</f>
        <v/>
      </c>
      <c r="AS110" s="69" t="str">
        <f>'Control Sample Data'!A110</f>
        <v>Lys-CTT-8</v>
      </c>
      <c r="AT110" s="21" t="s">
        <v>224</v>
      </c>
      <c r="AU110" s="22" t="str">
        <f ca="1">IF(ISNUMBER(C110-'Choose Housekeeping Genes'!D$12),C110-'Choose Housekeeping Genes'!D$12,"")</f>
        <v/>
      </c>
      <c r="AV110" s="22" t="str">
        <f ca="1">IF(ISNUMBER(D110-'Choose Housekeeping Genes'!E$12),D110-'Choose Housekeeping Genes'!E$12,"")</f>
        <v/>
      </c>
      <c r="AW110" s="22" t="str">
        <f ca="1">IF(ISNUMBER(E110-'Choose Housekeeping Genes'!F$12),E110-'Choose Housekeeping Genes'!F$12,"")</f>
        <v/>
      </c>
      <c r="AX110" s="22" t="str">
        <f ca="1">IF(ISNUMBER(F110-'Choose Housekeeping Genes'!G$12),F110-'Choose Housekeeping Genes'!G$12,"")</f>
        <v/>
      </c>
      <c r="AY110" s="22" t="str">
        <f ca="1">IF(ISNUMBER(G110-'Choose Housekeeping Genes'!H$12),G110-'Choose Housekeeping Genes'!H$12,"")</f>
        <v/>
      </c>
      <c r="AZ110" s="22" t="str">
        <f ca="1">IF(ISNUMBER(H110-'Choose Housekeeping Genes'!I$12),H110-'Choose Housekeeping Genes'!I$12,"")</f>
        <v/>
      </c>
      <c r="BA110" s="22" t="str">
        <f ca="1">IF(ISNUMBER(I110-'Choose Housekeeping Genes'!J$12),I110-'Choose Housekeeping Genes'!J$12,"")</f>
        <v/>
      </c>
      <c r="BB110" s="22" t="str">
        <f ca="1">IF(ISNUMBER(J110-'Choose Housekeeping Genes'!K$12),J110-'Choose Housekeeping Genes'!K$12,"")</f>
        <v/>
      </c>
      <c r="BC110" s="22" t="str">
        <f ca="1">IF(ISNUMBER(K110-'Choose Housekeeping Genes'!L$12),K110-'Choose Housekeeping Genes'!L$12,"")</f>
        <v/>
      </c>
      <c r="BD110" s="22" t="str">
        <f ca="1">IF(ISNUMBER(L110-'Choose Housekeeping Genes'!M$12),L110-'Choose Housekeeping Genes'!M$12,"")</f>
        <v/>
      </c>
      <c r="BE110" s="22" t="str">
        <f ca="1">IF(ISNUMBER(M110-'Choose Housekeeping Genes'!N$12),M110-'Choose Housekeeping Genes'!N$12,"")</f>
        <v/>
      </c>
      <c r="BF110" s="22" t="str">
        <f ca="1">IF(ISNUMBER(N110-'Choose Housekeeping Genes'!O$12),N110-'Choose Housekeeping Genes'!O$12,"")</f>
        <v/>
      </c>
      <c r="BG110" s="22" t="str">
        <f ca="1">IF(ISNUMBER(O110-'Choose Housekeeping Genes'!P$12),O110-'Choose Housekeeping Genes'!P$12,"")</f>
        <v/>
      </c>
      <c r="BH110" s="22" t="str">
        <f ca="1">IF(ISNUMBER(P110-'Choose Housekeeping Genes'!Q$12),P110-'Choose Housekeeping Genes'!Q$12,"")</f>
        <v/>
      </c>
      <c r="BI110" s="22" t="str">
        <f ca="1">IF(ISNUMBER(Q110-'Choose Housekeeping Genes'!R$12),Q110-'Choose Housekeeping Genes'!R$12,"")</f>
        <v/>
      </c>
      <c r="BJ110" s="22" t="str">
        <f ca="1">IF(ISNUMBER(R110-'Choose Housekeeping Genes'!S$12),R110-'Choose Housekeeping Genes'!S$12,"")</f>
        <v/>
      </c>
      <c r="BK110" s="22" t="str">
        <f ca="1">IF(ISNUMBER(S110-'Choose Housekeeping Genes'!T$12),S110-'Choose Housekeeping Genes'!T$12,"")</f>
        <v/>
      </c>
      <c r="BL110" s="22" t="str">
        <f ca="1">IF(ISNUMBER(T110-'Choose Housekeeping Genes'!U$12),T110-'Choose Housekeeping Genes'!U$12,"")</f>
        <v/>
      </c>
      <c r="BM110" s="22" t="str">
        <f ca="1">IF(ISNUMBER(U110-'Choose Housekeeping Genes'!V$12),U110-'Choose Housekeeping Genes'!V$12,"")</f>
        <v/>
      </c>
      <c r="BN110" s="22" t="str">
        <f ca="1">IF(ISNUMBER(V110-'Choose Housekeeping Genes'!W$12),V110-'Choose Housekeeping Genes'!W$12,"")</f>
        <v/>
      </c>
      <c r="BO110" s="142" t="str">
        <f t="shared" si="93"/>
        <v>Lys-CTT-8</v>
      </c>
      <c r="BP110" s="140" t="s">
        <v>224</v>
      </c>
      <c r="BQ110" s="22" t="str">
        <f ca="1">IF(ISNUMBER(Y110-'Choose Housekeeping Genes'!AA$12),Y110-'Choose Housekeeping Genes'!AA$12,"")</f>
        <v/>
      </c>
      <c r="BR110" s="22" t="str">
        <f ca="1">IF(ISNUMBER(Z110-'Choose Housekeeping Genes'!AB$12),Z110-'Choose Housekeeping Genes'!AB$12,"")</f>
        <v/>
      </c>
      <c r="BS110" s="22" t="str">
        <f ca="1">IF(ISNUMBER(AA110-'Choose Housekeeping Genes'!AC$12),AA110-'Choose Housekeeping Genes'!AC$12,"")</f>
        <v/>
      </c>
      <c r="BT110" s="22" t="str">
        <f ca="1">IF(ISNUMBER(AB110-'Choose Housekeeping Genes'!AD$12),AB110-'Choose Housekeeping Genes'!AD$12,"")</f>
        <v/>
      </c>
      <c r="BU110" s="22" t="str">
        <f ca="1">IF(ISNUMBER(AC110-'Choose Housekeeping Genes'!AE$12),AC110-'Choose Housekeeping Genes'!AE$12,"")</f>
        <v/>
      </c>
      <c r="BV110" s="22" t="str">
        <f ca="1">IF(ISNUMBER(AD110-'Choose Housekeeping Genes'!AF$12),AD110-'Choose Housekeeping Genes'!AF$12,"")</f>
        <v/>
      </c>
      <c r="BW110" s="22" t="str">
        <f ca="1">IF(ISNUMBER(AE110-'Choose Housekeeping Genes'!AG$12),AE110-'Choose Housekeeping Genes'!AG$12,"")</f>
        <v/>
      </c>
      <c r="BX110" s="22" t="str">
        <f ca="1">IF(ISNUMBER(AF110-'Choose Housekeeping Genes'!AH$12),AF110-'Choose Housekeeping Genes'!AH$12,"")</f>
        <v/>
      </c>
      <c r="BY110" s="22" t="str">
        <f ca="1">IF(ISNUMBER(AG110-'Choose Housekeeping Genes'!AI$12),AG110-'Choose Housekeeping Genes'!AI$12,"")</f>
        <v/>
      </c>
      <c r="BZ110" s="22" t="str">
        <f ca="1">IF(ISNUMBER(AH110-'Choose Housekeeping Genes'!AJ$12),AH110-'Choose Housekeeping Genes'!AJ$12,"")</f>
        <v/>
      </c>
      <c r="CA110" s="22" t="str">
        <f ca="1">IF(ISNUMBER(AI110-'Choose Housekeeping Genes'!AK$12),AI110-'Choose Housekeeping Genes'!AK$12,"")</f>
        <v/>
      </c>
      <c r="CB110" s="22" t="str">
        <f ca="1">IF(ISNUMBER(AJ110-'Choose Housekeeping Genes'!AL$12),AJ110-'Choose Housekeeping Genes'!AL$12,"")</f>
        <v/>
      </c>
      <c r="CC110" s="22" t="str">
        <f ca="1">IF(ISNUMBER(AK110-'Choose Housekeeping Genes'!AM$12),AK110-'Choose Housekeeping Genes'!AM$12,"")</f>
        <v/>
      </c>
      <c r="CD110" s="22" t="str">
        <f ca="1">IF(ISNUMBER(AL110-'Choose Housekeeping Genes'!AN$12),AL110-'Choose Housekeeping Genes'!AN$12,"")</f>
        <v/>
      </c>
      <c r="CE110" s="22" t="str">
        <f ca="1">IF(ISNUMBER(AM110-'Choose Housekeeping Genes'!AO$12),AM110-'Choose Housekeeping Genes'!AO$12,"")</f>
        <v/>
      </c>
      <c r="CF110" s="22" t="str">
        <f ca="1">IF(ISNUMBER(AN110-'Choose Housekeeping Genes'!AP$12),AN110-'Choose Housekeeping Genes'!AP$12,"")</f>
        <v/>
      </c>
      <c r="CG110" s="22" t="str">
        <f ca="1">IF(ISNUMBER(AO110-'Choose Housekeeping Genes'!AQ$12),AO110-'Choose Housekeeping Genes'!AQ$12,"")</f>
        <v/>
      </c>
      <c r="CH110" s="22" t="str">
        <f ca="1">IF(ISNUMBER(AP110-'Choose Housekeeping Genes'!AR$12),AP110-'Choose Housekeeping Genes'!AR$12,"")</f>
        <v/>
      </c>
      <c r="CI110" s="22" t="str">
        <f ca="1">IF(ISNUMBER(AQ110-'Choose Housekeeping Genes'!AS$12),AQ110-'Choose Housekeeping Genes'!AS$12,"")</f>
        <v/>
      </c>
      <c r="CJ110" s="22" t="str">
        <f ca="1">IF(ISNUMBER(AR110-'Choose Housekeeping Genes'!AT$12),AR110-'Choose Housekeeping Genes'!AT$12,"")</f>
        <v/>
      </c>
      <c r="CK110" s="66" t="e">
        <f t="shared" ca="1" si="50"/>
        <v>#DIV/0!</v>
      </c>
      <c r="CL110" s="143" t="e">
        <f t="shared" ca="1" si="51"/>
        <v>#DIV/0!</v>
      </c>
      <c r="DA110" s="69" t="str">
        <f>'Transcript table'!D118</f>
        <v>Lys-CTT-8</v>
      </c>
      <c r="DB110" s="21" t="s">
        <v>224</v>
      </c>
      <c r="DC110" s="65" t="str">
        <f t="shared" ca="1" si="52"/>
        <v/>
      </c>
      <c r="DD110" s="65" t="str">
        <f t="shared" ca="1" si="53"/>
        <v/>
      </c>
      <c r="DE110" s="65" t="str">
        <f t="shared" ca="1" si="54"/>
        <v/>
      </c>
      <c r="DF110" s="65" t="str">
        <f t="shared" ca="1" si="55"/>
        <v/>
      </c>
      <c r="DG110" s="65" t="str">
        <f t="shared" ca="1" si="56"/>
        <v/>
      </c>
      <c r="DH110" s="65" t="str">
        <f t="shared" ca="1" si="57"/>
        <v/>
      </c>
      <c r="DI110" s="65" t="str">
        <f t="shared" ca="1" si="58"/>
        <v/>
      </c>
      <c r="DJ110" s="65" t="str">
        <f t="shared" ca="1" si="59"/>
        <v/>
      </c>
      <c r="DK110" s="65" t="str">
        <f t="shared" ca="1" si="60"/>
        <v/>
      </c>
      <c r="DL110" s="65" t="str">
        <f t="shared" ca="1" si="61"/>
        <v/>
      </c>
      <c r="DM110" s="65" t="str">
        <f t="shared" ca="1" si="62"/>
        <v/>
      </c>
      <c r="DN110" s="65" t="str">
        <f t="shared" ca="1" si="63"/>
        <v/>
      </c>
      <c r="DO110" s="65" t="str">
        <f t="shared" ca="1" si="64"/>
        <v/>
      </c>
      <c r="DP110" s="65" t="str">
        <f t="shared" ca="1" si="65"/>
        <v/>
      </c>
      <c r="DQ110" s="65" t="str">
        <f t="shared" ca="1" si="66"/>
        <v/>
      </c>
      <c r="DR110" s="65" t="str">
        <f t="shared" ca="1" si="67"/>
        <v/>
      </c>
      <c r="DS110" s="65" t="str">
        <f t="shared" ca="1" si="68"/>
        <v/>
      </c>
      <c r="DT110" s="65" t="str">
        <f t="shared" ca="1" si="69"/>
        <v/>
      </c>
      <c r="DU110" s="65" t="str">
        <f t="shared" ca="1" si="70"/>
        <v/>
      </c>
      <c r="DV110" s="65" t="str">
        <f t="shared" ca="1" si="71"/>
        <v/>
      </c>
      <c r="DW110" s="141" t="str">
        <f t="shared" si="72"/>
        <v>Lys-CTT-8</v>
      </c>
      <c r="DX110" s="140" t="s">
        <v>224</v>
      </c>
      <c r="DY110" s="65" t="str">
        <f t="shared" ca="1" si="73"/>
        <v/>
      </c>
      <c r="DZ110" s="65" t="str">
        <f t="shared" ca="1" si="74"/>
        <v/>
      </c>
      <c r="EA110" s="65" t="str">
        <f t="shared" ca="1" si="75"/>
        <v/>
      </c>
      <c r="EB110" s="65" t="str">
        <f t="shared" ca="1" si="76"/>
        <v/>
      </c>
      <c r="EC110" s="65" t="str">
        <f t="shared" ca="1" si="77"/>
        <v/>
      </c>
      <c r="ED110" s="65" t="str">
        <f t="shared" ca="1" si="78"/>
        <v/>
      </c>
      <c r="EE110" s="65" t="str">
        <f t="shared" ca="1" si="79"/>
        <v/>
      </c>
      <c r="EF110" s="65" t="str">
        <f t="shared" ca="1" si="80"/>
        <v/>
      </c>
      <c r="EG110" s="65" t="str">
        <f t="shared" ca="1" si="81"/>
        <v/>
      </c>
      <c r="EH110" s="65" t="str">
        <f t="shared" ca="1" si="82"/>
        <v/>
      </c>
      <c r="EI110" s="65" t="str">
        <f t="shared" ca="1" si="83"/>
        <v/>
      </c>
      <c r="EJ110" s="65" t="str">
        <f t="shared" ca="1" si="84"/>
        <v/>
      </c>
      <c r="EK110" s="65" t="str">
        <f t="shared" ca="1" si="85"/>
        <v/>
      </c>
      <c r="EL110" s="65" t="str">
        <f t="shared" ca="1" si="86"/>
        <v/>
      </c>
      <c r="EM110" s="65" t="str">
        <f t="shared" ca="1" si="87"/>
        <v/>
      </c>
      <c r="EN110" s="65" t="str">
        <f t="shared" ca="1" si="88"/>
        <v/>
      </c>
      <c r="EO110" s="65" t="str">
        <f t="shared" ca="1" si="89"/>
        <v/>
      </c>
      <c r="EP110" s="65" t="str">
        <f t="shared" ca="1" si="90"/>
        <v/>
      </c>
      <c r="EQ110" s="65" t="str">
        <f t="shared" ca="1" si="91"/>
        <v/>
      </c>
      <c r="ER110" s="65" t="str">
        <f t="shared" ca="1" si="92"/>
        <v/>
      </c>
    </row>
    <row r="111" spans="1:148" ht="12.75" customHeight="1">
      <c r="A111" s="134" t="str">
        <f>'Test Sample Data'!A111</f>
        <v>Lys-TTT-1</v>
      </c>
      <c r="B111" s="136" t="s">
        <v>222</v>
      </c>
      <c r="C111" s="22" t="str">
        <f>IF(SUM('Test Sample Data'!C$3:C$194)&gt;10,IF(AND(ISNUMBER('Test Sample Data'!C111),'Test Sample Data'!C111&lt;35,'Test Sample Data'!C111&gt;0),'Test Sample Data'!C111-'Choose Housekeeping Genes'!D$20,35-'Choose Housekeeping Genes'!D$20),"")</f>
        <v/>
      </c>
      <c r="D111" s="22" t="str">
        <f>IF(SUM('Test Sample Data'!D$3:D$194)&gt;10,IF(AND(ISNUMBER('Test Sample Data'!D111),'Test Sample Data'!D111&lt;35,'Test Sample Data'!D111&gt;0),'Test Sample Data'!D111-'Choose Housekeeping Genes'!E$20,35-'Choose Housekeeping Genes'!E$20),"")</f>
        <v/>
      </c>
      <c r="E111" s="22" t="str">
        <f>IF(SUM('Test Sample Data'!E$3:E$194)&gt;10,IF(AND(ISNUMBER('Test Sample Data'!E111),'Test Sample Data'!E111&lt;35,'Test Sample Data'!E111&gt;0),'Test Sample Data'!E111-'Choose Housekeeping Genes'!F$20,35-'Choose Housekeeping Genes'!F$20),"")</f>
        <v/>
      </c>
      <c r="F111" s="22" t="str">
        <f>IF(SUM('Test Sample Data'!F$3:F$194)&gt;10,IF(AND(ISNUMBER('Test Sample Data'!F111),'Test Sample Data'!F111&lt;35,'Test Sample Data'!F111&gt;0),'Test Sample Data'!F111-'Choose Housekeeping Genes'!G$20,35-'Choose Housekeeping Genes'!G$20),"")</f>
        <v/>
      </c>
      <c r="G111" s="22" t="str">
        <f>IF(SUM('Test Sample Data'!G$3:G$194)&gt;10,IF(AND(ISNUMBER('Test Sample Data'!G111),'Test Sample Data'!G111&lt;35,'Test Sample Data'!G111&gt;0),'Test Sample Data'!G111-'Choose Housekeeping Genes'!H$20,35-'Choose Housekeeping Genes'!H$20),"")</f>
        <v/>
      </c>
      <c r="H111" s="22" t="str">
        <f>IF(SUM('Test Sample Data'!H$3:H$194)&gt;10,IF(AND(ISNUMBER('Test Sample Data'!H111),'Test Sample Data'!H111&lt;35,'Test Sample Data'!H111&gt;0),'Test Sample Data'!H111-'Choose Housekeeping Genes'!I$20,35-'Choose Housekeeping Genes'!I$20),"")</f>
        <v/>
      </c>
      <c r="I111" s="22" t="str">
        <f>IF(SUM('Test Sample Data'!I$3:I$194)&gt;10,IF(AND(ISNUMBER('Test Sample Data'!I111),'Test Sample Data'!I111&lt;35,'Test Sample Data'!I111&gt;0),'Test Sample Data'!I111-'Choose Housekeeping Genes'!J$20,35-'Choose Housekeeping Genes'!J$20),"")</f>
        <v/>
      </c>
      <c r="J111" s="22" t="str">
        <f>IF(SUM('Test Sample Data'!J$3:J$194)&gt;10,IF(AND(ISNUMBER('Test Sample Data'!J111),'Test Sample Data'!J111&lt;35,'Test Sample Data'!J111&gt;0),'Test Sample Data'!J111-'Choose Housekeeping Genes'!K$20,35-'Choose Housekeeping Genes'!K$20),"")</f>
        <v/>
      </c>
      <c r="K111" s="22" t="str">
        <f>IF(SUM('Test Sample Data'!K$3:K$194)&gt;10,IF(AND(ISNUMBER('Test Sample Data'!K111),'Test Sample Data'!K111&lt;35,'Test Sample Data'!K111&gt;0),'Test Sample Data'!K111-'Choose Housekeeping Genes'!L$20,35-'Choose Housekeeping Genes'!L$20),"")</f>
        <v/>
      </c>
      <c r="L111" s="22" t="str">
        <f>IF(SUM('Test Sample Data'!L$3:L$194)&gt;10,IF(AND(ISNUMBER('Test Sample Data'!L111),'Test Sample Data'!L111&lt;35,'Test Sample Data'!L111&gt;0),'Test Sample Data'!L111-'Choose Housekeeping Genes'!M$20,35-'Choose Housekeeping Genes'!M$20),"")</f>
        <v/>
      </c>
      <c r="M111" s="22" t="str">
        <f>IF(SUM('Test Sample Data'!M$3:M$194)&gt;10,IF(AND(ISNUMBER('Test Sample Data'!M111),'Test Sample Data'!M111&lt;35,'Test Sample Data'!M111&gt;0),'Test Sample Data'!M111-'Choose Housekeeping Genes'!N$20,35-'Choose Housekeeping Genes'!N$20),"")</f>
        <v/>
      </c>
      <c r="N111" s="22" t="str">
        <f>IF(SUM('Test Sample Data'!N$3:N$194)&gt;10,IF(AND(ISNUMBER('Test Sample Data'!N111),'Test Sample Data'!N111&lt;35,'Test Sample Data'!N111&gt;0),'Test Sample Data'!N111-'Choose Housekeeping Genes'!O$20,35-'Choose Housekeeping Genes'!O$20),"")</f>
        <v/>
      </c>
      <c r="O111" s="22" t="str">
        <f>IF(SUM('Test Sample Data'!O$3:O$194)&gt;10,IF(AND(ISNUMBER('Test Sample Data'!O111),'Test Sample Data'!O111&lt;35,'Test Sample Data'!O111&gt;0),'Test Sample Data'!O111-'Choose Housekeeping Genes'!P$20,35-'Choose Housekeeping Genes'!P$20),"")</f>
        <v/>
      </c>
      <c r="P111" s="22" t="str">
        <f>IF(SUM('Test Sample Data'!P$3:P$194)&gt;10,IF(AND(ISNUMBER('Test Sample Data'!P111),'Test Sample Data'!P111&lt;35,'Test Sample Data'!P111&gt;0),'Test Sample Data'!P111-'Choose Housekeeping Genes'!Q$20,35-'Choose Housekeeping Genes'!Q$20),"")</f>
        <v/>
      </c>
      <c r="Q111" s="22" t="str">
        <f>IF(SUM('Test Sample Data'!Q$3:Q$194)&gt;10,IF(AND(ISNUMBER('Test Sample Data'!Q111),'Test Sample Data'!Q111&lt;35,'Test Sample Data'!Q111&gt;0),'Test Sample Data'!Q111-'Choose Housekeeping Genes'!R$20,35-'Choose Housekeeping Genes'!R$20),"")</f>
        <v/>
      </c>
      <c r="R111" s="22" t="str">
        <f>IF(SUM('Test Sample Data'!R$3:R$194)&gt;10,IF(AND(ISNUMBER('Test Sample Data'!R111),'Test Sample Data'!R111&lt;35,'Test Sample Data'!R111&gt;0),'Test Sample Data'!R111-'Choose Housekeeping Genes'!S$20,35-'Choose Housekeeping Genes'!S$20),"")</f>
        <v/>
      </c>
      <c r="S111" s="22" t="str">
        <f>IF(SUM('Test Sample Data'!S$3:S$194)&gt;10,IF(AND(ISNUMBER('Test Sample Data'!S111),'Test Sample Data'!S111&lt;35,'Test Sample Data'!S111&gt;0),'Test Sample Data'!S111-'Choose Housekeeping Genes'!T$20,35-'Choose Housekeeping Genes'!T$20),"")</f>
        <v/>
      </c>
      <c r="T111" s="22" t="str">
        <f>IF(SUM('Test Sample Data'!T$3:T$194)&gt;10,IF(AND(ISNUMBER('Test Sample Data'!T111),'Test Sample Data'!T111&lt;35,'Test Sample Data'!T111&gt;0),'Test Sample Data'!T111-'Choose Housekeeping Genes'!U$20,35-'Choose Housekeeping Genes'!U$20),"")</f>
        <v/>
      </c>
      <c r="U111" s="22" t="str">
        <f>IF(SUM('Test Sample Data'!U$3:U$194)&gt;10,IF(AND(ISNUMBER('Test Sample Data'!U111),'Test Sample Data'!U111&lt;35,'Test Sample Data'!U111&gt;0),'Test Sample Data'!U111-'Choose Housekeeping Genes'!V$20,35-'Choose Housekeeping Genes'!V$20),"")</f>
        <v/>
      </c>
      <c r="V111" s="22" t="str">
        <f>IF(SUM('Test Sample Data'!V$3:V$194)&gt;10,IF(AND(ISNUMBER('Test Sample Data'!V111),'Test Sample Data'!V111&lt;35,'Test Sample Data'!V111&gt;0),'Test Sample Data'!V111-'Choose Housekeeping Genes'!W$20,35-'Choose Housekeeping Genes'!W$20),"")</f>
        <v/>
      </c>
      <c r="W111" s="139" t="str">
        <f>'Control Sample Data'!A111</f>
        <v>Lys-TTT-1</v>
      </c>
      <c r="X111" s="140" t="s">
        <v>222</v>
      </c>
      <c r="Y111" s="22" t="str">
        <f>IF(SUM('Control Sample Data'!C$3:C$194)&gt;10,IF(AND(ISNUMBER('Control Sample Data'!C111),'Control Sample Data'!C111&lt;35,'Control Sample Data'!C111&gt;0),'Control Sample Data'!C111-'Choose Housekeeping Genes'!AA$20,35-'Choose Housekeeping Genes'!AA$20),"")</f>
        <v/>
      </c>
      <c r="Z111" s="22" t="str">
        <f>IF(SUM('Control Sample Data'!D$3:D$194)&gt;10,IF(AND(ISNUMBER('Control Sample Data'!D111),'Control Sample Data'!D111&lt;35,'Control Sample Data'!D111&gt;0),'Control Sample Data'!D111-'Choose Housekeeping Genes'!AB$20,35-'Choose Housekeeping Genes'!AB$20),"")</f>
        <v/>
      </c>
      <c r="AA111" s="22" t="str">
        <f>IF(SUM('Control Sample Data'!E$3:E$194)&gt;10,IF(AND(ISNUMBER('Control Sample Data'!E111),'Control Sample Data'!E111&lt;35,'Control Sample Data'!E111&gt;0),'Control Sample Data'!E111-'Choose Housekeeping Genes'!AC$20,35-'Choose Housekeeping Genes'!AC$20),"")</f>
        <v/>
      </c>
      <c r="AB111" s="22" t="str">
        <f>IF(SUM('Control Sample Data'!F$3:F$194)&gt;10,IF(AND(ISNUMBER('Control Sample Data'!F111),'Control Sample Data'!F111&lt;35,'Control Sample Data'!F111&gt;0),'Control Sample Data'!F111-'Choose Housekeeping Genes'!AD$20,35-'Choose Housekeeping Genes'!AD$20),"")</f>
        <v/>
      </c>
      <c r="AC111" s="22" t="str">
        <f>IF(SUM('Control Sample Data'!G$3:G$194)&gt;10,IF(AND(ISNUMBER('Control Sample Data'!G111),'Control Sample Data'!G111&lt;35,'Control Sample Data'!G111&gt;0),'Control Sample Data'!G111-'Choose Housekeeping Genes'!AE$20,35-'Choose Housekeeping Genes'!AE$20),"")</f>
        <v/>
      </c>
      <c r="AD111" s="22" t="str">
        <f>IF(SUM('Control Sample Data'!H$3:H$194)&gt;10,IF(AND(ISNUMBER('Control Sample Data'!H111),'Control Sample Data'!H111&lt;35,'Control Sample Data'!H111&gt;0),'Control Sample Data'!H111-'Choose Housekeeping Genes'!AF$20,35-'Choose Housekeeping Genes'!AF$20),"")</f>
        <v/>
      </c>
      <c r="AE111" s="22" t="str">
        <f>IF(SUM('Control Sample Data'!I$3:I$194)&gt;10,IF(AND(ISNUMBER('Control Sample Data'!I111),'Control Sample Data'!I111&lt;35,'Control Sample Data'!I111&gt;0),'Control Sample Data'!I111-'Choose Housekeeping Genes'!AG$20,35-'Choose Housekeeping Genes'!AG$20),"")</f>
        <v/>
      </c>
      <c r="AF111" s="22" t="str">
        <f>IF(SUM('Control Sample Data'!J$3:J$194)&gt;10,IF(AND(ISNUMBER('Control Sample Data'!J111),'Control Sample Data'!J111&lt;35,'Control Sample Data'!J111&gt;0),'Control Sample Data'!J111-'Choose Housekeeping Genes'!AH$20,35-'Choose Housekeeping Genes'!AH$20),"")</f>
        <v/>
      </c>
      <c r="AG111" s="22" t="str">
        <f>IF(SUM('Control Sample Data'!K$3:K$194)&gt;10,IF(AND(ISNUMBER('Control Sample Data'!K111),'Control Sample Data'!K111&lt;35,'Control Sample Data'!K111&gt;0),'Control Sample Data'!K111-'Choose Housekeeping Genes'!AI$20,35-'Choose Housekeeping Genes'!AI$20),"")</f>
        <v/>
      </c>
      <c r="AH111" s="22" t="str">
        <f>IF(SUM('Control Sample Data'!L$3:L$194)&gt;10,IF(AND(ISNUMBER('Control Sample Data'!L111),'Control Sample Data'!L111&lt;35,'Control Sample Data'!L111&gt;0),'Control Sample Data'!L111-'Choose Housekeeping Genes'!AJ$20,35-'Choose Housekeeping Genes'!AJ$20),"")</f>
        <v/>
      </c>
      <c r="AI111" s="22" t="str">
        <f>IF(SUM('Control Sample Data'!M$3:M$194)&gt;10,IF(AND(ISNUMBER('Control Sample Data'!M111),'Control Sample Data'!M111&lt;35,'Control Sample Data'!M111&gt;0),'Control Sample Data'!M111-'Choose Housekeeping Genes'!AK$20,35-'Choose Housekeeping Genes'!AK$20),"")</f>
        <v/>
      </c>
      <c r="AJ111" s="22" t="str">
        <f>IF(SUM('Control Sample Data'!N$3:N$194)&gt;10,IF(AND(ISNUMBER('Control Sample Data'!N111),'Control Sample Data'!N111&lt;35,'Control Sample Data'!N111&gt;0),'Control Sample Data'!N111-'Choose Housekeeping Genes'!AL$20,35-'Choose Housekeeping Genes'!AL$20),"")</f>
        <v/>
      </c>
      <c r="AK111" s="22" t="str">
        <f>IF(SUM('Control Sample Data'!O$3:O$194)&gt;10,IF(AND(ISNUMBER('Control Sample Data'!O111),'Control Sample Data'!O111&lt;35,'Control Sample Data'!O111&gt;0),'Control Sample Data'!O111-'Choose Housekeeping Genes'!AM$20,35-'Choose Housekeeping Genes'!AM$20),"")</f>
        <v/>
      </c>
      <c r="AL111" s="22" t="str">
        <f>IF(SUM('Control Sample Data'!P$3:P$194)&gt;10,IF(AND(ISNUMBER('Control Sample Data'!P111),'Control Sample Data'!P111&lt;35,'Control Sample Data'!P111&gt;0),'Control Sample Data'!P111-'Choose Housekeeping Genes'!AN$20,35-'Choose Housekeeping Genes'!AN$20),"")</f>
        <v/>
      </c>
      <c r="AM111" s="22" t="str">
        <f>IF(SUM('Control Sample Data'!Q$3:Q$194)&gt;10,IF(AND(ISNUMBER('Control Sample Data'!Q111),'Control Sample Data'!Q111&lt;35,'Control Sample Data'!Q111&gt;0),'Control Sample Data'!Q111-'Choose Housekeeping Genes'!AO$20,35-'Choose Housekeeping Genes'!AO$20),"")</f>
        <v/>
      </c>
      <c r="AN111" s="22" t="str">
        <f>IF(SUM('Control Sample Data'!R$3:R$194)&gt;10,IF(AND(ISNUMBER('Control Sample Data'!R111),'Control Sample Data'!R111&lt;35,'Control Sample Data'!R111&gt;0),'Control Sample Data'!R111-'Choose Housekeeping Genes'!AP$20,35-'Choose Housekeeping Genes'!AP$20),"")</f>
        <v/>
      </c>
      <c r="AO111" s="22" t="str">
        <f>IF(SUM('Control Sample Data'!S$3:S$194)&gt;10,IF(AND(ISNUMBER('Control Sample Data'!S111),'Control Sample Data'!S111&lt;35,'Control Sample Data'!S111&gt;0),'Control Sample Data'!S111-'Choose Housekeeping Genes'!AQ$20,35-'Choose Housekeeping Genes'!AQ$20),"")</f>
        <v/>
      </c>
      <c r="AP111" s="22" t="str">
        <f>IF(SUM('Control Sample Data'!T$3:T$194)&gt;10,IF(AND(ISNUMBER('Control Sample Data'!T111),'Control Sample Data'!T111&lt;35,'Control Sample Data'!T111&gt;0),'Control Sample Data'!T111-'Choose Housekeeping Genes'!AR$20,35-'Choose Housekeeping Genes'!AR$20),"")</f>
        <v/>
      </c>
      <c r="AQ111" s="22" t="str">
        <f>IF(SUM('Control Sample Data'!U$3:U$194)&gt;10,IF(AND(ISNUMBER('Control Sample Data'!U111),'Control Sample Data'!U111&lt;35,'Control Sample Data'!U111&gt;0),'Control Sample Data'!U111-'Choose Housekeeping Genes'!AS$20,35-'Choose Housekeeping Genes'!AS$20),"")</f>
        <v/>
      </c>
      <c r="AR111" s="22" t="str">
        <f>IF(SUM('Control Sample Data'!V$3:V$194)&gt;10,IF(AND(ISNUMBER('Control Sample Data'!V111),'Control Sample Data'!V111&lt;35,'Control Sample Data'!V111&gt;0),'Control Sample Data'!V111-'Choose Housekeeping Genes'!AT$20,35-'Choose Housekeeping Genes'!AT$20),"")</f>
        <v/>
      </c>
      <c r="AS111" s="69" t="str">
        <f>'Control Sample Data'!A111</f>
        <v>Lys-TTT-1</v>
      </c>
      <c r="AT111" s="21" t="s">
        <v>222</v>
      </c>
      <c r="AU111" s="22" t="str">
        <f ca="1">IF(ISNUMBER(C111-'Choose Housekeeping Genes'!D$12),C111-'Choose Housekeeping Genes'!D$12,"")</f>
        <v/>
      </c>
      <c r="AV111" s="22" t="str">
        <f ca="1">IF(ISNUMBER(D111-'Choose Housekeeping Genes'!E$12),D111-'Choose Housekeeping Genes'!E$12,"")</f>
        <v/>
      </c>
      <c r="AW111" s="22" t="str">
        <f ca="1">IF(ISNUMBER(E111-'Choose Housekeeping Genes'!F$12),E111-'Choose Housekeeping Genes'!F$12,"")</f>
        <v/>
      </c>
      <c r="AX111" s="22" t="str">
        <f ca="1">IF(ISNUMBER(F111-'Choose Housekeeping Genes'!G$12),F111-'Choose Housekeeping Genes'!G$12,"")</f>
        <v/>
      </c>
      <c r="AY111" s="22" t="str">
        <f ca="1">IF(ISNUMBER(G111-'Choose Housekeeping Genes'!H$12),G111-'Choose Housekeeping Genes'!H$12,"")</f>
        <v/>
      </c>
      <c r="AZ111" s="22" t="str">
        <f ca="1">IF(ISNUMBER(H111-'Choose Housekeeping Genes'!I$12),H111-'Choose Housekeeping Genes'!I$12,"")</f>
        <v/>
      </c>
      <c r="BA111" s="22" t="str">
        <f ca="1">IF(ISNUMBER(I111-'Choose Housekeeping Genes'!J$12),I111-'Choose Housekeeping Genes'!J$12,"")</f>
        <v/>
      </c>
      <c r="BB111" s="22" t="str">
        <f ca="1">IF(ISNUMBER(J111-'Choose Housekeeping Genes'!K$12),J111-'Choose Housekeeping Genes'!K$12,"")</f>
        <v/>
      </c>
      <c r="BC111" s="22" t="str">
        <f ca="1">IF(ISNUMBER(K111-'Choose Housekeeping Genes'!L$12),K111-'Choose Housekeeping Genes'!L$12,"")</f>
        <v/>
      </c>
      <c r="BD111" s="22" t="str">
        <f ca="1">IF(ISNUMBER(L111-'Choose Housekeeping Genes'!M$12),L111-'Choose Housekeeping Genes'!M$12,"")</f>
        <v/>
      </c>
      <c r="BE111" s="22" t="str">
        <f ca="1">IF(ISNUMBER(M111-'Choose Housekeeping Genes'!N$12),M111-'Choose Housekeeping Genes'!N$12,"")</f>
        <v/>
      </c>
      <c r="BF111" s="22" t="str">
        <f ca="1">IF(ISNUMBER(N111-'Choose Housekeeping Genes'!O$12),N111-'Choose Housekeeping Genes'!O$12,"")</f>
        <v/>
      </c>
      <c r="BG111" s="22" t="str">
        <f ca="1">IF(ISNUMBER(O111-'Choose Housekeeping Genes'!P$12),O111-'Choose Housekeeping Genes'!P$12,"")</f>
        <v/>
      </c>
      <c r="BH111" s="22" t="str">
        <f ca="1">IF(ISNUMBER(P111-'Choose Housekeeping Genes'!Q$12),P111-'Choose Housekeeping Genes'!Q$12,"")</f>
        <v/>
      </c>
      <c r="BI111" s="22" t="str">
        <f ca="1">IF(ISNUMBER(Q111-'Choose Housekeeping Genes'!R$12),Q111-'Choose Housekeeping Genes'!R$12,"")</f>
        <v/>
      </c>
      <c r="BJ111" s="22" t="str">
        <f ca="1">IF(ISNUMBER(R111-'Choose Housekeeping Genes'!S$12),R111-'Choose Housekeeping Genes'!S$12,"")</f>
        <v/>
      </c>
      <c r="BK111" s="22" t="str">
        <f ca="1">IF(ISNUMBER(S111-'Choose Housekeeping Genes'!T$12),S111-'Choose Housekeeping Genes'!T$12,"")</f>
        <v/>
      </c>
      <c r="BL111" s="22" t="str">
        <f ca="1">IF(ISNUMBER(T111-'Choose Housekeeping Genes'!U$12),T111-'Choose Housekeeping Genes'!U$12,"")</f>
        <v/>
      </c>
      <c r="BM111" s="22" t="str">
        <f ca="1">IF(ISNUMBER(U111-'Choose Housekeeping Genes'!V$12),U111-'Choose Housekeeping Genes'!V$12,"")</f>
        <v/>
      </c>
      <c r="BN111" s="22" t="str">
        <f ca="1">IF(ISNUMBER(V111-'Choose Housekeeping Genes'!W$12),V111-'Choose Housekeeping Genes'!W$12,"")</f>
        <v/>
      </c>
      <c r="BO111" s="142" t="str">
        <f t="shared" si="93"/>
        <v>Lys-TTT-1</v>
      </c>
      <c r="BP111" s="140" t="s">
        <v>222</v>
      </c>
      <c r="BQ111" s="22" t="str">
        <f ca="1">IF(ISNUMBER(Y111-'Choose Housekeeping Genes'!AA$12),Y111-'Choose Housekeeping Genes'!AA$12,"")</f>
        <v/>
      </c>
      <c r="BR111" s="22" t="str">
        <f ca="1">IF(ISNUMBER(Z111-'Choose Housekeeping Genes'!AB$12),Z111-'Choose Housekeeping Genes'!AB$12,"")</f>
        <v/>
      </c>
      <c r="BS111" s="22" t="str">
        <f ca="1">IF(ISNUMBER(AA111-'Choose Housekeeping Genes'!AC$12),AA111-'Choose Housekeeping Genes'!AC$12,"")</f>
        <v/>
      </c>
      <c r="BT111" s="22" t="str">
        <f ca="1">IF(ISNUMBER(AB111-'Choose Housekeeping Genes'!AD$12),AB111-'Choose Housekeeping Genes'!AD$12,"")</f>
        <v/>
      </c>
      <c r="BU111" s="22" t="str">
        <f ca="1">IF(ISNUMBER(AC111-'Choose Housekeeping Genes'!AE$12),AC111-'Choose Housekeeping Genes'!AE$12,"")</f>
        <v/>
      </c>
      <c r="BV111" s="22" t="str">
        <f ca="1">IF(ISNUMBER(AD111-'Choose Housekeeping Genes'!AF$12),AD111-'Choose Housekeeping Genes'!AF$12,"")</f>
        <v/>
      </c>
      <c r="BW111" s="22" t="str">
        <f ca="1">IF(ISNUMBER(AE111-'Choose Housekeeping Genes'!AG$12),AE111-'Choose Housekeeping Genes'!AG$12,"")</f>
        <v/>
      </c>
      <c r="BX111" s="22" t="str">
        <f ca="1">IF(ISNUMBER(AF111-'Choose Housekeeping Genes'!AH$12),AF111-'Choose Housekeeping Genes'!AH$12,"")</f>
        <v/>
      </c>
      <c r="BY111" s="22" t="str">
        <f ca="1">IF(ISNUMBER(AG111-'Choose Housekeeping Genes'!AI$12),AG111-'Choose Housekeeping Genes'!AI$12,"")</f>
        <v/>
      </c>
      <c r="BZ111" s="22" t="str">
        <f ca="1">IF(ISNUMBER(AH111-'Choose Housekeeping Genes'!AJ$12),AH111-'Choose Housekeeping Genes'!AJ$12,"")</f>
        <v/>
      </c>
      <c r="CA111" s="22" t="str">
        <f ca="1">IF(ISNUMBER(AI111-'Choose Housekeeping Genes'!AK$12),AI111-'Choose Housekeeping Genes'!AK$12,"")</f>
        <v/>
      </c>
      <c r="CB111" s="22" t="str">
        <f ca="1">IF(ISNUMBER(AJ111-'Choose Housekeeping Genes'!AL$12),AJ111-'Choose Housekeeping Genes'!AL$12,"")</f>
        <v/>
      </c>
      <c r="CC111" s="22" t="str">
        <f ca="1">IF(ISNUMBER(AK111-'Choose Housekeeping Genes'!AM$12),AK111-'Choose Housekeeping Genes'!AM$12,"")</f>
        <v/>
      </c>
      <c r="CD111" s="22" t="str">
        <f ca="1">IF(ISNUMBER(AL111-'Choose Housekeeping Genes'!AN$12),AL111-'Choose Housekeeping Genes'!AN$12,"")</f>
        <v/>
      </c>
      <c r="CE111" s="22" t="str">
        <f ca="1">IF(ISNUMBER(AM111-'Choose Housekeeping Genes'!AO$12),AM111-'Choose Housekeeping Genes'!AO$12,"")</f>
        <v/>
      </c>
      <c r="CF111" s="22" t="str">
        <f ca="1">IF(ISNUMBER(AN111-'Choose Housekeeping Genes'!AP$12),AN111-'Choose Housekeeping Genes'!AP$12,"")</f>
        <v/>
      </c>
      <c r="CG111" s="22" t="str">
        <f ca="1">IF(ISNUMBER(AO111-'Choose Housekeeping Genes'!AQ$12),AO111-'Choose Housekeeping Genes'!AQ$12,"")</f>
        <v/>
      </c>
      <c r="CH111" s="22" t="str">
        <f ca="1">IF(ISNUMBER(AP111-'Choose Housekeeping Genes'!AR$12),AP111-'Choose Housekeeping Genes'!AR$12,"")</f>
        <v/>
      </c>
      <c r="CI111" s="22" t="str">
        <f ca="1">IF(ISNUMBER(AQ111-'Choose Housekeeping Genes'!AS$12),AQ111-'Choose Housekeeping Genes'!AS$12,"")</f>
        <v/>
      </c>
      <c r="CJ111" s="22" t="str">
        <f ca="1">IF(ISNUMBER(AR111-'Choose Housekeeping Genes'!AT$12),AR111-'Choose Housekeeping Genes'!AT$12,"")</f>
        <v/>
      </c>
      <c r="CK111" s="66" t="e">
        <f t="shared" ca="1" si="50"/>
        <v>#DIV/0!</v>
      </c>
      <c r="CL111" s="143" t="e">
        <f t="shared" ca="1" si="51"/>
        <v>#DIV/0!</v>
      </c>
      <c r="DA111" s="69" t="str">
        <f>'Transcript table'!D119</f>
        <v>Lys-TTT-1</v>
      </c>
      <c r="DB111" s="21" t="s">
        <v>222</v>
      </c>
      <c r="DC111" s="65" t="str">
        <f t="shared" ca="1" si="52"/>
        <v/>
      </c>
      <c r="DD111" s="65" t="str">
        <f t="shared" ca="1" si="53"/>
        <v/>
      </c>
      <c r="DE111" s="65" t="str">
        <f t="shared" ca="1" si="54"/>
        <v/>
      </c>
      <c r="DF111" s="65" t="str">
        <f t="shared" ca="1" si="55"/>
        <v/>
      </c>
      <c r="DG111" s="65" t="str">
        <f t="shared" ca="1" si="56"/>
        <v/>
      </c>
      <c r="DH111" s="65" t="str">
        <f t="shared" ca="1" si="57"/>
        <v/>
      </c>
      <c r="DI111" s="65" t="str">
        <f t="shared" ca="1" si="58"/>
        <v/>
      </c>
      <c r="DJ111" s="65" t="str">
        <f t="shared" ca="1" si="59"/>
        <v/>
      </c>
      <c r="DK111" s="65" t="str">
        <f t="shared" ca="1" si="60"/>
        <v/>
      </c>
      <c r="DL111" s="65" t="str">
        <f t="shared" ca="1" si="61"/>
        <v/>
      </c>
      <c r="DM111" s="65" t="str">
        <f t="shared" ca="1" si="62"/>
        <v/>
      </c>
      <c r="DN111" s="65" t="str">
        <f t="shared" ca="1" si="63"/>
        <v/>
      </c>
      <c r="DO111" s="65" t="str">
        <f t="shared" ca="1" si="64"/>
        <v/>
      </c>
      <c r="DP111" s="65" t="str">
        <f t="shared" ca="1" si="65"/>
        <v/>
      </c>
      <c r="DQ111" s="65" t="str">
        <f t="shared" ca="1" si="66"/>
        <v/>
      </c>
      <c r="DR111" s="65" t="str">
        <f t="shared" ca="1" si="67"/>
        <v/>
      </c>
      <c r="DS111" s="65" t="str">
        <f t="shared" ca="1" si="68"/>
        <v/>
      </c>
      <c r="DT111" s="65" t="str">
        <f t="shared" ca="1" si="69"/>
        <v/>
      </c>
      <c r="DU111" s="65" t="str">
        <f t="shared" ca="1" si="70"/>
        <v/>
      </c>
      <c r="DV111" s="65" t="str">
        <f t="shared" ca="1" si="71"/>
        <v/>
      </c>
      <c r="DW111" s="141" t="str">
        <f t="shared" si="72"/>
        <v>Lys-TTT-1</v>
      </c>
      <c r="DX111" s="140" t="s">
        <v>222</v>
      </c>
      <c r="DY111" s="65" t="str">
        <f t="shared" ca="1" si="73"/>
        <v/>
      </c>
      <c r="DZ111" s="65" t="str">
        <f t="shared" ca="1" si="74"/>
        <v/>
      </c>
      <c r="EA111" s="65" t="str">
        <f t="shared" ca="1" si="75"/>
        <v/>
      </c>
      <c r="EB111" s="65" t="str">
        <f t="shared" ca="1" si="76"/>
        <v/>
      </c>
      <c r="EC111" s="65" t="str">
        <f t="shared" ca="1" si="77"/>
        <v/>
      </c>
      <c r="ED111" s="65" t="str">
        <f t="shared" ca="1" si="78"/>
        <v/>
      </c>
      <c r="EE111" s="65" t="str">
        <f t="shared" ca="1" si="79"/>
        <v/>
      </c>
      <c r="EF111" s="65" t="str">
        <f t="shared" ca="1" si="80"/>
        <v/>
      </c>
      <c r="EG111" s="65" t="str">
        <f t="shared" ca="1" si="81"/>
        <v/>
      </c>
      <c r="EH111" s="65" t="str">
        <f t="shared" ca="1" si="82"/>
        <v/>
      </c>
      <c r="EI111" s="65" t="str">
        <f t="shared" ca="1" si="83"/>
        <v/>
      </c>
      <c r="EJ111" s="65" t="str">
        <f t="shared" ca="1" si="84"/>
        <v/>
      </c>
      <c r="EK111" s="65" t="str">
        <f t="shared" ca="1" si="85"/>
        <v/>
      </c>
      <c r="EL111" s="65" t="str">
        <f t="shared" ca="1" si="86"/>
        <v/>
      </c>
      <c r="EM111" s="65" t="str">
        <f t="shared" ca="1" si="87"/>
        <v/>
      </c>
      <c r="EN111" s="65" t="str">
        <f t="shared" ca="1" si="88"/>
        <v/>
      </c>
      <c r="EO111" s="65" t="str">
        <f t="shared" ca="1" si="89"/>
        <v/>
      </c>
      <c r="EP111" s="65" t="str">
        <f t="shared" ca="1" si="90"/>
        <v/>
      </c>
      <c r="EQ111" s="65" t="str">
        <f t="shared" ca="1" si="91"/>
        <v/>
      </c>
      <c r="ER111" s="65" t="str">
        <f t="shared" ca="1" si="92"/>
        <v/>
      </c>
    </row>
    <row r="112" spans="1:148" ht="12.75" customHeight="1">
      <c r="A112" s="134" t="str">
        <f>'Test Sample Data'!A112</f>
        <v>Lys-TTT-2</v>
      </c>
      <c r="B112" s="136" t="s">
        <v>220</v>
      </c>
      <c r="C112" s="22" t="str">
        <f>IF(SUM('Test Sample Data'!C$3:C$194)&gt;10,IF(AND(ISNUMBER('Test Sample Data'!C112),'Test Sample Data'!C112&lt;35,'Test Sample Data'!C112&gt;0),'Test Sample Data'!C112-'Choose Housekeeping Genes'!D$20,35-'Choose Housekeeping Genes'!D$20),"")</f>
        <v/>
      </c>
      <c r="D112" s="22" t="str">
        <f>IF(SUM('Test Sample Data'!D$3:D$194)&gt;10,IF(AND(ISNUMBER('Test Sample Data'!D112),'Test Sample Data'!D112&lt;35,'Test Sample Data'!D112&gt;0),'Test Sample Data'!D112-'Choose Housekeeping Genes'!E$20,35-'Choose Housekeeping Genes'!E$20),"")</f>
        <v/>
      </c>
      <c r="E112" s="22" t="str">
        <f>IF(SUM('Test Sample Data'!E$3:E$194)&gt;10,IF(AND(ISNUMBER('Test Sample Data'!E112),'Test Sample Data'!E112&lt;35,'Test Sample Data'!E112&gt;0),'Test Sample Data'!E112-'Choose Housekeeping Genes'!F$20,35-'Choose Housekeeping Genes'!F$20),"")</f>
        <v/>
      </c>
      <c r="F112" s="22" t="str">
        <f>IF(SUM('Test Sample Data'!F$3:F$194)&gt;10,IF(AND(ISNUMBER('Test Sample Data'!F112),'Test Sample Data'!F112&lt;35,'Test Sample Data'!F112&gt;0),'Test Sample Data'!F112-'Choose Housekeeping Genes'!G$20,35-'Choose Housekeeping Genes'!G$20),"")</f>
        <v/>
      </c>
      <c r="G112" s="22" t="str">
        <f>IF(SUM('Test Sample Data'!G$3:G$194)&gt;10,IF(AND(ISNUMBER('Test Sample Data'!G112),'Test Sample Data'!G112&lt;35,'Test Sample Data'!G112&gt;0),'Test Sample Data'!G112-'Choose Housekeeping Genes'!H$20,35-'Choose Housekeeping Genes'!H$20),"")</f>
        <v/>
      </c>
      <c r="H112" s="22" t="str">
        <f>IF(SUM('Test Sample Data'!H$3:H$194)&gt;10,IF(AND(ISNUMBER('Test Sample Data'!H112),'Test Sample Data'!H112&lt;35,'Test Sample Data'!H112&gt;0),'Test Sample Data'!H112-'Choose Housekeeping Genes'!I$20,35-'Choose Housekeeping Genes'!I$20),"")</f>
        <v/>
      </c>
      <c r="I112" s="22" t="str">
        <f>IF(SUM('Test Sample Data'!I$3:I$194)&gt;10,IF(AND(ISNUMBER('Test Sample Data'!I112),'Test Sample Data'!I112&lt;35,'Test Sample Data'!I112&gt;0),'Test Sample Data'!I112-'Choose Housekeeping Genes'!J$20,35-'Choose Housekeeping Genes'!J$20),"")</f>
        <v/>
      </c>
      <c r="J112" s="22" t="str">
        <f>IF(SUM('Test Sample Data'!J$3:J$194)&gt;10,IF(AND(ISNUMBER('Test Sample Data'!J112),'Test Sample Data'!J112&lt;35,'Test Sample Data'!J112&gt;0),'Test Sample Data'!J112-'Choose Housekeeping Genes'!K$20,35-'Choose Housekeeping Genes'!K$20),"")</f>
        <v/>
      </c>
      <c r="K112" s="22" t="str">
        <f>IF(SUM('Test Sample Data'!K$3:K$194)&gt;10,IF(AND(ISNUMBER('Test Sample Data'!K112),'Test Sample Data'!K112&lt;35,'Test Sample Data'!K112&gt;0),'Test Sample Data'!K112-'Choose Housekeeping Genes'!L$20,35-'Choose Housekeeping Genes'!L$20),"")</f>
        <v/>
      </c>
      <c r="L112" s="22" t="str">
        <f>IF(SUM('Test Sample Data'!L$3:L$194)&gt;10,IF(AND(ISNUMBER('Test Sample Data'!L112),'Test Sample Data'!L112&lt;35,'Test Sample Data'!L112&gt;0),'Test Sample Data'!L112-'Choose Housekeeping Genes'!M$20,35-'Choose Housekeeping Genes'!M$20),"")</f>
        <v/>
      </c>
      <c r="M112" s="22" t="str">
        <f>IF(SUM('Test Sample Data'!M$3:M$194)&gt;10,IF(AND(ISNUMBER('Test Sample Data'!M112),'Test Sample Data'!M112&lt;35,'Test Sample Data'!M112&gt;0),'Test Sample Data'!M112-'Choose Housekeeping Genes'!N$20,35-'Choose Housekeeping Genes'!N$20),"")</f>
        <v/>
      </c>
      <c r="N112" s="22" t="str">
        <f>IF(SUM('Test Sample Data'!N$3:N$194)&gt;10,IF(AND(ISNUMBER('Test Sample Data'!N112),'Test Sample Data'!N112&lt;35,'Test Sample Data'!N112&gt;0),'Test Sample Data'!N112-'Choose Housekeeping Genes'!O$20,35-'Choose Housekeeping Genes'!O$20),"")</f>
        <v/>
      </c>
      <c r="O112" s="22" t="str">
        <f>IF(SUM('Test Sample Data'!O$3:O$194)&gt;10,IF(AND(ISNUMBER('Test Sample Data'!O112),'Test Sample Data'!O112&lt;35,'Test Sample Data'!O112&gt;0),'Test Sample Data'!O112-'Choose Housekeeping Genes'!P$20,35-'Choose Housekeeping Genes'!P$20),"")</f>
        <v/>
      </c>
      <c r="P112" s="22" t="str">
        <f>IF(SUM('Test Sample Data'!P$3:P$194)&gt;10,IF(AND(ISNUMBER('Test Sample Data'!P112),'Test Sample Data'!P112&lt;35,'Test Sample Data'!P112&gt;0),'Test Sample Data'!P112-'Choose Housekeeping Genes'!Q$20,35-'Choose Housekeeping Genes'!Q$20),"")</f>
        <v/>
      </c>
      <c r="Q112" s="22" t="str">
        <f>IF(SUM('Test Sample Data'!Q$3:Q$194)&gt;10,IF(AND(ISNUMBER('Test Sample Data'!Q112),'Test Sample Data'!Q112&lt;35,'Test Sample Data'!Q112&gt;0),'Test Sample Data'!Q112-'Choose Housekeeping Genes'!R$20,35-'Choose Housekeeping Genes'!R$20),"")</f>
        <v/>
      </c>
      <c r="R112" s="22" t="str">
        <f>IF(SUM('Test Sample Data'!R$3:R$194)&gt;10,IF(AND(ISNUMBER('Test Sample Data'!R112),'Test Sample Data'!R112&lt;35,'Test Sample Data'!R112&gt;0),'Test Sample Data'!R112-'Choose Housekeeping Genes'!S$20,35-'Choose Housekeeping Genes'!S$20),"")</f>
        <v/>
      </c>
      <c r="S112" s="22" t="str">
        <f>IF(SUM('Test Sample Data'!S$3:S$194)&gt;10,IF(AND(ISNUMBER('Test Sample Data'!S112),'Test Sample Data'!S112&lt;35,'Test Sample Data'!S112&gt;0),'Test Sample Data'!S112-'Choose Housekeeping Genes'!T$20,35-'Choose Housekeeping Genes'!T$20),"")</f>
        <v/>
      </c>
      <c r="T112" s="22" t="str">
        <f>IF(SUM('Test Sample Data'!T$3:T$194)&gt;10,IF(AND(ISNUMBER('Test Sample Data'!T112),'Test Sample Data'!T112&lt;35,'Test Sample Data'!T112&gt;0),'Test Sample Data'!T112-'Choose Housekeeping Genes'!U$20,35-'Choose Housekeeping Genes'!U$20),"")</f>
        <v/>
      </c>
      <c r="U112" s="22" t="str">
        <f>IF(SUM('Test Sample Data'!U$3:U$194)&gt;10,IF(AND(ISNUMBER('Test Sample Data'!U112),'Test Sample Data'!U112&lt;35,'Test Sample Data'!U112&gt;0),'Test Sample Data'!U112-'Choose Housekeeping Genes'!V$20,35-'Choose Housekeeping Genes'!V$20),"")</f>
        <v/>
      </c>
      <c r="V112" s="22" t="str">
        <f>IF(SUM('Test Sample Data'!V$3:V$194)&gt;10,IF(AND(ISNUMBER('Test Sample Data'!V112),'Test Sample Data'!V112&lt;35,'Test Sample Data'!V112&gt;0),'Test Sample Data'!V112-'Choose Housekeeping Genes'!W$20,35-'Choose Housekeeping Genes'!W$20),"")</f>
        <v/>
      </c>
      <c r="W112" s="139" t="str">
        <f>'Control Sample Data'!A112</f>
        <v>Lys-TTT-2</v>
      </c>
      <c r="X112" s="140" t="s">
        <v>220</v>
      </c>
      <c r="Y112" s="22" t="str">
        <f>IF(SUM('Control Sample Data'!C$3:C$194)&gt;10,IF(AND(ISNUMBER('Control Sample Data'!C112),'Control Sample Data'!C112&lt;35,'Control Sample Data'!C112&gt;0),'Control Sample Data'!C112-'Choose Housekeeping Genes'!AA$20,35-'Choose Housekeeping Genes'!AA$20),"")</f>
        <v/>
      </c>
      <c r="Z112" s="22" t="str">
        <f>IF(SUM('Control Sample Data'!D$3:D$194)&gt;10,IF(AND(ISNUMBER('Control Sample Data'!D112),'Control Sample Data'!D112&lt;35,'Control Sample Data'!D112&gt;0),'Control Sample Data'!D112-'Choose Housekeeping Genes'!AB$20,35-'Choose Housekeeping Genes'!AB$20),"")</f>
        <v/>
      </c>
      <c r="AA112" s="22" t="str">
        <f>IF(SUM('Control Sample Data'!E$3:E$194)&gt;10,IF(AND(ISNUMBER('Control Sample Data'!E112),'Control Sample Data'!E112&lt;35,'Control Sample Data'!E112&gt;0),'Control Sample Data'!E112-'Choose Housekeeping Genes'!AC$20,35-'Choose Housekeeping Genes'!AC$20),"")</f>
        <v/>
      </c>
      <c r="AB112" s="22" t="str">
        <f>IF(SUM('Control Sample Data'!F$3:F$194)&gt;10,IF(AND(ISNUMBER('Control Sample Data'!F112),'Control Sample Data'!F112&lt;35,'Control Sample Data'!F112&gt;0),'Control Sample Data'!F112-'Choose Housekeeping Genes'!AD$20,35-'Choose Housekeeping Genes'!AD$20),"")</f>
        <v/>
      </c>
      <c r="AC112" s="22" t="str">
        <f>IF(SUM('Control Sample Data'!G$3:G$194)&gt;10,IF(AND(ISNUMBER('Control Sample Data'!G112),'Control Sample Data'!G112&lt;35,'Control Sample Data'!G112&gt;0),'Control Sample Data'!G112-'Choose Housekeeping Genes'!AE$20,35-'Choose Housekeeping Genes'!AE$20),"")</f>
        <v/>
      </c>
      <c r="AD112" s="22" t="str">
        <f>IF(SUM('Control Sample Data'!H$3:H$194)&gt;10,IF(AND(ISNUMBER('Control Sample Data'!H112),'Control Sample Data'!H112&lt;35,'Control Sample Data'!H112&gt;0),'Control Sample Data'!H112-'Choose Housekeeping Genes'!AF$20,35-'Choose Housekeeping Genes'!AF$20),"")</f>
        <v/>
      </c>
      <c r="AE112" s="22" t="str">
        <f>IF(SUM('Control Sample Data'!I$3:I$194)&gt;10,IF(AND(ISNUMBER('Control Sample Data'!I112),'Control Sample Data'!I112&lt;35,'Control Sample Data'!I112&gt;0),'Control Sample Data'!I112-'Choose Housekeeping Genes'!AG$20,35-'Choose Housekeeping Genes'!AG$20),"")</f>
        <v/>
      </c>
      <c r="AF112" s="22" t="str">
        <f>IF(SUM('Control Sample Data'!J$3:J$194)&gt;10,IF(AND(ISNUMBER('Control Sample Data'!J112),'Control Sample Data'!J112&lt;35,'Control Sample Data'!J112&gt;0),'Control Sample Data'!J112-'Choose Housekeeping Genes'!AH$20,35-'Choose Housekeeping Genes'!AH$20),"")</f>
        <v/>
      </c>
      <c r="AG112" s="22" t="str">
        <f>IF(SUM('Control Sample Data'!K$3:K$194)&gt;10,IF(AND(ISNUMBER('Control Sample Data'!K112),'Control Sample Data'!K112&lt;35,'Control Sample Data'!K112&gt;0),'Control Sample Data'!K112-'Choose Housekeeping Genes'!AI$20,35-'Choose Housekeeping Genes'!AI$20),"")</f>
        <v/>
      </c>
      <c r="AH112" s="22" t="str">
        <f>IF(SUM('Control Sample Data'!L$3:L$194)&gt;10,IF(AND(ISNUMBER('Control Sample Data'!L112),'Control Sample Data'!L112&lt;35,'Control Sample Data'!L112&gt;0),'Control Sample Data'!L112-'Choose Housekeeping Genes'!AJ$20,35-'Choose Housekeeping Genes'!AJ$20),"")</f>
        <v/>
      </c>
      <c r="AI112" s="22" t="str">
        <f>IF(SUM('Control Sample Data'!M$3:M$194)&gt;10,IF(AND(ISNUMBER('Control Sample Data'!M112),'Control Sample Data'!M112&lt;35,'Control Sample Data'!M112&gt;0),'Control Sample Data'!M112-'Choose Housekeeping Genes'!AK$20,35-'Choose Housekeeping Genes'!AK$20),"")</f>
        <v/>
      </c>
      <c r="AJ112" s="22" t="str">
        <f>IF(SUM('Control Sample Data'!N$3:N$194)&gt;10,IF(AND(ISNUMBER('Control Sample Data'!N112),'Control Sample Data'!N112&lt;35,'Control Sample Data'!N112&gt;0),'Control Sample Data'!N112-'Choose Housekeeping Genes'!AL$20,35-'Choose Housekeeping Genes'!AL$20),"")</f>
        <v/>
      </c>
      <c r="AK112" s="22" t="str">
        <f>IF(SUM('Control Sample Data'!O$3:O$194)&gt;10,IF(AND(ISNUMBER('Control Sample Data'!O112),'Control Sample Data'!O112&lt;35,'Control Sample Data'!O112&gt;0),'Control Sample Data'!O112-'Choose Housekeeping Genes'!AM$20,35-'Choose Housekeeping Genes'!AM$20),"")</f>
        <v/>
      </c>
      <c r="AL112" s="22" t="str">
        <f>IF(SUM('Control Sample Data'!P$3:P$194)&gt;10,IF(AND(ISNUMBER('Control Sample Data'!P112),'Control Sample Data'!P112&lt;35,'Control Sample Data'!P112&gt;0),'Control Sample Data'!P112-'Choose Housekeeping Genes'!AN$20,35-'Choose Housekeeping Genes'!AN$20),"")</f>
        <v/>
      </c>
      <c r="AM112" s="22" t="str">
        <f>IF(SUM('Control Sample Data'!Q$3:Q$194)&gt;10,IF(AND(ISNUMBER('Control Sample Data'!Q112),'Control Sample Data'!Q112&lt;35,'Control Sample Data'!Q112&gt;0),'Control Sample Data'!Q112-'Choose Housekeeping Genes'!AO$20,35-'Choose Housekeeping Genes'!AO$20),"")</f>
        <v/>
      </c>
      <c r="AN112" s="22" t="str">
        <f>IF(SUM('Control Sample Data'!R$3:R$194)&gt;10,IF(AND(ISNUMBER('Control Sample Data'!R112),'Control Sample Data'!R112&lt;35,'Control Sample Data'!R112&gt;0),'Control Sample Data'!R112-'Choose Housekeeping Genes'!AP$20,35-'Choose Housekeeping Genes'!AP$20),"")</f>
        <v/>
      </c>
      <c r="AO112" s="22" t="str">
        <f>IF(SUM('Control Sample Data'!S$3:S$194)&gt;10,IF(AND(ISNUMBER('Control Sample Data'!S112),'Control Sample Data'!S112&lt;35,'Control Sample Data'!S112&gt;0),'Control Sample Data'!S112-'Choose Housekeeping Genes'!AQ$20,35-'Choose Housekeeping Genes'!AQ$20),"")</f>
        <v/>
      </c>
      <c r="AP112" s="22" t="str">
        <f>IF(SUM('Control Sample Data'!T$3:T$194)&gt;10,IF(AND(ISNUMBER('Control Sample Data'!T112),'Control Sample Data'!T112&lt;35,'Control Sample Data'!T112&gt;0),'Control Sample Data'!T112-'Choose Housekeeping Genes'!AR$20,35-'Choose Housekeeping Genes'!AR$20),"")</f>
        <v/>
      </c>
      <c r="AQ112" s="22" t="str">
        <f>IF(SUM('Control Sample Data'!U$3:U$194)&gt;10,IF(AND(ISNUMBER('Control Sample Data'!U112),'Control Sample Data'!U112&lt;35,'Control Sample Data'!U112&gt;0),'Control Sample Data'!U112-'Choose Housekeeping Genes'!AS$20,35-'Choose Housekeeping Genes'!AS$20),"")</f>
        <v/>
      </c>
      <c r="AR112" s="22" t="str">
        <f>IF(SUM('Control Sample Data'!V$3:V$194)&gt;10,IF(AND(ISNUMBER('Control Sample Data'!V112),'Control Sample Data'!V112&lt;35,'Control Sample Data'!V112&gt;0),'Control Sample Data'!V112-'Choose Housekeeping Genes'!AT$20,35-'Choose Housekeeping Genes'!AT$20),"")</f>
        <v/>
      </c>
      <c r="AS112" s="69" t="str">
        <f>'Control Sample Data'!A112</f>
        <v>Lys-TTT-2</v>
      </c>
      <c r="AT112" s="21" t="s">
        <v>220</v>
      </c>
      <c r="AU112" s="22" t="str">
        <f ca="1">IF(ISNUMBER(C112-'Choose Housekeeping Genes'!D$12),C112-'Choose Housekeeping Genes'!D$12,"")</f>
        <v/>
      </c>
      <c r="AV112" s="22" t="str">
        <f ca="1">IF(ISNUMBER(D112-'Choose Housekeeping Genes'!E$12),D112-'Choose Housekeeping Genes'!E$12,"")</f>
        <v/>
      </c>
      <c r="AW112" s="22" t="str">
        <f ca="1">IF(ISNUMBER(E112-'Choose Housekeeping Genes'!F$12),E112-'Choose Housekeeping Genes'!F$12,"")</f>
        <v/>
      </c>
      <c r="AX112" s="22" t="str">
        <f ca="1">IF(ISNUMBER(F112-'Choose Housekeeping Genes'!G$12),F112-'Choose Housekeeping Genes'!G$12,"")</f>
        <v/>
      </c>
      <c r="AY112" s="22" t="str">
        <f ca="1">IF(ISNUMBER(G112-'Choose Housekeeping Genes'!H$12),G112-'Choose Housekeeping Genes'!H$12,"")</f>
        <v/>
      </c>
      <c r="AZ112" s="22" t="str">
        <f ca="1">IF(ISNUMBER(H112-'Choose Housekeeping Genes'!I$12),H112-'Choose Housekeeping Genes'!I$12,"")</f>
        <v/>
      </c>
      <c r="BA112" s="22" t="str">
        <f ca="1">IF(ISNUMBER(I112-'Choose Housekeeping Genes'!J$12),I112-'Choose Housekeeping Genes'!J$12,"")</f>
        <v/>
      </c>
      <c r="BB112" s="22" t="str">
        <f ca="1">IF(ISNUMBER(J112-'Choose Housekeeping Genes'!K$12),J112-'Choose Housekeeping Genes'!K$12,"")</f>
        <v/>
      </c>
      <c r="BC112" s="22" t="str">
        <f ca="1">IF(ISNUMBER(K112-'Choose Housekeeping Genes'!L$12),K112-'Choose Housekeeping Genes'!L$12,"")</f>
        <v/>
      </c>
      <c r="BD112" s="22" t="str">
        <f ca="1">IF(ISNUMBER(L112-'Choose Housekeeping Genes'!M$12),L112-'Choose Housekeeping Genes'!M$12,"")</f>
        <v/>
      </c>
      <c r="BE112" s="22" t="str">
        <f ca="1">IF(ISNUMBER(M112-'Choose Housekeeping Genes'!N$12),M112-'Choose Housekeeping Genes'!N$12,"")</f>
        <v/>
      </c>
      <c r="BF112" s="22" t="str">
        <f ca="1">IF(ISNUMBER(N112-'Choose Housekeeping Genes'!O$12),N112-'Choose Housekeeping Genes'!O$12,"")</f>
        <v/>
      </c>
      <c r="BG112" s="22" t="str">
        <f ca="1">IF(ISNUMBER(O112-'Choose Housekeeping Genes'!P$12),O112-'Choose Housekeeping Genes'!P$12,"")</f>
        <v/>
      </c>
      <c r="BH112" s="22" t="str">
        <f ca="1">IF(ISNUMBER(P112-'Choose Housekeeping Genes'!Q$12),P112-'Choose Housekeeping Genes'!Q$12,"")</f>
        <v/>
      </c>
      <c r="BI112" s="22" t="str">
        <f ca="1">IF(ISNUMBER(Q112-'Choose Housekeeping Genes'!R$12),Q112-'Choose Housekeeping Genes'!R$12,"")</f>
        <v/>
      </c>
      <c r="BJ112" s="22" t="str">
        <f ca="1">IF(ISNUMBER(R112-'Choose Housekeeping Genes'!S$12),R112-'Choose Housekeeping Genes'!S$12,"")</f>
        <v/>
      </c>
      <c r="BK112" s="22" t="str">
        <f ca="1">IF(ISNUMBER(S112-'Choose Housekeeping Genes'!T$12),S112-'Choose Housekeeping Genes'!T$12,"")</f>
        <v/>
      </c>
      <c r="BL112" s="22" t="str">
        <f ca="1">IF(ISNUMBER(T112-'Choose Housekeeping Genes'!U$12),T112-'Choose Housekeeping Genes'!U$12,"")</f>
        <v/>
      </c>
      <c r="BM112" s="22" t="str">
        <f ca="1">IF(ISNUMBER(U112-'Choose Housekeeping Genes'!V$12),U112-'Choose Housekeeping Genes'!V$12,"")</f>
        <v/>
      </c>
      <c r="BN112" s="22" t="str">
        <f ca="1">IF(ISNUMBER(V112-'Choose Housekeeping Genes'!W$12),V112-'Choose Housekeeping Genes'!W$12,"")</f>
        <v/>
      </c>
      <c r="BO112" s="142" t="str">
        <f t="shared" si="93"/>
        <v>Lys-TTT-2</v>
      </c>
      <c r="BP112" s="140" t="s">
        <v>220</v>
      </c>
      <c r="BQ112" s="22" t="str">
        <f ca="1">IF(ISNUMBER(Y112-'Choose Housekeeping Genes'!AA$12),Y112-'Choose Housekeeping Genes'!AA$12,"")</f>
        <v/>
      </c>
      <c r="BR112" s="22" t="str">
        <f ca="1">IF(ISNUMBER(Z112-'Choose Housekeeping Genes'!AB$12),Z112-'Choose Housekeeping Genes'!AB$12,"")</f>
        <v/>
      </c>
      <c r="BS112" s="22" t="str">
        <f ca="1">IF(ISNUMBER(AA112-'Choose Housekeeping Genes'!AC$12),AA112-'Choose Housekeeping Genes'!AC$12,"")</f>
        <v/>
      </c>
      <c r="BT112" s="22" t="str">
        <f ca="1">IF(ISNUMBER(AB112-'Choose Housekeeping Genes'!AD$12),AB112-'Choose Housekeeping Genes'!AD$12,"")</f>
        <v/>
      </c>
      <c r="BU112" s="22" t="str">
        <f ca="1">IF(ISNUMBER(AC112-'Choose Housekeeping Genes'!AE$12),AC112-'Choose Housekeeping Genes'!AE$12,"")</f>
        <v/>
      </c>
      <c r="BV112" s="22" t="str">
        <f ca="1">IF(ISNUMBER(AD112-'Choose Housekeeping Genes'!AF$12),AD112-'Choose Housekeeping Genes'!AF$12,"")</f>
        <v/>
      </c>
      <c r="BW112" s="22" t="str">
        <f ca="1">IF(ISNUMBER(AE112-'Choose Housekeeping Genes'!AG$12),AE112-'Choose Housekeeping Genes'!AG$12,"")</f>
        <v/>
      </c>
      <c r="BX112" s="22" t="str">
        <f ca="1">IF(ISNUMBER(AF112-'Choose Housekeeping Genes'!AH$12),AF112-'Choose Housekeeping Genes'!AH$12,"")</f>
        <v/>
      </c>
      <c r="BY112" s="22" t="str">
        <f ca="1">IF(ISNUMBER(AG112-'Choose Housekeeping Genes'!AI$12),AG112-'Choose Housekeeping Genes'!AI$12,"")</f>
        <v/>
      </c>
      <c r="BZ112" s="22" t="str">
        <f ca="1">IF(ISNUMBER(AH112-'Choose Housekeeping Genes'!AJ$12),AH112-'Choose Housekeeping Genes'!AJ$12,"")</f>
        <v/>
      </c>
      <c r="CA112" s="22" t="str">
        <f ca="1">IF(ISNUMBER(AI112-'Choose Housekeeping Genes'!AK$12),AI112-'Choose Housekeeping Genes'!AK$12,"")</f>
        <v/>
      </c>
      <c r="CB112" s="22" t="str">
        <f ca="1">IF(ISNUMBER(AJ112-'Choose Housekeeping Genes'!AL$12),AJ112-'Choose Housekeeping Genes'!AL$12,"")</f>
        <v/>
      </c>
      <c r="CC112" s="22" t="str">
        <f ca="1">IF(ISNUMBER(AK112-'Choose Housekeeping Genes'!AM$12),AK112-'Choose Housekeeping Genes'!AM$12,"")</f>
        <v/>
      </c>
      <c r="CD112" s="22" t="str">
        <f ca="1">IF(ISNUMBER(AL112-'Choose Housekeeping Genes'!AN$12),AL112-'Choose Housekeeping Genes'!AN$12,"")</f>
        <v/>
      </c>
      <c r="CE112" s="22" t="str">
        <f ca="1">IF(ISNUMBER(AM112-'Choose Housekeeping Genes'!AO$12),AM112-'Choose Housekeeping Genes'!AO$12,"")</f>
        <v/>
      </c>
      <c r="CF112" s="22" t="str">
        <f ca="1">IF(ISNUMBER(AN112-'Choose Housekeeping Genes'!AP$12),AN112-'Choose Housekeeping Genes'!AP$12,"")</f>
        <v/>
      </c>
      <c r="CG112" s="22" t="str">
        <f ca="1">IF(ISNUMBER(AO112-'Choose Housekeeping Genes'!AQ$12),AO112-'Choose Housekeeping Genes'!AQ$12,"")</f>
        <v/>
      </c>
      <c r="CH112" s="22" t="str">
        <f ca="1">IF(ISNUMBER(AP112-'Choose Housekeeping Genes'!AR$12),AP112-'Choose Housekeeping Genes'!AR$12,"")</f>
        <v/>
      </c>
      <c r="CI112" s="22" t="str">
        <f ca="1">IF(ISNUMBER(AQ112-'Choose Housekeeping Genes'!AS$12),AQ112-'Choose Housekeeping Genes'!AS$12,"")</f>
        <v/>
      </c>
      <c r="CJ112" s="22" t="str">
        <f ca="1">IF(ISNUMBER(AR112-'Choose Housekeeping Genes'!AT$12),AR112-'Choose Housekeeping Genes'!AT$12,"")</f>
        <v/>
      </c>
      <c r="CK112" s="66" t="e">
        <f t="shared" ca="1" si="50"/>
        <v>#DIV/0!</v>
      </c>
      <c r="CL112" s="143" t="e">
        <f t="shared" ca="1" si="51"/>
        <v>#DIV/0!</v>
      </c>
      <c r="DA112" s="69" t="str">
        <f>'Transcript table'!D120</f>
        <v>Lys-TTT-2</v>
      </c>
      <c r="DB112" s="21" t="s">
        <v>220</v>
      </c>
      <c r="DC112" s="65" t="str">
        <f t="shared" ca="1" si="52"/>
        <v/>
      </c>
      <c r="DD112" s="65" t="str">
        <f t="shared" ca="1" si="53"/>
        <v/>
      </c>
      <c r="DE112" s="65" t="str">
        <f t="shared" ca="1" si="54"/>
        <v/>
      </c>
      <c r="DF112" s="65" t="str">
        <f t="shared" ca="1" si="55"/>
        <v/>
      </c>
      <c r="DG112" s="65" t="str">
        <f t="shared" ca="1" si="56"/>
        <v/>
      </c>
      <c r="DH112" s="65" t="str">
        <f t="shared" ca="1" si="57"/>
        <v/>
      </c>
      <c r="DI112" s="65" t="str">
        <f t="shared" ca="1" si="58"/>
        <v/>
      </c>
      <c r="DJ112" s="65" t="str">
        <f t="shared" ca="1" si="59"/>
        <v/>
      </c>
      <c r="DK112" s="65" t="str">
        <f t="shared" ca="1" si="60"/>
        <v/>
      </c>
      <c r="DL112" s="65" t="str">
        <f t="shared" ca="1" si="61"/>
        <v/>
      </c>
      <c r="DM112" s="65" t="str">
        <f t="shared" ca="1" si="62"/>
        <v/>
      </c>
      <c r="DN112" s="65" t="str">
        <f t="shared" ca="1" si="63"/>
        <v/>
      </c>
      <c r="DO112" s="65" t="str">
        <f t="shared" ca="1" si="64"/>
        <v/>
      </c>
      <c r="DP112" s="65" t="str">
        <f t="shared" ca="1" si="65"/>
        <v/>
      </c>
      <c r="DQ112" s="65" t="str">
        <f t="shared" ca="1" si="66"/>
        <v/>
      </c>
      <c r="DR112" s="65" t="str">
        <f t="shared" ca="1" si="67"/>
        <v/>
      </c>
      <c r="DS112" s="65" t="str">
        <f t="shared" ca="1" si="68"/>
        <v/>
      </c>
      <c r="DT112" s="65" t="str">
        <f t="shared" ca="1" si="69"/>
        <v/>
      </c>
      <c r="DU112" s="65" t="str">
        <f t="shared" ca="1" si="70"/>
        <v/>
      </c>
      <c r="DV112" s="65" t="str">
        <f t="shared" ca="1" si="71"/>
        <v/>
      </c>
      <c r="DW112" s="141" t="str">
        <f t="shared" si="72"/>
        <v>Lys-TTT-2</v>
      </c>
      <c r="DX112" s="140" t="s">
        <v>220</v>
      </c>
      <c r="DY112" s="65" t="str">
        <f t="shared" ca="1" si="73"/>
        <v/>
      </c>
      <c r="DZ112" s="65" t="str">
        <f t="shared" ca="1" si="74"/>
        <v/>
      </c>
      <c r="EA112" s="65" t="str">
        <f t="shared" ca="1" si="75"/>
        <v/>
      </c>
      <c r="EB112" s="65" t="str">
        <f t="shared" ca="1" si="76"/>
        <v/>
      </c>
      <c r="EC112" s="65" t="str">
        <f t="shared" ca="1" si="77"/>
        <v/>
      </c>
      <c r="ED112" s="65" t="str">
        <f t="shared" ca="1" si="78"/>
        <v/>
      </c>
      <c r="EE112" s="65" t="str">
        <f t="shared" ca="1" si="79"/>
        <v/>
      </c>
      <c r="EF112" s="65" t="str">
        <f t="shared" ca="1" si="80"/>
        <v/>
      </c>
      <c r="EG112" s="65" t="str">
        <f t="shared" ca="1" si="81"/>
        <v/>
      </c>
      <c r="EH112" s="65" t="str">
        <f t="shared" ca="1" si="82"/>
        <v/>
      </c>
      <c r="EI112" s="65" t="str">
        <f t="shared" ca="1" si="83"/>
        <v/>
      </c>
      <c r="EJ112" s="65" t="str">
        <f t="shared" ca="1" si="84"/>
        <v/>
      </c>
      <c r="EK112" s="65" t="str">
        <f t="shared" ca="1" si="85"/>
        <v/>
      </c>
      <c r="EL112" s="65" t="str">
        <f t="shared" ca="1" si="86"/>
        <v/>
      </c>
      <c r="EM112" s="65" t="str">
        <f t="shared" ca="1" si="87"/>
        <v/>
      </c>
      <c r="EN112" s="65" t="str">
        <f t="shared" ca="1" si="88"/>
        <v/>
      </c>
      <c r="EO112" s="65" t="str">
        <f t="shared" ca="1" si="89"/>
        <v/>
      </c>
      <c r="EP112" s="65" t="str">
        <f t="shared" ca="1" si="90"/>
        <v/>
      </c>
      <c r="EQ112" s="65" t="str">
        <f t="shared" ca="1" si="91"/>
        <v/>
      </c>
      <c r="ER112" s="65" t="str">
        <f t="shared" ca="1" si="92"/>
        <v/>
      </c>
    </row>
    <row r="113" spans="1:148" ht="12.75" customHeight="1">
      <c r="A113" s="134" t="str">
        <f>'Test Sample Data'!A113</f>
        <v>Lys-TTT-3</v>
      </c>
      <c r="B113" s="136" t="s">
        <v>218</v>
      </c>
      <c r="C113" s="22" t="str">
        <f>IF(SUM('Test Sample Data'!C$3:C$194)&gt;10,IF(AND(ISNUMBER('Test Sample Data'!C113),'Test Sample Data'!C113&lt;35,'Test Sample Data'!C113&gt;0),'Test Sample Data'!C113-'Choose Housekeeping Genes'!D$20,35-'Choose Housekeeping Genes'!D$20),"")</f>
        <v/>
      </c>
      <c r="D113" s="22" t="str">
        <f>IF(SUM('Test Sample Data'!D$3:D$194)&gt;10,IF(AND(ISNUMBER('Test Sample Data'!D113),'Test Sample Data'!D113&lt;35,'Test Sample Data'!D113&gt;0),'Test Sample Data'!D113-'Choose Housekeeping Genes'!E$20,35-'Choose Housekeeping Genes'!E$20),"")</f>
        <v/>
      </c>
      <c r="E113" s="22" t="str">
        <f>IF(SUM('Test Sample Data'!E$3:E$194)&gt;10,IF(AND(ISNUMBER('Test Sample Data'!E113),'Test Sample Data'!E113&lt;35,'Test Sample Data'!E113&gt;0),'Test Sample Data'!E113-'Choose Housekeeping Genes'!F$20,35-'Choose Housekeeping Genes'!F$20),"")</f>
        <v/>
      </c>
      <c r="F113" s="22" t="str">
        <f>IF(SUM('Test Sample Data'!F$3:F$194)&gt;10,IF(AND(ISNUMBER('Test Sample Data'!F113),'Test Sample Data'!F113&lt;35,'Test Sample Data'!F113&gt;0),'Test Sample Data'!F113-'Choose Housekeeping Genes'!G$20,35-'Choose Housekeeping Genes'!G$20),"")</f>
        <v/>
      </c>
      <c r="G113" s="22" t="str">
        <f>IF(SUM('Test Sample Data'!G$3:G$194)&gt;10,IF(AND(ISNUMBER('Test Sample Data'!G113),'Test Sample Data'!G113&lt;35,'Test Sample Data'!G113&gt;0),'Test Sample Data'!G113-'Choose Housekeeping Genes'!H$20,35-'Choose Housekeeping Genes'!H$20),"")</f>
        <v/>
      </c>
      <c r="H113" s="22" t="str">
        <f>IF(SUM('Test Sample Data'!H$3:H$194)&gt;10,IF(AND(ISNUMBER('Test Sample Data'!H113),'Test Sample Data'!H113&lt;35,'Test Sample Data'!H113&gt;0),'Test Sample Data'!H113-'Choose Housekeeping Genes'!I$20,35-'Choose Housekeeping Genes'!I$20),"")</f>
        <v/>
      </c>
      <c r="I113" s="22" t="str">
        <f>IF(SUM('Test Sample Data'!I$3:I$194)&gt;10,IF(AND(ISNUMBER('Test Sample Data'!I113),'Test Sample Data'!I113&lt;35,'Test Sample Data'!I113&gt;0),'Test Sample Data'!I113-'Choose Housekeeping Genes'!J$20,35-'Choose Housekeeping Genes'!J$20),"")</f>
        <v/>
      </c>
      <c r="J113" s="22" t="str">
        <f>IF(SUM('Test Sample Data'!J$3:J$194)&gt;10,IF(AND(ISNUMBER('Test Sample Data'!J113),'Test Sample Data'!J113&lt;35,'Test Sample Data'!J113&gt;0),'Test Sample Data'!J113-'Choose Housekeeping Genes'!K$20,35-'Choose Housekeeping Genes'!K$20),"")</f>
        <v/>
      </c>
      <c r="K113" s="22" t="str">
        <f>IF(SUM('Test Sample Data'!K$3:K$194)&gt;10,IF(AND(ISNUMBER('Test Sample Data'!K113),'Test Sample Data'!K113&lt;35,'Test Sample Data'!K113&gt;0),'Test Sample Data'!K113-'Choose Housekeeping Genes'!L$20,35-'Choose Housekeeping Genes'!L$20),"")</f>
        <v/>
      </c>
      <c r="L113" s="22" t="str">
        <f>IF(SUM('Test Sample Data'!L$3:L$194)&gt;10,IF(AND(ISNUMBER('Test Sample Data'!L113),'Test Sample Data'!L113&lt;35,'Test Sample Data'!L113&gt;0),'Test Sample Data'!L113-'Choose Housekeeping Genes'!M$20,35-'Choose Housekeeping Genes'!M$20),"")</f>
        <v/>
      </c>
      <c r="M113" s="22" t="str">
        <f>IF(SUM('Test Sample Data'!M$3:M$194)&gt;10,IF(AND(ISNUMBER('Test Sample Data'!M113),'Test Sample Data'!M113&lt;35,'Test Sample Data'!M113&gt;0),'Test Sample Data'!M113-'Choose Housekeeping Genes'!N$20,35-'Choose Housekeeping Genes'!N$20),"")</f>
        <v/>
      </c>
      <c r="N113" s="22" t="str">
        <f>IF(SUM('Test Sample Data'!N$3:N$194)&gt;10,IF(AND(ISNUMBER('Test Sample Data'!N113),'Test Sample Data'!N113&lt;35,'Test Sample Data'!N113&gt;0),'Test Sample Data'!N113-'Choose Housekeeping Genes'!O$20,35-'Choose Housekeeping Genes'!O$20),"")</f>
        <v/>
      </c>
      <c r="O113" s="22" t="str">
        <f>IF(SUM('Test Sample Data'!O$3:O$194)&gt;10,IF(AND(ISNUMBER('Test Sample Data'!O113),'Test Sample Data'!O113&lt;35,'Test Sample Data'!O113&gt;0),'Test Sample Data'!O113-'Choose Housekeeping Genes'!P$20,35-'Choose Housekeeping Genes'!P$20),"")</f>
        <v/>
      </c>
      <c r="P113" s="22" t="str">
        <f>IF(SUM('Test Sample Data'!P$3:P$194)&gt;10,IF(AND(ISNUMBER('Test Sample Data'!P113),'Test Sample Data'!P113&lt;35,'Test Sample Data'!P113&gt;0),'Test Sample Data'!P113-'Choose Housekeeping Genes'!Q$20,35-'Choose Housekeeping Genes'!Q$20),"")</f>
        <v/>
      </c>
      <c r="Q113" s="22" t="str">
        <f>IF(SUM('Test Sample Data'!Q$3:Q$194)&gt;10,IF(AND(ISNUMBER('Test Sample Data'!Q113),'Test Sample Data'!Q113&lt;35,'Test Sample Data'!Q113&gt;0),'Test Sample Data'!Q113-'Choose Housekeeping Genes'!R$20,35-'Choose Housekeeping Genes'!R$20),"")</f>
        <v/>
      </c>
      <c r="R113" s="22" t="str">
        <f>IF(SUM('Test Sample Data'!R$3:R$194)&gt;10,IF(AND(ISNUMBER('Test Sample Data'!R113),'Test Sample Data'!R113&lt;35,'Test Sample Data'!R113&gt;0),'Test Sample Data'!R113-'Choose Housekeeping Genes'!S$20,35-'Choose Housekeeping Genes'!S$20),"")</f>
        <v/>
      </c>
      <c r="S113" s="22" t="str">
        <f>IF(SUM('Test Sample Data'!S$3:S$194)&gt;10,IF(AND(ISNUMBER('Test Sample Data'!S113),'Test Sample Data'!S113&lt;35,'Test Sample Data'!S113&gt;0),'Test Sample Data'!S113-'Choose Housekeeping Genes'!T$20,35-'Choose Housekeeping Genes'!T$20),"")</f>
        <v/>
      </c>
      <c r="T113" s="22" t="str">
        <f>IF(SUM('Test Sample Data'!T$3:T$194)&gt;10,IF(AND(ISNUMBER('Test Sample Data'!T113),'Test Sample Data'!T113&lt;35,'Test Sample Data'!T113&gt;0),'Test Sample Data'!T113-'Choose Housekeeping Genes'!U$20,35-'Choose Housekeeping Genes'!U$20),"")</f>
        <v/>
      </c>
      <c r="U113" s="22" t="str">
        <f>IF(SUM('Test Sample Data'!U$3:U$194)&gt;10,IF(AND(ISNUMBER('Test Sample Data'!U113),'Test Sample Data'!U113&lt;35,'Test Sample Data'!U113&gt;0),'Test Sample Data'!U113-'Choose Housekeeping Genes'!V$20,35-'Choose Housekeeping Genes'!V$20),"")</f>
        <v/>
      </c>
      <c r="V113" s="22" t="str">
        <f>IF(SUM('Test Sample Data'!V$3:V$194)&gt;10,IF(AND(ISNUMBER('Test Sample Data'!V113),'Test Sample Data'!V113&lt;35,'Test Sample Data'!V113&gt;0),'Test Sample Data'!V113-'Choose Housekeeping Genes'!W$20,35-'Choose Housekeeping Genes'!W$20),"")</f>
        <v/>
      </c>
      <c r="W113" s="139" t="str">
        <f>'Control Sample Data'!A113</f>
        <v>Lys-TTT-3</v>
      </c>
      <c r="X113" s="140" t="s">
        <v>218</v>
      </c>
      <c r="Y113" s="22" t="str">
        <f>IF(SUM('Control Sample Data'!C$3:C$194)&gt;10,IF(AND(ISNUMBER('Control Sample Data'!C113),'Control Sample Data'!C113&lt;35,'Control Sample Data'!C113&gt;0),'Control Sample Data'!C113-'Choose Housekeeping Genes'!AA$20,35-'Choose Housekeeping Genes'!AA$20),"")</f>
        <v/>
      </c>
      <c r="Z113" s="22" t="str">
        <f>IF(SUM('Control Sample Data'!D$3:D$194)&gt;10,IF(AND(ISNUMBER('Control Sample Data'!D113),'Control Sample Data'!D113&lt;35,'Control Sample Data'!D113&gt;0),'Control Sample Data'!D113-'Choose Housekeeping Genes'!AB$20,35-'Choose Housekeeping Genes'!AB$20),"")</f>
        <v/>
      </c>
      <c r="AA113" s="22" t="str">
        <f>IF(SUM('Control Sample Data'!E$3:E$194)&gt;10,IF(AND(ISNUMBER('Control Sample Data'!E113),'Control Sample Data'!E113&lt;35,'Control Sample Data'!E113&gt;0),'Control Sample Data'!E113-'Choose Housekeeping Genes'!AC$20,35-'Choose Housekeeping Genes'!AC$20),"")</f>
        <v/>
      </c>
      <c r="AB113" s="22" t="str">
        <f>IF(SUM('Control Sample Data'!F$3:F$194)&gt;10,IF(AND(ISNUMBER('Control Sample Data'!F113),'Control Sample Data'!F113&lt;35,'Control Sample Data'!F113&gt;0),'Control Sample Data'!F113-'Choose Housekeeping Genes'!AD$20,35-'Choose Housekeeping Genes'!AD$20),"")</f>
        <v/>
      </c>
      <c r="AC113" s="22" t="str">
        <f>IF(SUM('Control Sample Data'!G$3:G$194)&gt;10,IF(AND(ISNUMBER('Control Sample Data'!G113),'Control Sample Data'!G113&lt;35,'Control Sample Data'!G113&gt;0),'Control Sample Data'!G113-'Choose Housekeeping Genes'!AE$20,35-'Choose Housekeeping Genes'!AE$20),"")</f>
        <v/>
      </c>
      <c r="AD113" s="22" t="str">
        <f>IF(SUM('Control Sample Data'!H$3:H$194)&gt;10,IF(AND(ISNUMBER('Control Sample Data'!H113),'Control Sample Data'!H113&lt;35,'Control Sample Data'!H113&gt;0),'Control Sample Data'!H113-'Choose Housekeeping Genes'!AF$20,35-'Choose Housekeeping Genes'!AF$20),"")</f>
        <v/>
      </c>
      <c r="AE113" s="22" t="str">
        <f>IF(SUM('Control Sample Data'!I$3:I$194)&gt;10,IF(AND(ISNUMBER('Control Sample Data'!I113),'Control Sample Data'!I113&lt;35,'Control Sample Data'!I113&gt;0),'Control Sample Data'!I113-'Choose Housekeeping Genes'!AG$20,35-'Choose Housekeeping Genes'!AG$20),"")</f>
        <v/>
      </c>
      <c r="AF113" s="22" t="str">
        <f>IF(SUM('Control Sample Data'!J$3:J$194)&gt;10,IF(AND(ISNUMBER('Control Sample Data'!J113),'Control Sample Data'!J113&lt;35,'Control Sample Data'!J113&gt;0),'Control Sample Data'!J113-'Choose Housekeeping Genes'!AH$20,35-'Choose Housekeeping Genes'!AH$20),"")</f>
        <v/>
      </c>
      <c r="AG113" s="22" t="str">
        <f>IF(SUM('Control Sample Data'!K$3:K$194)&gt;10,IF(AND(ISNUMBER('Control Sample Data'!K113),'Control Sample Data'!K113&lt;35,'Control Sample Data'!K113&gt;0),'Control Sample Data'!K113-'Choose Housekeeping Genes'!AI$20,35-'Choose Housekeeping Genes'!AI$20),"")</f>
        <v/>
      </c>
      <c r="AH113" s="22" t="str">
        <f>IF(SUM('Control Sample Data'!L$3:L$194)&gt;10,IF(AND(ISNUMBER('Control Sample Data'!L113),'Control Sample Data'!L113&lt;35,'Control Sample Data'!L113&gt;0),'Control Sample Data'!L113-'Choose Housekeeping Genes'!AJ$20,35-'Choose Housekeeping Genes'!AJ$20),"")</f>
        <v/>
      </c>
      <c r="AI113" s="22" t="str">
        <f>IF(SUM('Control Sample Data'!M$3:M$194)&gt;10,IF(AND(ISNUMBER('Control Sample Data'!M113),'Control Sample Data'!M113&lt;35,'Control Sample Data'!M113&gt;0),'Control Sample Data'!M113-'Choose Housekeeping Genes'!AK$20,35-'Choose Housekeeping Genes'!AK$20),"")</f>
        <v/>
      </c>
      <c r="AJ113" s="22" t="str">
        <f>IF(SUM('Control Sample Data'!N$3:N$194)&gt;10,IF(AND(ISNUMBER('Control Sample Data'!N113),'Control Sample Data'!N113&lt;35,'Control Sample Data'!N113&gt;0),'Control Sample Data'!N113-'Choose Housekeeping Genes'!AL$20,35-'Choose Housekeeping Genes'!AL$20),"")</f>
        <v/>
      </c>
      <c r="AK113" s="22" t="str">
        <f>IF(SUM('Control Sample Data'!O$3:O$194)&gt;10,IF(AND(ISNUMBER('Control Sample Data'!O113),'Control Sample Data'!O113&lt;35,'Control Sample Data'!O113&gt;0),'Control Sample Data'!O113-'Choose Housekeeping Genes'!AM$20,35-'Choose Housekeeping Genes'!AM$20),"")</f>
        <v/>
      </c>
      <c r="AL113" s="22" t="str">
        <f>IF(SUM('Control Sample Data'!P$3:P$194)&gt;10,IF(AND(ISNUMBER('Control Sample Data'!P113),'Control Sample Data'!P113&lt;35,'Control Sample Data'!P113&gt;0),'Control Sample Data'!P113-'Choose Housekeeping Genes'!AN$20,35-'Choose Housekeeping Genes'!AN$20),"")</f>
        <v/>
      </c>
      <c r="AM113" s="22" t="str">
        <f>IF(SUM('Control Sample Data'!Q$3:Q$194)&gt;10,IF(AND(ISNUMBER('Control Sample Data'!Q113),'Control Sample Data'!Q113&lt;35,'Control Sample Data'!Q113&gt;0),'Control Sample Data'!Q113-'Choose Housekeeping Genes'!AO$20,35-'Choose Housekeeping Genes'!AO$20),"")</f>
        <v/>
      </c>
      <c r="AN113" s="22" t="str">
        <f>IF(SUM('Control Sample Data'!R$3:R$194)&gt;10,IF(AND(ISNUMBER('Control Sample Data'!R113),'Control Sample Data'!R113&lt;35,'Control Sample Data'!R113&gt;0),'Control Sample Data'!R113-'Choose Housekeeping Genes'!AP$20,35-'Choose Housekeeping Genes'!AP$20),"")</f>
        <v/>
      </c>
      <c r="AO113" s="22" t="str">
        <f>IF(SUM('Control Sample Data'!S$3:S$194)&gt;10,IF(AND(ISNUMBER('Control Sample Data'!S113),'Control Sample Data'!S113&lt;35,'Control Sample Data'!S113&gt;0),'Control Sample Data'!S113-'Choose Housekeeping Genes'!AQ$20,35-'Choose Housekeeping Genes'!AQ$20),"")</f>
        <v/>
      </c>
      <c r="AP113" s="22" t="str">
        <f>IF(SUM('Control Sample Data'!T$3:T$194)&gt;10,IF(AND(ISNUMBER('Control Sample Data'!T113),'Control Sample Data'!T113&lt;35,'Control Sample Data'!T113&gt;0),'Control Sample Data'!T113-'Choose Housekeeping Genes'!AR$20,35-'Choose Housekeeping Genes'!AR$20),"")</f>
        <v/>
      </c>
      <c r="AQ113" s="22" t="str">
        <f>IF(SUM('Control Sample Data'!U$3:U$194)&gt;10,IF(AND(ISNUMBER('Control Sample Data'!U113),'Control Sample Data'!U113&lt;35,'Control Sample Data'!U113&gt;0),'Control Sample Data'!U113-'Choose Housekeeping Genes'!AS$20,35-'Choose Housekeeping Genes'!AS$20),"")</f>
        <v/>
      </c>
      <c r="AR113" s="22" t="str">
        <f>IF(SUM('Control Sample Data'!V$3:V$194)&gt;10,IF(AND(ISNUMBER('Control Sample Data'!V113),'Control Sample Data'!V113&lt;35,'Control Sample Data'!V113&gt;0),'Control Sample Data'!V113-'Choose Housekeeping Genes'!AT$20,35-'Choose Housekeeping Genes'!AT$20),"")</f>
        <v/>
      </c>
      <c r="AS113" s="69" t="str">
        <f>'Control Sample Data'!A113</f>
        <v>Lys-TTT-3</v>
      </c>
      <c r="AT113" s="21" t="s">
        <v>218</v>
      </c>
      <c r="AU113" s="22" t="str">
        <f ca="1">IF(ISNUMBER(C113-'Choose Housekeeping Genes'!D$12),C113-'Choose Housekeeping Genes'!D$12,"")</f>
        <v/>
      </c>
      <c r="AV113" s="22" t="str">
        <f ca="1">IF(ISNUMBER(D113-'Choose Housekeeping Genes'!E$12),D113-'Choose Housekeeping Genes'!E$12,"")</f>
        <v/>
      </c>
      <c r="AW113" s="22" t="str">
        <f ca="1">IF(ISNUMBER(E113-'Choose Housekeeping Genes'!F$12),E113-'Choose Housekeeping Genes'!F$12,"")</f>
        <v/>
      </c>
      <c r="AX113" s="22" t="str">
        <f ca="1">IF(ISNUMBER(F113-'Choose Housekeeping Genes'!G$12),F113-'Choose Housekeeping Genes'!G$12,"")</f>
        <v/>
      </c>
      <c r="AY113" s="22" t="str">
        <f ca="1">IF(ISNUMBER(G113-'Choose Housekeeping Genes'!H$12),G113-'Choose Housekeeping Genes'!H$12,"")</f>
        <v/>
      </c>
      <c r="AZ113" s="22" t="str">
        <f ca="1">IF(ISNUMBER(H113-'Choose Housekeeping Genes'!I$12),H113-'Choose Housekeeping Genes'!I$12,"")</f>
        <v/>
      </c>
      <c r="BA113" s="22" t="str">
        <f ca="1">IF(ISNUMBER(I113-'Choose Housekeeping Genes'!J$12),I113-'Choose Housekeeping Genes'!J$12,"")</f>
        <v/>
      </c>
      <c r="BB113" s="22" t="str">
        <f ca="1">IF(ISNUMBER(J113-'Choose Housekeeping Genes'!K$12),J113-'Choose Housekeeping Genes'!K$12,"")</f>
        <v/>
      </c>
      <c r="BC113" s="22" t="str">
        <f ca="1">IF(ISNUMBER(K113-'Choose Housekeeping Genes'!L$12),K113-'Choose Housekeeping Genes'!L$12,"")</f>
        <v/>
      </c>
      <c r="BD113" s="22" t="str">
        <f ca="1">IF(ISNUMBER(L113-'Choose Housekeeping Genes'!M$12),L113-'Choose Housekeeping Genes'!M$12,"")</f>
        <v/>
      </c>
      <c r="BE113" s="22" t="str">
        <f ca="1">IF(ISNUMBER(M113-'Choose Housekeeping Genes'!N$12),M113-'Choose Housekeeping Genes'!N$12,"")</f>
        <v/>
      </c>
      <c r="BF113" s="22" t="str">
        <f ca="1">IF(ISNUMBER(N113-'Choose Housekeeping Genes'!O$12),N113-'Choose Housekeeping Genes'!O$12,"")</f>
        <v/>
      </c>
      <c r="BG113" s="22" t="str">
        <f ca="1">IF(ISNUMBER(O113-'Choose Housekeeping Genes'!P$12),O113-'Choose Housekeeping Genes'!P$12,"")</f>
        <v/>
      </c>
      <c r="BH113" s="22" t="str">
        <f ca="1">IF(ISNUMBER(P113-'Choose Housekeeping Genes'!Q$12),P113-'Choose Housekeeping Genes'!Q$12,"")</f>
        <v/>
      </c>
      <c r="BI113" s="22" t="str">
        <f ca="1">IF(ISNUMBER(Q113-'Choose Housekeeping Genes'!R$12),Q113-'Choose Housekeeping Genes'!R$12,"")</f>
        <v/>
      </c>
      <c r="BJ113" s="22" t="str">
        <f ca="1">IF(ISNUMBER(R113-'Choose Housekeeping Genes'!S$12),R113-'Choose Housekeeping Genes'!S$12,"")</f>
        <v/>
      </c>
      <c r="BK113" s="22" t="str">
        <f ca="1">IF(ISNUMBER(S113-'Choose Housekeeping Genes'!T$12),S113-'Choose Housekeeping Genes'!T$12,"")</f>
        <v/>
      </c>
      <c r="BL113" s="22" t="str">
        <f ca="1">IF(ISNUMBER(T113-'Choose Housekeeping Genes'!U$12),T113-'Choose Housekeeping Genes'!U$12,"")</f>
        <v/>
      </c>
      <c r="BM113" s="22" t="str">
        <f ca="1">IF(ISNUMBER(U113-'Choose Housekeeping Genes'!V$12),U113-'Choose Housekeeping Genes'!V$12,"")</f>
        <v/>
      </c>
      <c r="BN113" s="22" t="str">
        <f ca="1">IF(ISNUMBER(V113-'Choose Housekeeping Genes'!W$12),V113-'Choose Housekeeping Genes'!W$12,"")</f>
        <v/>
      </c>
      <c r="BO113" s="142" t="str">
        <f t="shared" si="93"/>
        <v>Lys-TTT-3</v>
      </c>
      <c r="BP113" s="140" t="s">
        <v>218</v>
      </c>
      <c r="BQ113" s="22" t="str">
        <f ca="1">IF(ISNUMBER(Y113-'Choose Housekeeping Genes'!AA$12),Y113-'Choose Housekeeping Genes'!AA$12,"")</f>
        <v/>
      </c>
      <c r="BR113" s="22" t="str">
        <f ca="1">IF(ISNUMBER(Z113-'Choose Housekeeping Genes'!AB$12),Z113-'Choose Housekeeping Genes'!AB$12,"")</f>
        <v/>
      </c>
      <c r="BS113" s="22" t="str">
        <f ca="1">IF(ISNUMBER(AA113-'Choose Housekeeping Genes'!AC$12),AA113-'Choose Housekeeping Genes'!AC$12,"")</f>
        <v/>
      </c>
      <c r="BT113" s="22" t="str">
        <f ca="1">IF(ISNUMBER(AB113-'Choose Housekeeping Genes'!AD$12),AB113-'Choose Housekeeping Genes'!AD$12,"")</f>
        <v/>
      </c>
      <c r="BU113" s="22" t="str">
        <f ca="1">IF(ISNUMBER(AC113-'Choose Housekeeping Genes'!AE$12),AC113-'Choose Housekeeping Genes'!AE$12,"")</f>
        <v/>
      </c>
      <c r="BV113" s="22" t="str">
        <f ca="1">IF(ISNUMBER(AD113-'Choose Housekeeping Genes'!AF$12),AD113-'Choose Housekeeping Genes'!AF$12,"")</f>
        <v/>
      </c>
      <c r="BW113" s="22" t="str">
        <f ca="1">IF(ISNUMBER(AE113-'Choose Housekeeping Genes'!AG$12),AE113-'Choose Housekeeping Genes'!AG$12,"")</f>
        <v/>
      </c>
      <c r="BX113" s="22" t="str">
        <f ca="1">IF(ISNUMBER(AF113-'Choose Housekeeping Genes'!AH$12),AF113-'Choose Housekeeping Genes'!AH$12,"")</f>
        <v/>
      </c>
      <c r="BY113" s="22" t="str">
        <f ca="1">IF(ISNUMBER(AG113-'Choose Housekeeping Genes'!AI$12),AG113-'Choose Housekeeping Genes'!AI$12,"")</f>
        <v/>
      </c>
      <c r="BZ113" s="22" t="str">
        <f ca="1">IF(ISNUMBER(AH113-'Choose Housekeeping Genes'!AJ$12),AH113-'Choose Housekeeping Genes'!AJ$12,"")</f>
        <v/>
      </c>
      <c r="CA113" s="22" t="str">
        <f ca="1">IF(ISNUMBER(AI113-'Choose Housekeeping Genes'!AK$12),AI113-'Choose Housekeeping Genes'!AK$12,"")</f>
        <v/>
      </c>
      <c r="CB113" s="22" t="str">
        <f ca="1">IF(ISNUMBER(AJ113-'Choose Housekeeping Genes'!AL$12),AJ113-'Choose Housekeeping Genes'!AL$12,"")</f>
        <v/>
      </c>
      <c r="CC113" s="22" t="str">
        <f ca="1">IF(ISNUMBER(AK113-'Choose Housekeeping Genes'!AM$12),AK113-'Choose Housekeeping Genes'!AM$12,"")</f>
        <v/>
      </c>
      <c r="CD113" s="22" t="str">
        <f ca="1">IF(ISNUMBER(AL113-'Choose Housekeeping Genes'!AN$12),AL113-'Choose Housekeeping Genes'!AN$12,"")</f>
        <v/>
      </c>
      <c r="CE113" s="22" t="str">
        <f ca="1">IF(ISNUMBER(AM113-'Choose Housekeeping Genes'!AO$12),AM113-'Choose Housekeeping Genes'!AO$12,"")</f>
        <v/>
      </c>
      <c r="CF113" s="22" t="str">
        <f ca="1">IF(ISNUMBER(AN113-'Choose Housekeeping Genes'!AP$12),AN113-'Choose Housekeeping Genes'!AP$12,"")</f>
        <v/>
      </c>
      <c r="CG113" s="22" t="str">
        <f ca="1">IF(ISNUMBER(AO113-'Choose Housekeeping Genes'!AQ$12),AO113-'Choose Housekeeping Genes'!AQ$12,"")</f>
        <v/>
      </c>
      <c r="CH113" s="22" t="str">
        <f ca="1">IF(ISNUMBER(AP113-'Choose Housekeeping Genes'!AR$12),AP113-'Choose Housekeeping Genes'!AR$12,"")</f>
        <v/>
      </c>
      <c r="CI113" s="22" t="str">
        <f ca="1">IF(ISNUMBER(AQ113-'Choose Housekeeping Genes'!AS$12),AQ113-'Choose Housekeeping Genes'!AS$12,"")</f>
        <v/>
      </c>
      <c r="CJ113" s="22" t="str">
        <f ca="1">IF(ISNUMBER(AR113-'Choose Housekeeping Genes'!AT$12),AR113-'Choose Housekeeping Genes'!AT$12,"")</f>
        <v/>
      </c>
      <c r="CK113" s="66" t="e">
        <f t="shared" ca="1" si="50"/>
        <v>#DIV/0!</v>
      </c>
      <c r="CL113" s="143" t="e">
        <f t="shared" ca="1" si="51"/>
        <v>#DIV/0!</v>
      </c>
      <c r="DA113" s="69" t="str">
        <f>'Transcript table'!D121</f>
        <v>Lys-TTT-3</v>
      </c>
      <c r="DB113" s="21" t="s">
        <v>218</v>
      </c>
      <c r="DC113" s="65" t="str">
        <f t="shared" ca="1" si="52"/>
        <v/>
      </c>
      <c r="DD113" s="65" t="str">
        <f t="shared" ca="1" si="53"/>
        <v/>
      </c>
      <c r="DE113" s="65" t="str">
        <f t="shared" ca="1" si="54"/>
        <v/>
      </c>
      <c r="DF113" s="65" t="str">
        <f t="shared" ca="1" si="55"/>
        <v/>
      </c>
      <c r="DG113" s="65" t="str">
        <f t="shared" ca="1" si="56"/>
        <v/>
      </c>
      <c r="DH113" s="65" t="str">
        <f t="shared" ca="1" si="57"/>
        <v/>
      </c>
      <c r="DI113" s="65" t="str">
        <f t="shared" ca="1" si="58"/>
        <v/>
      </c>
      <c r="DJ113" s="65" t="str">
        <f t="shared" ca="1" si="59"/>
        <v/>
      </c>
      <c r="DK113" s="65" t="str">
        <f t="shared" ca="1" si="60"/>
        <v/>
      </c>
      <c r="DL113" s="65" t="str">
        <f t="shared" ca="1" si="61"/>
        <v/>
      </c>
      <c r="DM113" s="65" t="str">
        <f t="shared" ca="1" si="62"/>
        <v/>
      </c>
      <c r="DN113" s="65" t="str">
        <f t="shared" ca="1" si="63"/>
        <v/>
      </c>
      <c r="DO113" s="65" t="str">
        <f t="shared" ca="1" si="64"/>
        <v/>
      </c>
      <c r="DP113" s="65" t="str">
        <f t="shared" ca="1" si="65"/>
        <v/>
      </c>
      <c r="DQ113" s="65" t="str">
        <f t="shared" ca="1" si="66"/>
        <v/>
      </c>
      <c r="DR113" s="65" t="str">
        <f t="shared" ca="1" si="67"/>
        <v/>
      </c>
      <c r="DS113" s="65" t="str">
        <f t="shared" ca="1" si="68"/>
        <v/>
      </c>
      <c r="DT113" s="65" t="str">
        <f t="shared" ca="1" si="69"/>
        <v/>
      </c>
      <c r="DU113" s="65" t="str">
        <f t="shared" ca="1" si="70"/>
        <v/>
      </c>
      <c r="DV113" s="65" t="str">
        <f t="shared" ca="1" si="71"/>
        <v/>
      </c>
      <c r="DW113" s="141" t="str">
        <f t="shared" si="72"/>
        <v>Lys-TTT-3</v>
      </c>
      <c r="DX113" s="140" t="s">
        <v>218</v>
      </c>
      <c r="DY113" s="65" t="str">
        <f t="shared" ca="1" si="73"/>
        <v/>
      </c>
      <c r="DZ113" s="65" t="str">
        <f t="shared" ca="1" si="74"/>
        <v/>
      </c>
      <c r="EA113" s="65" t="str">
        <f t="shared" ca="1" si="75"/>
        <v/>
      </c>
      <c r="EB113" s="65" t="str">
        <f t="shared" ca="1" si="76"/>
        <v/>
      </c>
      <c r="EC113" s="65" t="str">
        <f t="shared" ca="1" si="77"/>
        <v/>
      </c>
      <c r="ED113" s="65" t="str">
        <f t="shared" ca="1" si="78"/>
        <v/>
      </c>
      <c r="EE113" s="65" t="str">
        <f t="shared" ca="1" si="79"/>
        <v/>
      </c>
      <c r="EF113" s="65" t="str">
        <f t="shared" ca="1" si="80"/>
        <v/>
      </c>
      <c r="EG113" s="65" t="str">
        <f t="shared" ca="1" si="81"/>
        <v/>
      </c>
      <c r="EH113" s="65" t="str">
        <f t="shared" ca="1" si="82"/>
        <v/>
      </c>
      <c r="EI113" s="65" t="str">
        <f t="shared" ca="1" si="83"/>
        <v/>
      </c>
      <c r="EJ113" s="65" t="str">
        <f t="shared" ca="1" si="84"/>
        <v/>
      </c>
      <c r="EK113" s="65" t="str">
        <f t="shared" ca="1" si="85"/>
        <v/>
      </c>
      <c r="EL113" s="65" t="str">
        <f t="shared" ca="1" si="86"/>
        <v/>
      </c>
      <c r="EM113" s="65" t="str">
        <f t="shared" ca="1" si="87"/>
        <v/>
      </c>
      <c r="EN113" s="65" t="str">
        <f t="shared" ca="1" si="88"/>
        <v/>
      </c>
      <c r="EO113" s="65" t="str">
        <f t="shared" ca="1" si="89"/>
        <v/>
      </c>
      <c r="EP113" s="65" t="str">
        <f t="shared" ca="1" si="90"/>
        <v/>
      </c>
      <c r="EQ113" s="65" t="str">
        <f t="shared" ca="1" si="91"/>
        <v/>
      </c>
      <c r="ER113" s="65" t="str">
        <f t="shared" ca="1" si="92"/>
        <v/>
      </c>
    </row>
    <row r="114" spans="1:148" ht="12.75" customHeight="1">
      <c r="A114" s="134" t="str">
        <f>'Test Sample Data'!A114</f>
        <v>Met-CAT-1</v>
      </c>
      <c r="B114" s="136" t="s">
        <v>216</v>
      </c>
      <c r="C114" s="22" t="str">
        <f>IF(SUM('Test Sample Data'!C$3:C$194)&gt;10,IF(AND(ISNUMBER('Test Sample Data'!C114),'Test Sample Data'!C114&lt;35,'Test Sample Data'!C114&gt;0),'Test Sample Data'!C114-'Choose Housekeeping Genes'!D$20,35-'Choose Housekeeping Genes'!D$20),"")</f>
        <v/>
      </c>
      <c r="D114" s="22" t="str">
        <f>IF(SUM('Test Sample Data'!D$3:D$194)&gt;10,IF(AND(ISNUMBER('Test Sample Data'!D114),'Test Sample Data'!D114&lt;35,'Test Sample Data'!D114&gt;0),'Test Sample Data'!D114-'Choose Housekeeping Genes'!E$20,35-'Choose Housekeeping Genes'!E$20),"")</f>
        <v/>
      </c>
      <c r="E114" s="22" t="str">
        <f>IF(SUM('Test Sample Data'!E$3:E$194)&gt;10,IF(AND(ISNUMBER('Test Sample Data'!E114),'Test Sample Data'!E114&lt;35,'Test Sample Data'!E114&gt;0),'Test Sample Data'!E114-'Choose Housekeeping Genes'!F$20,35-'Choose Housekeeping Genes'!F$20),"")</f>
        <v/>
      </c>
      <c r="F114" s="22" t="str">
        <f>IF(SUM('Test Sample Data'!F$3:F$194)&gt;10,IF(AND(ISNUMBER('Test Sample Data'!F114),'Test Sample Data'!F114&lt;35,'Test Sample Data'!F114&gt;0),'Test Sample Data'!F114-'Choose Housekeeping Genes'!G$20,35-'Choose Housekeeping Genes'!G$20),"")</f>
        <v/>
      </c>
      <c r="G114" s="22" t="str">
        <f>IF(SUM('Test Sample Data'!G$3:G$194)&gt;10,IF(AND(ISNUMBER('Test Sample Data'!G114),'Test Sample Data'!G114&lt;35,'Test Sample Data'!G114&gt;0),'Test Sample Data'!G114-'Choose Housekeeping Genes'!H$20,35-'Choose Housekeeping Genes'!H$20),"")</f>
        <v/>
      </c>
      <c r="H114" s="22" t="str">
        <f>IF(SUM('Test Sample Data'!H$3:H$194)&gt;10,IF(AND(ISNUMBER('Test Sample Data'!H114),'Test Sample Data'!H114&lt;35,'Test Sample Data'!H114&gt;0),'Test Sample Data'!H114-'Choose Housekeeping Genes'!I$20,35-'Choose Housekeeping Genes'!I$20),"")</f>
        <v/>
      </c>
      <c r="I114" s="22" t="str">
        <f>IF(SUM('Test Sample Data'!I$3:I$194)&gt;10,IF(AND(ISNUMBER('Test Sample Data'!I114),'Test Sample Data'!I114&lt;35,'Test Sample Data'!I114&gt;0),'Test Sample Data'!I114-'Choose Housekeeping Genes'!J$20,35-'Choose Housekeeping Genes'!J$20),"")</f>
        <v/>
      </c>
      <c r="J114" s="22" t="str">
        <f>IF(SUM('Test Sample Data'!J$3:J$194)&gt;10,IF(AND(ISNUMBER('Test Sample Data'!J114),'Test Sample Data'!J114&lt;35,'Test Sample Data'!J114&gt;0),'Test Sample Data'!J114-'Choose Housekeeping Genes'!K$20,35-'Choose Housekeeping Genes'!K$20),"")</f>
        <v/>
      </c>
      <c r="K114" s="22" t="str">
        <f>IF(SUM('Test Sample Data'!K$3:K$194)&gt;10,IF(AND(ISNUMBER('Test Sample Data'!K114),'Test Sample Data'!K114&lt;35,'Test Sample Data'!K114&gt;0),'Test Sample Data'!K114-'Choose Housekeeping Genes'!L$20,35-'Choose Housekeeping Genes'!L$20),"")</f>
        <v/>
      </c>
      <c r="L114" s="22" t="str">
        <f>IF(SUM('Test Sample Data'!L$3:L$194)&gt;10,IF(AND(ISNUMBER('Test Sample Data'!L114),'Test Sample Data'!L114&lt;35,'Test Sample Data'!L114&gt;0),'Test Sample Data'!L114-'Choose Housekeeping Genes'!M$20,35-'Choose Housekeeping Genes'!M$20),"")</f>
        <v/>
      </c>
      <c r="M114" s="22" t="str">
        <f>IF(SUM('Test Sample Data'!M$3:M$194)&gt;10,IF(AND(ISNUMBER('Test Sample Data'!M114),'Test Sample Data'!M114&lt;35,'Test Sample Data'!M114&gt;0),'Test Sample Data'!M114-'Choose Housekeeping Genes'!N$20,35-'Choose Housekeeping Genes'!N$20),"")</f>
        <v/>
      </c>
      <c r="N114" s="22" t="str">
        <f>IF(SUM('Test Sample Data'!N$3:N$194)&gt;10,IF(AND(ISNUMBER('Test Sample Data'!N114),'Test Sample Data'!N114&lt;35,'Test Sample Data'!N114&gt;0),'Test Sample Data'!N114-'Choose Housekeeping Genes'!O$20,35-'Choose Housekeeping Genes'!O$20),"")</f>
        <v/>
      </c>
      <c r="O114" s="22" t="str">
        <f>IF(SUM('Test Sample Data'!O$3:O$194)&gt;10,IF(AND(ISNUMBER('Test Sample Data'!O114),'Test Sample Data'!O114&lt;35,'Test Sample Data'!O114&gt;0),'Test Sample Data'!O114-'Choose Housekeeping Genes'!P$20,35-'Choose Housekeeping Genes'!P$20),"")</f>
        <v/>
      </c>
      <c r="P114" s="22" t="str">
        <f>IF(SUM('Test Sample Data'!P$3:P$194)&gt;10,IF(AND(ISNUMBER('Test Sample Data'!P114),'Test Sample Data'!P114&lt;35,'Test Sample Data'!P114&gt;0),'Test Sample Data'!P114-'Choose Housekeeping Genes'!Q$20,35-'Choose Housekeeping Genes'!Q$20),"")</f>
        <v/>
      </c>
      <c r="Q114" s="22" t="str">
        <f>IF(SUM('Test Sample Data'!Q$3:Q$194)&gt;10,IF(AND(ISNUMBER('Test Sample Data'!Q114),'Test Sample Data'!Q114&lt;35,'Test Sample Data'!Q114&gt;0),'Test Sample Data'!Q114-'Choose Housekeeping Genes'!R$20,35-'Choose Housekeeping Genes'!R$20),"")</f>
        <v/>
      </c>
      <c r="R114" s="22" t="str">
        <f>IF(SUM('Test Sample Data'!R$3:R$194)&gt;10,IF(AND(ISNUMBER('Test Sample Data'!R114),'Test Sample Data'!R114&lt;35,'Test Sample Data'!R114&gt;0),'Test Sample Data'!R114-'Choose Housekeeping Genes'!S$20,35-'Choose Housekeeping Genes'!S$20),"")</f>
        <v/>
      </c>
      <c r="S114" s="22" t="str">
        <f>IF(SUM('Test Sample Data'!S$3:S$194)&gt;10,IF(AND(ISNUMBER('Test Sample Data'!S114),'Test Sample Data'!S114&lt;35,'Test Sample Data'!S114&gt;0),'Test Sample Data'!S114-'Choose Housekeeping Genes'!T$20,35-'Choose Housekeeping Genes'!T$20),"")</f>
        <v/>
      </c>
      <c r="T114" s="22" t="str">
        <f>IF(SUM('Test Sample Data'!T$3:T$194)&gt;10,IF(AND(ISNUMBER('Test Sample Data'!T114),'Test Sample Data'!T114&lt;35,'Test Sample Data'!T114&gt;0),'Test Sample Data'!T114-'Choose Housekeeping Genes'!U$20,35-'Choose Housekeeping Genes'!U$20),"")</f>
        <v/>
      </c>
      <c r="U114" s="22" t="str">
        <f>IF(SUM('Test Sample Data'!U$3:U$194)&gt;10,IF(AND(ISNUMBER('Test Sample Data'!U114),'Test Sample Data'!U114&lt;35,'Test Sample Data'!U114&gt;0),'Test Sample Data'!U114-'Choose Housekeeping Genes'!V$20,35-'Choose Housekeeping Genes'!V$20),"")</f>
        <v/>
      </c>
      <c r="V114" s="22" t="str">
        <f>IF(SUM('Test Sample Data'!V$3:V$194)&gt;10,IF(AND(ISNUMBER('Test Sample Data'!V114),'Test Sample Data'!V114&lt;35,'Test Sample Data'!V114&gt;0),'Test Sample Data'!V114-'Choose Housekeeping Genes'!W$20,35-'Choose Housekeeping Genes'!W$20),"")</f>
        <v/>
      </c>
      <c r="W114" s="139" t="str">
        <f>'Control Sample Data'!A114</f>
        <v>Met-CAT-1</v>
      </c>
      <c r="X114" s="140" t="s">
        <v>216</v>
      </c>
      <c r="Y114" s="22" t="str">
        <f>IF(SUM('Control Sample Data'!C$3:C$194)&gt;10,IF(AND(ISNUMBER('Control Sample Data'!C114),'Control Sample Data'!C114&lt;35,'Control Sample Data'!C114&gt;0),'Control Sample Data'!C114-'Choose Housekeeping Genes'!AA$20,35-'Choose Housekeeping Genes'!AA$20),"")</f>
        <v/>
      </c>
      <c r="Z114" s="22" t="str">
        <f>IF(SUM('Control Sample Data'!D$3:D$194)&gt;10,IF(AND(ISNUMBER('Control Sample Data'!D114),'Control Sample Data'!D114&lt;35,'Control Sample Data'!D114&gt;0),'Control Sample Data'!D114-'Choose Housekeeping Genes'!AB$20,35-'Choose Housekeeping Genes'!AB$20),"")</f>
        <v/>
      </c>
      <c r="AA114" s="22" t="str">
        <f>IF(SUM('Control Sample Data'!E$3:E$194)&gt;10,IF(AND(ISNUMBER('Control Sample Data'!E114),'Control Sample Data'!E114&lt;35,'Control Sample Data'!E114&gt;0),'Control Sample Data'!E114-'Choose Housekeeping Genes'!AC$20,35-'Choose Housekeeping Genes'!AC$20),"")</f>
        <v/>
      </c>
      <c r="AB114" s="22" t="str">
        <f>IF(SUM('Control Sample Data'!F$3:F$194)&gt;10,IF(AND(ISNUMBER('Control Sample Data'!F114),'Control Sample Data'!F114&lt;35,'Control Sample Data'!F114&gt;0),'Control Sample Data'!F114-'Choose Housekeeping Genes'!AD$20,35-'Choose Housekeeping Genes'!AD$20),"")</f>
        <v/>
      </c>
      <c r="AC114" s="22" t="str">
        <f>IF(SUM('Control Sample Data'!G$3:G$194)&gt;10,IF(AND(ISNUMBER('Control Sample Data'!G114),'Control Sample Data'!G114&lt;35,'Control Sample Data'!G114&gt;0),'Control Sample Data'!G114-'Choose Housekeeping Genes'!AE$20,35-'Choose Housekeeping Genes'!AE$20),"")</f>
        <v/>
      </c>
      <c r="AD114" s="22" t="str">
        <f>IF(SUM('Control Sample Data'!H$3:H$194)&gt;10,IF(AND(ISNUMBER('Control Sample Data'!H114),'Control Sample Data'!H114&lt;35,'Control Sample Data'!H114&gt;0),'Control Sample Data'!H114-'Choose Housekeeping Genes'!AF$20,35-'Choose Housekeeping Genes'!AF$20),"")</f>
        <v/>
      </c>
      <c r="AE114" s="22" t="str">
        <f>IF(SUM('Control Sample Data'!I$3:I$194)&gt;10,IF(AND(ISNUMBER('Control Sample Data'!I114),'Control Sample Data'!I114&lt;35,'Control Sample Data'!I114&gt;0),'Control Sample Data'!I114-'Choose Housekeeping Genes'!AG$20,35-'Choose Housekeeping Genes'!AG$20),"")</f>
        <v/>
      </c>
      <c r="AF114" s="22" t="str">
        <f>IF(SUM('Control Sample Data'!J$3:J$194)&gt;10,IF(AND(ISNUMBER('Control Sample Data'!J114),'Control Sample Data'!J114&lt;35,'Control Sample Data'!J114&gt;0),'Control Sample Data'!J114-'Choose Housekeeping Genes'!AH$20,35-'Choose Housekeeping Genes'!AH$20),"")</f>
        <v/>
      </c>
      <c r="AG114" s="22" t="str">
        <f>IF(SUM('Control Sample Data'!K$3:K$194)&gt;10,IF(AND(ISNUMBER('Control Sample Data'!K114),'Control Sample Data'!K114&lt;35,'Control Sample Data'!K114&gt;0),'Control Sample Data'!K114-'Choose Housekeeping Genes'!AI$20,35-'Choose Housekeeping Genes'!AI$20),"")</f>
        <v/>
      </c>
      <c r="AH114" s="22" t="str">
        <f>IF(SUM('Control Sample Data'!L$3:L$194)&gt;10,IF(AND(ISNUMBER('Control Sample Data'!L114),'Control Sample Data'!L114&lt;35,'Control Sample Data'!L114&gt;0),'Control Sample Data'!L114-'Choose Housekeeping Genes'!AJ$20,35-'Choose Housekeeping Genes'!AJ$20),"")</f>
        <v/>
      </c>
      <c r="AI114" s="22" t="str">
        <f>IF(SUM('Control Sample Data'!M$3:M$194)&gt;10,IF(AND(ISNUMBER('Control Sample Data'!M114),'Control Sample Data'!M114&lt;35,'Control Sample Data'!M114&gt;0),'Control Sample Data'!M114-'Choose Housekeeping Genes'!AK$20,35-'Choose Housekeeping Genes'!AK$20),"")</f>
        <v/>
      </c>
      <c r="AJ114" s="22" t="str">
        <f>IF(SUM('Control Sample Data'!N$3:N$194)&gt;10,IF(AND(ISNUMBER('Control Sample Data'!N114),'Control Sample Data'!N114&lt;35,'Control Sample Data'!N114&gt;0),'Control Sample Data'!N114-'Choose Housekeeping Genes'!AL$20,35-'Choose Housekeeping Genes'!AL$20),"")</f>
        <v/>
      </c>
      <c r="AK114" s="22" t="str">
        <f>IF(SUM('Control Sample Data'!O$3:O$194)&gt;10,IF(AND(ISNUMBER('Control Sample Data'!O114),'Control Sample Data'!O114&lt;35,'Control Sample Data'!O114&gt;0),'Control Sample Data'!O114-'Choose Housekeeping Genes'!AM$20,35-'Choose Housekeeping Genes'!AM$20),"")</f>
        <v/>
      </c>
      <c r="AL114" s="22" t="str">
        <f>IF(SUM('Control Sample Data'!P$3:P$194)&gt;10,IF(AND(ISNUMBER('Control Sample Data'!P114),'Control Sample Data'!P114&lt;35,'Control Sample Data'!P114&gt;0),'Control Sample Data'!P114-'Choose Housekeeping Genes'!AN$20,35-'Choose Housekeeping Genes'!AN$20),"")</f>
        <v/>
      </c>
      <c r="AM114" s="22" t="str">
        <f>IF(SUM('Control Sample Data'!Q$3:Q$194)&gt;10,IF(AND(ISNUMBER('Control Sample Data'!Q114),'Control Sample Data'!Q114&lt;35,'Control Sample Data'!Q114&gt;0),'Control Sample Data'!Q114-'Choose Housekeeping Genes'!AO$20,35-'Choose Housekeeping Genes'!AO$20),"")</f>
        <v/>
      </c>
      <c r="AN114" s="22" t="str">
        <f>IF(SUM('Control Sample Data'!R$3:R$194)&gt;10,IF(AND(ISNUMBER('Control Sample Data'!R114),'Control Sample Data'!R114&lt;35,'Control Sample Data'!R114&gt;0),'Control Sample Data'!R114-'Choose Housekeeping Genes'!AP$20,35-'Choose Housekeeping Genes'!AP$20),"")</f>
        <v/>
      </c>
      <c r="AO114" s="22" t="str">
        <f>IF(SUM('Control Sample Data'!S$3:S$194)&gt;10,IF(AND(ISNUMBER('Control Sample Data'!S114),'Control Sample Data'!S114&lt;35,'Control Sample Data'!S114&gt;0),'Control Sample Data'!S114-'Choose Housekeeping Genes'!AQ$20,35-'Choose Housekeeping Genes'!AQ$20),"")</f>
        <v/>
      </c>
      <c r="AP114" s="22" t="str">
        <f>IF(SUM('Control Sample Data'!T$3:T$194)&gt;10,IF(AND(ISNUMBER('Control Sample Data'!T114),'Control Sample Data'!T114&lt;35,'Control Sample Data'!T114&gt;0),'Control Sample Data'!T114-'Choose Housekeeping Genes'!AR$20,35-'Choose Housekeeping Genes'!AR$20),"")</f>
        <v/>
      </c>
      <c r="AQ114" s="22" t="str">
        <f>IF(SUM('Control Sample Data'!U$3:U$194)&gt;10,IF(AND(ISNUMBER('Control Sample Data'!U114),'Control Sample Data'!U114&lt;35,'Control Sample Data'!U114&gt;0),'Control Sample Data'!U114-'Choose Housekeeping Genes'!AS$20,35-'Choose Housekeeping Genes'!AS$20),"")</f>
        <v/>
      </c>
      <c r="AR114" s="22" t="str">
        <f>IF(SUM('Control Sample Data'!V$3:V$194)&gt;10,IF(AND(ISNUMBER('Control Sample Data'!V114),'Control Sample Data'!V114&lt;35,'Control Sample Data'!V114&gt;0),'Control Sample Data'!V114-'Choose Housekeeping Genes'!AT$20,35-'Choose Housekeeping Genes'!AT$20),"")</f>
        <v/>
      </c>
      <c r="AS114" s="69" t="str">
        <f>'Control Sample Data'!A114</f>
        <v>Met-CAT-1</v>
      </c>
      <c r="AT114" s="21" t="s">
        <v>216</v>
      </c>
      <c r="AU114" s="22" t="str">
        <f ca="1">IF(ISNUMBER(C114-'Choose Housekeeping Genes'!D$12),C114-'Choose Housekeeping Genes'!D$12,"")</f>
        <v/>
      </c>
      <c r="AV114" s="22" t="str">
        <f ca="1">IF(ISNUMBER(D114-'Choose Housekeeping Genes'!E$12),D114-'Choose Housekeeping Genes'!E$12,"")</f>
        <v/>
      </c>
      <c r="AW114" s="22" t="str">
        <f ca="1">IF(ISNUMBER(E114-'Choose Housekeeping Genes'!F$12),E114-'Choose Housekeeping Genes'!F$12,"")</f>
        <v/>
      </c>
      <c r="AX114" s="22" t="str">
        <f ca="1">IF(ISNUMBER(F114-'Choose Housekeeping Genes'!G$12),F114-'Choose Housekeeping Genes'!G$12,"")</f>
        <v/>
      </c>
      <c r="AY114" s="22" t="str">
        <f ca="1">IF(ISNUMBER(G114-'Choose Housekeeping Genes'!H$12),G114-'Choose Housekeeping Genes'!H$12,"")</f>
        <v/>
      </c>
      <c r="AZ114" s="22" t="str">
        <f ca="1">IF(ISNUMBER(H114-'Choose Housekeeping Genes'!I$12),H114-'Choose Housekeeping Genes'!I$12,"")</f>
        <v/>
      </c>
      <c r="BA114" s="22" t="str">
        <f ca="1">IF(ISNUMBER(I114-'Choose Housekeeping Genes'!J$12),I114-'Choose Housekeeping Genes'!J$12,"")</f>
        <v/>
      </c>
      <c r="BB114" s="22" t="str">
        <f ca="1">IF(ISNUMBER(J114-'Choose Housekeeping Genes'!K$12),J114-'Choose Housekeeping Genes'!K$12,"")</f>
        <v/>
      </c>
      <c r="BC114" s="22" t="str">
        <f ca="1">IF(ISNUMBER(K114-'Choose Housekeeping Genes'!L$12),K114-'Choose Housekeeping Genes'!L$12,"")</f>
        <v/>
      </c>
      <c r="BD114" s="22" t="str">
        <f ca="1">IF(ISNUMBER(L114-'Choose Housekeeping Genes'!M$12),L114-'Choose Housekeeping Genes'!M$12,"")</f>
        <v/>
      </c>
      <c r="BE114" s="22" t="str">
        <f ca="1">IF(ISNUMBER(M114-'Choose Housekeeping Genes'!N$12),M114-'Choose Housekeeping Genes'!N$12,"")</f>
        <v/>
      </c>
      <c r="BF114" s="22" t="str">
        <f ca="1">IF(ISNUMBER(N114-'Choose Housekeeping Genes'!O$12),N114-'Choose Housekeeping Genes'!O$12,"")</f>
        <v/>
      </c>
      <c r="BG114" s="22" t="str">
        <f ca="1">IF(ISNUMBER(O114-'Choose Housekeeping Genes'!P$12),O114-'Choose Housekeeping Genes'!P$12,"")</f>
        <v/>
      </c>
      <c r="BH114" s="22" t="str">
        <f ca="1">IF(ISNUMBER(P114-'Choose Housekeeping Genes'!Q$12),P114-'Choose Housekeeping Genes'!Q$12,"")</f>
        <v/>
      </c>
      <c r="BI114" s="22" t="str">
        <f ca="1">IF(ISNUMBER(Q114-'Choose Housekeeping Genes'!R$12),Q114-'Choose Housekeeping Genes'!R$12,"")</f>
        <v/>
      </c>
      <c r="BJ114" s="22" t="str">
        <f ca="1">IF(ISNUMBER(R114-'Choose Housekeeping Genes'!S$12),R114-'Choose Housekeeping Genes'!S$12,"")</f>
        <v/>
      </c>
      <c r="BK114" s="22" t="str">
        <f ca="1">IF(ISNUMBER(S114-'Choose Housekeeping Genes'!T$12),S114-'Choose Housekeeping Genes'!T$12,"")</f>
        <v/>
      </c>
      <c r="BL114" s="22" t="str">
        <f ca="1">IF(ISNUMBER(T114-'Choose Housekeeping Genes'!U$12),T114-'Choose Housekeeping Genes'!U$12,"")</f>
        <v/>
      </c>
      <c r="BM114" s="22" t="str">
        <f ca="1">IF(ISNUMBER(U114-'Choose Housekeeping Genes'!V$12),U114-'Choose Housekeeping Genes'!V$12,"")</f>
        <v/>
      </c>
      <c r="BN114" s="22" t="str">
        <f ca="1">IF(ISNUMBER(V114-'Choose Housekeeping Genes'!W$12),V114-'Choose Housekeeping Genes'!W$12,"")</f>
        <v/>
      </c>
      <c r="BO114" s="142" t="str">
        <f t="shared" si="93"/>
        <v>Met-CAT-1</v>
      </c>
      <c r="BP114" s="140" t="s">
        <v>216</v>
      </c>
      <c r="BQ114" s="22" t="str">
        <f ca="1">IF(ISNUMBER(Y114-'Choose Housekeeping Genes'!AA$12),Y114-'Choose Housekeeping Genes'!AA$12,"")</f>
        <v/>
      </c>
      <c r="BR114" s="22" t="str">
        <f ca="1">IF(ISNUMBER(Z114-'Choose Housekeeping Genes'!AB$12),Z114-'Choose Housekeeping Genes'!AB$12,"")</f>
        <v/>
      </c>
      <c r="BS114" s="22" t="str">
        <f ca="1">IF(ISNUMBER(AA114-'Choose Housekeeping Genes'!AC$12),AA114-'Choose Housekeeping Genes'!AC$12,"")</f>
        <v/>
      </c>
      <c r="BT114" s="22" t="str">
        <f ca="1">IF(ISNUMBER(AB114-'Choose Housekeeping Genes'!AD$12),AB114-'Choose Housekeeping Genes'!AD$12,"")</f>
        <v/>
      </c>
      <c r="BU114" s="22" t="str">
        <f ca="1">IF(ISNUMBER(AC114-'Choose Housekeeping Genes'!AE$12),AC114-'Choose Housekeeping Genes'!AE$12,"")</f>
        <v/>
      </c>
      <c r="BV114" s="22" t="str">
        <f ca="1">IF(ISNUMBER(AD114-'Choose Housekeeping Genes'!AF$12),AD114-'Choose Housekeeping Genes'!AF$12,"")</f>
        <v/>
      </c>
      <c r="BW114" s="22" t="str">
        <f ca="1">IF(ISNUMBER(AE114-'Choose Housekeeping Genes'!AG$12),AE114-'Choose Housekeeping Genes'!AG$12,"")</f>
        <v/>
      </c>
      <c r="BX114" s="22" t="str">
        <f ca="1">IF(ISNUMBER(AF114-'Choose Housekeeping Genes'!AH$12),AF114-'Choose Housekeeping Genes'!AH$12,"")</f>
        <v/>
      </c>
      <c r="BY114" s="22" t="str">
        <f ca="1">IF(ISNUMBER(AG114-'Choose Housekeeping Genes'!AI$12),AG114-'Choose Housekeeping Genes'!AI$12,"")</f>
        <v/>
      </c>
      <c r="BZ114" s="22" t="str">
        <f ca="1">IF(ISNUMBER(AH114-'Choose Housekeeping Genes'!AJ$12),AH114-'Choose Housekeeping Genes'!AJ$12,"")</f>
        <v/>
      </c>
      <c r="CA114" s="22" t="str">
        <f ca="1">IF(ISNUMBER(AI114-'Choose Housekeeping Genes'!AK$12),AI114-'Choose Housekeeping Genes'!AK$12,"")</f>
        <v/>
      </c>
      <c r="CB114" s="22" t="str">
        <f ca="1">IF(ISNUMBER(AJ114-'Choose Housekeeping Genes'!AL$12),AJ114-'Choose Housekeeping Genes'!AL$12,"")</f>
        <v/>
      </c>
      <c r="CC114" s="22" t="str">
        <f ca="1">IF(ISNUMBER(AK114-'Choose Housekeeping Genes'!AM$12),AK114-'Choose Housekeeping Genes'!AM$12,"")</f>
        <v/>
      </c>
      <c r="CD114" s="22" t="str">
        <f ca="1">IF(ISNUMBER(AL114-'Choose Housekeeping Genes'!AN$12),AL114-'Choose Housekeeping Genes'!AN$12,"")</f>
        <v/>
      </c>
      <c r="CE114" s="22" t="str">
        <f ca="1">IF(ISNUMBER(AM114-'Choose Housekeeping Genes'!AO$12),AM114-'Choose Housekeeping Genes'!AO$12,"")</f>
        <v/>
      </c>
      <c r="CF114" s="22" t="str">
        <f ca="1">IF(ISNUMBER(AN114-'Choose Housekeeping Genes'!AP$12),AN114-'Choose Housekeeping Genes'!AP$12,"")</f>
        <v/>
      </c>
      <c r="CG114" s="22" t="str">
        <f ca="1">IF(ISNUMBER(AO114-'Choose Housekeeping Genes'!AQ$12),AO114-'Choose Housekeeping Genes'!AQ$12,"")</f>
        <v/>
      </c>
      <c r="CH114" s="22" t="str">
        <f ca="1">IF(ISNUMBER(AP114-'Choose Housekeeping Genes'!AR$12),AP114-'Choose Housekeeping Genes'!AR$12,"")</f>
        <v/>
      </c>
      <c r="CI114" s="22" t="str">
        <f ca="1">IF(ISNUMBER(AQ114-'Choose Housekeeping Genes'!AS$12),AQ114-'Choose Housekeeping Genes'!AS$12,"")</f>
        <v/>
      </c>
      <c r="CJ114" s="22" t="str">
        <f ca="1">IF(ISNUMBER(AR114-'Choose Housekeeping Genes'!AT$12),AR114-'Choose Housekeeping Genes'!AT$12,"")</f>
        <v/>
      </c>
      <c r="CK114" s="66" t="e">
        <f t="shared" ca="1" si="50"/>
        <v>#DIV/0!</v>
      </c>
      <c r="CL114" s="143" t="e">
        <f t="shared" ca="1" si="51"/>
        <v>#DIV/0!</v>
      </c>
      <c r="DA114" s="69" t="str">
        <f>'Transcript table'!D122</f>
        <v>Met-CAT-1</v>
      </c>
      <c r="DB114" s="21" t="s">
        <v>216</v>
      </c>
      <c r="DC114" s="65" t="str">
        <f t="shared" ca="1" si="52"/>
        <v/>
      </c>
      <c r="DD114" s="65" t="str">
        <f t="shared" ca="1" si="53"/>
        <v/>
      </c>
      <c r="DE114" s="65" t="str">
        <f t="shared" ca="1" si="54"/>
        <v/>
      </c>
      <c r="DF114" s="65" t="str">
        <f t="shared" ca="1" si="55"/>
        <v/>
      </c>
      <c r="DG114" s="65" t="str">
        <f t="shared" ca="1" si="56"/>
        <v/>
      </c>
      <c r="DH114" s="65" t="str">
        <f t="shared" ca="1" si="57"/>
        <v/>
      </c>
      <c r="DI114" s="65" t="str">
        <f t="shared" ca="1" si="58"/>
        <v/>
      </c>
      <c r="DJ114" s="65" t="str">
        <f t="shared" ca="1" si="59"/>
        <v/>
      </c>
      <c r="DK114" s="65" t="str">
        <f t="shared" ca="1" si="60"/>
        <v/>
      </c>
      <c r="DL114" s="65" t="str">
        <f t="shared" ca="1" si="61"/>
        <v/>
      </c>
      <c r="DM114" s="65" t="str">
        <f t="shared" ca="1" si="62"/>
        <v/>
      </c>
      <c r="DN114" s="65" t="str">
        <f t="shared" ca="1" si="63"/>
        <v/>
      </c>
      <c r="DO114" s="65" t="str">
        <f t="shared" ca="1" si="64"/>
        <v/>
      </c>
      <c r="DP114" s="65" t="str">
        <f t="shared" ca="1" si="65"/>
        <v/>
      </c>
      <c r="DQ114" s="65" t="str">
        <f t="shared" ca="1" si="66"/>
        <v/>
      </c>
      <c r="DR114" s="65" t="str">
        <f t="shared" ca="1" si="67"/>
        <v/>
      </c>
      <c r="DS114" s="65" t="str">
        <f t="shared" ca="1" si="68"/>
        <v/>
      </c>
      <c r="DT114" s="65" t="str">
        <f t="shared" ca="1" si="69"/>
        <v/>
      </c>
      <c r="DU114" s="65" t="str">
        <f t="shared" ca="1" si="70"/>
        <v/>
      </c>
      <c r="DV114" s="65" t="str">
        <f t="shared" ca="1" si="71"/>
        <v/>
      </c>
      <c r="DW114" s="141" t="str">
        <f t="shared" si="72"/>
        <v>Met-CAT-1</v>
      </c>
      <c r="DX114" s="140" t="s">
        <v>216</v>
      </c>
      <c r="DY114" s="65" t="str">
        <f t="shared" ca="1" si="73"/>
        <v/>
      </c>
      <c r="DZ114" s="65" t="str">
        <f t="shared" ca="1" si="74"/>
        <v/>
      </c>
      <c r="EA114" s="65" t="str">
        <f t="shared" ca="1" si="75"/>
        <v/>
      </c>
      <c r="EB114" s="65" t="str">
        <f t="shared" ca="1" si="76"/>
        <v/>
      </c>
      <c r="EC114" s="65" t="str">
        <f t="shared" ca="1" si="77"/>
        <v/>
      </c>
      <c r="ED114" s="65" t="str">
        <f t="shared" ca="1" si="78"/>
        <v/>
      </c>
      <c r="EE114" s="65" t="str">
        <f t="shared" ca="1" si="79"/>
        <v/>
      </c>
      <c r="EF114" s="65" t="str">
        <f t="shared" ca="1" si="80"/>
        <v/>
      </c>
      <c r="EG114" s="65" t="str">
        <f t="shared" ca="1" si="81"/>
        <v/>
      </c>
      <c r="EH114" s="65" t="str">
        <f t="shared" ca="1" si="82"/>
        <v/>
      </c>
      <c r="EI114" s="65" t="str">
        <f t="shared" ca="1" si="83"/>
        <v/>
      </c>
      <c r="EJ114" s="65" t="str">
        <f t="shared" ca="1" si="84"/>
        <v/>
      </c>
      <c r="EK114" s="65" t="str">
        <f t="shared" ca="1" si="85"/>
        <v/>
      </c>
      <c r="EL114" s="65" t="str">
        <f t="shared" ca="1" si="86"/>
        <v/>
      </c>
      <c r="EM114" s="65" t="str">
        <f t="shared" ca="1" si="87"/>
        <v/>
      </c>
      <c r="EN114" s="65" t="str">
        <f t="shared" ca="1" si="88"/>
        <v/>
      </c>
      <c r="EO114" s="65" t="str">
        <f t="shared" ca="1" si="89"/>
        <v/>
      </c>
      <c r="EP114" s="65" t="str">
        <f t="shared" ca="1" si="90"/>
        <v/>
      </c>
      <c r="EQ114" s="65" t="str">
        <f t="shared" ca="1" si="91"/>
        <v/>
      </c>
      <c r="ER114" s="65" t="str">
        <f t="shared" ca="1" si="92"/>
        <v/>
      </c>
    </row>
    <row r="115" spans="1:148" ht="12.75" customHeight="1">
      <c r="A115" s="134" t="str">
        <f>'Test Sample Data'!A115</f>
        <v>Met-CAT-2</v>
      </c>
      <c r="B115" s="136" t="s">
        <v>214</v>
      </c>
      <c r="C115" s="22" t="str">
        <f>IF(SUM('Test Sample Data'!C$3:C$194)&gt;10,IF(AND(ISNUMBER('Test Sample Data'!C115),'Test Sample Data'!C115&lt;35,'Test Sample Data'!C115&gt;0),'Test Sample Data'!C115-'Choose Housekeeping Genes'!D$20,35-'Choose Housekeeping Genes'!D$20),"")</f>
        <v/>
      </c>
      <c r="D115" s="22" t="str">
        <f>IF(SUM('Test Sample Data'!D$3:D$194)&gt;10,IF(AND(ISNUMBER('Test Sample Data'!D115),'Test Sample Data'!D115&lt;35,'Test Sample Data'!D115&gt;0),'Test Sample Data'!D115-'Choose Housekeeping Genes'!E$20,35-'Choose Housekeeping Genes'!E$20),"")</f>
        <v/>
      </c>
      <c r="E115" s="22" t="str">
        <f>IF(SUM('Test Sample Data'!E$3:E$194)&gt;10,IF(AND(ISNUMBER('Test Sample Data'!E115),'Test Sample Data'!E115&lt;35,'Test Sample Data'!E115&gt;0),'Test Sample Data'!E115-'Choose Housekeeping Genes'!F$20,35-'Choose Housekeeping Genes'!F$20),"")</f>
        <v/>
      </c>
      <c r="F115" s="22" t="str">
        <f>IF(SUM('Test Sample Data'!F$3:F$194)&gt;10,IF(AND(ISNUMBER('Test Sample Data'!F115),'Test Sample Data'!F115&lt;35,'Test Sample Data'!F115&gt;0),'Test Sample Data'!F115-'Choose Housekeeping Genes'!G$20,35-'Choose Housekeeping Genes'!G$20),"")</f>
        <v/>
      </c>
      <c r="G115" s="22" t="str">
        <f>IF(SUM('Test Sample Data'!G$3:G$194)&gt;10,IF(AND(ISNUMBER('Test Sample Data'!G115),'Test Sample Data'!G115&lt;35,'Test Sample Data'!G115&gt;0),'Test Sample Data'!G115-'Choose Housekeeping Genes'!H$20,35-'Choose Housekeeping Genes'!H$20),"")</f>
        <v/>
      </c>
      <c r="H115" s="22" t="str">
        <f>IF(SUM('Test Sample Data'!H$3:H$194)&gt;10,IF(AND(ISNUMBER('Test Sample Data'!H115),'Test Sample Data'!H115&lt;35,'Test Sample Data'!H115&gt;0),'Test Sample Data'!H115-'Choose Housekeeping Genes'!I$20,35-'Choose Housekeeping Genes'!I$20),"")</f>
        <v/>
      </c>
      <c r="I115" s="22" t="str">
        <f>IF(SUM('Test Sample Data'!I$3:I$194)&gt;10,IF(AND(ISNUMBER('Test Sample Data'!I115),'Test Sample Data'!I115&lt;35,'Test Sample Data'!I115&gt;0),'Test Sample Data'!I115-'Choose Housekeeping Genes'!J$20,35-'Choose Housekeeping Genes'!J$20),"")</f>
        <v/>
      </c>
      <c r="J115" s="22" t="str">
        <f>IF(SUM('Test Sample Data'!J$3:J$194)&gt;10,IF(AND(ISNUMBER('Test Sample Data'!J115),'Test Sample Data'!J115&lt;35,'Test Sample Data'!J115&gt;0),'Test Sample Data'!J115-'Choose Housekeeping Genes'!K$20,35-'Choose Housekeeping Genes'!K$20),"")</f>
        <v/>
      </c>
      <c r="K115" s="22" t="str">
        <f>IF(SUM('Test Sample Data'!K$3:K$194)&gt;10,IF(AND(ISNUMBER('Test Sample Data'!K115),'Test Sample Data'!K115&lt;35,'Test Sample Data'!K115&gt;0),'Test Sample Data'!K115-'Choose Housekeeping Genes'!L$20,35-'Choose Housekeeping Genes'!L$20),"")</f>
        <v/>
      </c>
      <c r="L115" s="22" t="str">
        <f>IF(SUM('Test Sample Data'!L$3:L$194)&gt;10,IF(AND(ISNUMBER('Test Sample Data'!L115),'Test Sample Data'!L115&lt;35,'Test Sample Data'!L115&gt;0),'Test Sample Data'!L115-'Choose Housekeeping Genes'!M$20,35-'Choose Housekeeping Genes'!M$20),"")</f>
        <v/>
      </c>
      <c r="M115" s="22" t="str">
        <f>IF(SUM('Test Sample Data'!M$3:M$194)&gt;10,IF(AND(ISNUMBER('Test Sample Data'!M115),'Test Sample Data'!M115&lt;35,'Test Sample Data'!M115&gt;0),'Test Sample Data'!M115-'Choose Housekeeping Genes'!N$20,35-'Choose Housekeeping Genes'!N$20),"")</f>
        <v/>
      </c>
      <c r="N115" s="22" t="str">
        <f>IF(SUM('Test Sample Data'!N$3:N$194)&gt;10,IF(AND(ISNUMBER('Test Sample Data'!N115),'Test Sample Data'!N115&lt;35,'Test Sample Data'!N115&gt;0),'Test Sample Data'!N115-'Choose Housekeeping Genes'!O$20,35-'Choose Housekeeping Genes'!O$20),"")</f>
        <v/>
      </c>
      <c r="O115" s="22" t="str">
        <f>IF(SUM('Test Sample Data'!O$3:O$194)&gt;10,IF(AND(ISNUMBER('Test Sample Data'!O115),'Test Sample Data'!O115&lt;35,'Test Sample Data'!O115&gt;0),'Test Sample Data'!O115-'Choose Housekeeping Genes'!P$20,35-'Choose Housekeeping Genes'!P$20),"")</f>
        <v/>
      </c>
      <c r="P115" s="22" t="str">
        <f>IF(SUM('Test Sample Data'!P$3:P$194)&gt;10,IF(AND(ISNUMBER('Test Sample Data'!P115),'Test Sample Data'!P115&lt;35,'Test Sample Data'!P115&gt;0),'Test Sample Data'!P115-'Choose Housekeeping Genes'!Q$20,35-'Choose Housekeeping Genes'!Q$20),"")</f>
        <v/>
      </c>
      <c r="Q115" s="22" t="str">
        <f>IF(SUM('Test Sample Data'!Q$3:Q$194)&gt;10,IF(AND(ISNUMBER('Test Sample Data'!Q115),'Test Sample Data'!Q115&lt;35,'Test Sample Data'!Q115&gt;0),'Test Sample Data'!Q115-'Choose Housekeeping Genes'!R$20,35-'Choose Housekeeping Genes'!R$20),"")</f>
        <v/>
      </c>
      <c r="R115" s="22" t="str">
        <f>IF(SUM('Test Sample Data'!R$3:R$194)&gt;10,IF(AND(ISNUMBER('Test Sample Data'!R115),'Test Sample Data'!R115&lt;35,'Test Sample Data'!R115&gt;0),'Test Sample Data'!R115-'Choose Housekeeping Genes'!S$20,35-'Choose Housekeeping Genes'!S$20),"")</f>
        <v/>
      </c>
      <c r="S115" s="22" t="str">
        <f>IF(SUM('Test Sample Data'!S$3:S$194)&gt;10,IF(AND(ISNUMBER('Test Sample Data'!S115),'Test Sample Data'!S115&lt;35,'Test Sample Data'!S115&gt;0),'Test Sample Data'!S115-'Choose Housekeeping Genes'!T$20,35-'Choose Housekeeping Genes'!T$20),"")</f>
        <v/>
      </c>
      <c r="T115" s="22" t="str">
        <f>IF(SUM('Test Sample Data'!T$3:T$194)&gt;10,IF(AND(ISNUMBER('Test Sample Data'!T115),'Test Sample Data'!T115&lt;35,'Test Sample Data'!T115&gt;0),'Test Sample Data'!T115-'Choose Housekeeping Genes'!U$20,35-'Choose Housekeeping Genes'!U$20),"")</f>
        <v/>
      </c>
      <c r="U115" s="22" t="str">
        <f>IF(SUM('Test Sample Data'!U$3:U$194)&gt;10,IF(AND(ISNUMBER('Test Sample Data'!U115),'Test Sample Data'!U115&lt;35,'Test Sample Data'!U115&gt;0),'Test Sample Data'!U115-'Choose Housekeeping Genes'!V$20,35-'Choose Housekeeping Genes'!V$20),"")</f>
        <v/>
      </c>
      <c r="V115" s="22" t="str">
        <f>IF(SUM('Test Sample Data'!V$3:V$194)&gt;10,IF(AND(ISNUMBER('Test Sample Data'!V115),'Test Sample Data'!V115&lt;35,'Test Sample Data'!V115&gt;0),'Test Sample Data'!V115-'Choose Housekeeping Genes'!W$20,35-'Choose Housekeeping Genes'!W$20),"")</f>
        <v/>
      </c>
      <c r="W115" s="139" t="str">
        <f>'Control Sample Data'!A115</f>
        <v>Met-CAT-2</v>
      </c>
      <c r="X115" s="140" t="s">
        <v>214</v>
      </c>
      <c r="Y115" s="22" t="str">
        <f>IF(SUM('Control Sample Data'!C$3:C$194)&gt;10,IF(AND(ISNUMBER('Control Sample Data'!C115),'Control Sample Data'!C115&lt;35,'Control Sample Data'!C115&gt;0),'Control Sample Data'!C115-'Choose Housekeeping Genes'!AA$20,35-'Choose Housekeeping Genes'!AA$20),"")</f>
        <v/>
      </c>
      <c r="Z115" s="22" t="str">
        <f>IF(SUM('Control Sample Data'!D$3:D$194)&gt;10,IF(AND(ISNUMBER('Control Sample Data'!D115),'Control Sample Data'!D115&lt;35,'Control Sample Data'!D115&gt;0),'Control Sample Data'!D115-'Choose Housekeeping Genes'!AB$20,35-'Choose Housekeeping Genes'!AB$20),"")</f>
        <v/>
      </c>
      <c r="AA115" s="22" t="str">
        <f>IF(SUM('Control Sample Data'!E$3:E$194)&gt;10,IF(AND(ISNUMBER('Control Sample Data'!E115),'Control Sample Data'!E115&lt;35,'Control Sample Data'!E115&gt;0),'Control Sample Data'!E115-'Choose Housekeeping Genes'!AC$20,35-'Choose Housekeeping Genes'!AC$20),"")</f>
        <v/>
      </c>
      <c r="AB115" s="22" t="str">
        <f>IF(SUM('Control Sample Data'!F$3:F$194)&gt;10,IF(AND(ISNUMBER('Control Sample Data'!F115),'Control Sample Data'!F115&lt;35,'Control Sample Data'!F115&gt;0),'Control Sample Data'!F115-'Choose Housekeeping Genes'!AD$20,35-'Choose Housekeeping Genes'!AD$20),"")</f>
        <v/>
      </c>
      <c r="AC115" s="22" t="str">
        <f>IF(SUM('Control Sample Data'!G$3:G$194)&gt;10,IF(AND(ISNUMBER('Control Sample Data'!G115),'Control Sample Data'!G115&lt;35,'Control Sample Data'!G115&gt;0),'Control Sample Data'!G115-'Choose Housekeeping Genes'!AE$20,35-'Choose Housekeeping Genes'!AE$20),"")</f>
        <v/>
      </c>
      <c r="AD115" s="22" t="str">
        <f>IF(SUM('Control Sample Data'!H$3:H$194)&gt;10,IF(AND(ISNUMBER('Control Sample Data'!H115),'Control Sample Data'!H115&lt;35,'Control Sample Data'!H115&gt;0),'Control Sample Data'!H115-'Choose Housekeeping Genes'!AF$20,35-'Choose Housekeeping Genes'!AF$20),"")</f>
        <v/>
      </c>
      <c r="AE115" s="22" t="str">
        <f>IF(SUM('Control Sample Data'!I$3:I$194)&gt;10,IF(AND(ISNUMBER('Control Sample Data'!I115),'Control Sample Data'!I115&lt;35,'Control Sample Data'!I115&gt;0),'Control Sample Data'!I115-'Choose Housekeeping Genes'!AG$20,35-'Choose Housekeeping Genes'!AG$20),"")</f>
        <v/>
      </c>
      <c r="AF115" s="22" t="str">
        <f>IF(SUM('Control Sample Data'!J$3:J$194)&gt;10,IF(AND(ISNUMBER('Control Sample Data'!J115),'Control Sample Data'!J115&lt;35,'Control Sample Data'!J115&gt;0),'Control Sample Data'!J115-'Choose Housekeeping Genes'!AH$20,35-'Choose Housekeeping Genes'!AH$20),"")</f>
        <v/>
      </c>
      <c r="AG115" s="22" t="str">
        <f>IF(SUM('Control Sample Data'!K$3:K$194)&gt;10,IF(AND(ISNUMBER('Control Sample Data'!K115),'Control Sample Data'!K115&lt;35,'Control Sample Data'!K115&gt;0),'Control Sample Data'!K115-'Choose Housekeeping Genes'!AI$20,35-'Choose Housekeeping Genes'!AI$20),"")</f>
        <v/>
      </c>
      <c r="AH115" s="22" t="str">
        <f>IF(SUM('Control Sample Data'!L$3:L$194)&gt;10,IF(AND(ISNUMBER('Control Sample Data'!L115),'Control Sample Data'!L115&lt;35,'Control Sample Data'!L115&gt;0),'Control Sample Data'!L115-'Choose Housekeeping Genes'!AJ$20,35-'Choose Housekeeping Genes'!AJ$20),"")</f>
        <v/>
      </c>
      <c r="AI115" s="22" t="str">
        <f>IF(SUM('Control Sample Data'!M$3:M$194)&gt;10,IF(AND(ISNUMBER('Control Sample Data'!M115),'Control Sample Data'!M115&lt;35,'Control Sample Data'!M115&gt;0),'Control Sample Data'!M115-'Choose Housekeeping Genes'!AK$20,35-'Choose Housekeeping Genes'!AK$20),"")</f>
        <v/>
      </c>
      <c r="AJ115" s="22" t="str">
        <f>IF(SUM('Control Sample Data'!N$3:N$194)&gt;10,IF(AND(ISNUMBER('Control Sample Data'!N115),'Control Sample Data'!N115&lt;35,'Control Sample Data'!N115&gt;0),'Control Sample Data'!N115-'Choose Housekeeping Genes'!AL$20,35-'Choose Housekeeping Genes'!AL$20),"")</f>
        <v/>
      </c>
      <c r="AK115" s="22" t="str">
        <f>IF(SUM('Control Sample Data'!O$3:O$194)&gt;10,IF(AND(ISNUMBER('Control Sample Data'!O115),'Control Sample Data'!O115&lt;35,'Control Sample Data'!O115&gt;0),'Control Sample Data'!O115-'Choose Housekeeping Genes'!AM$20,35-'Choose Housekeeping Genes'!AM$20),"")</f>
        <v/>
      </c>
      <c r="AL115" s="22" t="str">
        <f>IF(SUM('Control Sample Data'!P$3:P$194)&gt;10,IF(AND(ISNUMBER('Control Sample Data'!P115),'Control Sample Data'!P115&lt;35,'Control Sample Data'!P115&gt;0),'Control Sample Data'!P115-'Choose Housekeeping Genes'!AN$20,35-'Choose Housekeeping Genes'!AN$20),"")</f>
        <v/>
      </c>
      <c r="AM115" s="22" t="str">
        <f>IF(SUM('Control Sample Data'!Q$3:Q$194)&gt;10,IF(AND(ISNUMBER('Control Sample Data'!Q115),'Control Sample Data'!Q115&lt;35,'Control Sample Data'!Q115&gt;0),'Control Sample Data'!Q115-'Choose Housekeeping Genes'!AO$20,35-'Choose Housekeeping Genes'!AO$20),"")</f>
        <v/>
      </c>
      <c r="AN115" s="22" t="str">
        <f>IF(SUM('Control Sample Data'!R$3:R$194)&gt;10,IF(AND(ISNUMBER('Control Sample Data'!R115),'Control Sample Data'!R115&lt;35,'Control Sample Data'!R115&gt;0),'Control Sample Data'!R115-'Choose Housekeeping Genes'!AP$20,35-'Choose Housekeeping Genes'!AP$20),"")</f>
        <v/>
      </c>
      <c r="AO115" s="22" t="str">
        <f>IF(SUM('Control Sample Data'!S$3:S$194)&gt;10,IF(AND(ISNUMBER('Control Sample Data'!S115),'Control Sample Data'!S115&lt;35,'Control Sample Data'!S115&gt;0),'Control Sample Data'!S115-'Choose Housekeeping Genes'!AQ$20,35-'Choose Housekeeping Genes'!AQ$20),"")</f>
        <v/>
      </c>
      <c r="AP115" s="22" t="str">
        <f>IF(SUM('Control Sample Data'!T$3:T$194)&gt;10,IF(AND(ISNUMBER('Control Sample Data'!T115),'Control Sample Data'!T115&lt;35,'Control Sample Data'!T115&gt;0),'Control Sample Data'!T115-'Choose Housekeeping Genes'!AR$20,35-'Choose Housekeeping Genes'!AR$20),"")</f>
        <v/>
      </c>
      <c r="AQ115" s="22" t="str">
        <f>IF(SUM('Control Sample Data'!U$3:U$194)&gt;10,IF(AND(ISNUMBER('Control Sample Data'!U115),'Control Sample Data'!U115&lt;35,'Control Sample Data'!U115&gt;0),'Control Sample Data'!U115-'Choose Housekeeping Genes'!AS$20,35-'Choose Housekeeping Genes'!AS$20),"")</f>
        <v/>
      </c>
      <c r="AR115" s="22" t="str">
        <f>IF(SUM('Control Sample Data'!V$3:V$194)&gt;10,IF(AND(ISNUMBER('Control Sample Data'!V115),'Control Sample Data'!V115&lt;35,'Control Sample Data'!V115&gt;0),'Control Sample Data'!V115-'Choose Housekeeping Genes'!AT$20,35-'Choose Housekeeping Genes'!AT$20),"")</f>
        <v/>
      </c>
      <c r="AS115" s="69" t="str">
        <f>'Control Sample Data'!A115</f>
        <v>Met-CAT-2</v>
      </c>
      <c r="AT115" s="21" t="s">
        <v>214</v>
      </c>
      <c r="AU115" s="22" t="str">
        <f ca="1">IF(ISNUMBER(C115-'Choose Housekeeping Genes'!D$12),C115-'Choose Housekeeping Genes'!D$12,"")</f>
        <v/>
      </c>
      <c r="AV115" s="22" t="str">
        <f ca="1">IF(ISNUMBER(D115-'Choose Housekeeping Genes'!E$12),D115-'Choose Housekeeping Genes'!E$12,"")</f>
        <v/>
      </c>
      <c r="AW115" s="22" t="str">
        <f ca="1">IF(ISNUMBER(E115-'Choose Housekeeping Genes'!F$12),E115-'Choose Housekeeping Genes'!F$12,"")</f>
        <v/>
      </c>
      <c r="AX115" s="22" t="str">
        <f ca="1">IF(ISNUMBER(F115-'Choose Housekeeping Genes'!G$12),F115-'Choose Housekeeping Genes'!G$12,"")</f>
        <v/>
      </c>
      <c r="AY115" s="22" t="str">
        <f ca="1">IF(ISNUMBER(G115-'Choose Housekeeping Genes'!H$12),G115-'Choose Housekeeping Genes'!H$12,"")</f>
        <v/>
      </c>
      <c r="AZ115" s="22" t="str">
        <f ca="1">IF(ISNUMBER(H115-'Choose Housekeeping Genes'!I$12),H115-'Choose Housekeeping Genes'!I$12,"")</f>
        <v/>
      </c>
      <c r="BA115" s="22" t="str">
        <f ca="1">IF(ISNUMBER(I115-'Choose Housekeeping Genes'!J$12),I115-'Choose Housekeeping Genes'!J$12,"")</f>
        <v/>
      </c>
      <c r="BB115" s="22" t="str">
        <f ca="1">IF(ISNUMBER(J115-'Choose Housekeeping Genes'!K$12),J115-'Choose Housekeeping Genes'!K$12,"")</f>
        <v/>
      </c>
      <c r="BC115" s="22" t="str">
        <f ca="1">IF(ISNUMBER(K115-'Choose Housekeeping Genes'!L$12),K115-'Choose Housekeeping Genes'!L$12,"")</f>
        <v/>
      </c>
      <c r="BD115" s="22" t="str">
        <f ca="1">IF(ISNUMBER(L115-'Choose Housekeeping Genes'!M$12),L115-'Choose Housekeeping Genes'!M$12,"")</f>
        <v/>
      </c>
      <c r="BE115" s="22" t="str">
        <f ca="1">IF(ISNUMBER(M115-'Choose Housekeeping Genes'!N$12),M115-'Choose Housekeeping Genes'!N$12,"")</f>
        <v/>
      </c>
      <c r="BF115" s="22" t="str">
        <f ca="1">IF(ISNUMBER(N115-'Choose Housekeeping Genes'!O$12),N115-'Choose Housekeeping Genes'!O$12,"")</f>
        <v/>
      </c>
      <c r="BG115" s="22" t="str">
        <f ca="1">IF(ISNUMBER(O115-'Choose Housekeeping Genes'!P$12),O115-'Choose Housekeeping Genes'!P$12,"")</f>
        <v/>
      </c>
      <c r="BH115" s="22" t="str">
        <f ca="1">IF(ISNUMBER(P115-'Choose Housekeeping Genes'!Q$12),P115-'Choose Housekeeping Genes'!Q$12,"")</f>
        <v/>
      </c>
      <c r="BI115" s="22" t="str">
        <f ca="1">IF(ISNUMBER(Q115-'Choose Housekeeping Genes'!R$12),Q115-'Choose Housekeeping Genes'!R$12,"")</f>
        <v/>
      </c>
      <c r="BJ115" s="22" t="str">
        <f ca="1">IF(ISNUMBER(R115-'Choose Housekeeping Genes'!S$12),R115-'Choose Housekeeping Genes'!S$12,"")</f>
        <v/>
      </c>
      <c r="BK115" s="22" t="str">
        <f ca="1">IF(ISNUMBER(S115-'Choose Housekeeping Genes'!T$12),S115-'Choose Housekeeping Genes'!T$12,"")</f>
        <v/>
      </c>
      <c r="BL115" s="22" t="str">
        <f ca="1">IF(ISNUMBER(T115-'Choose Housekeeping Genes'!U$12),T115-'Choose Housekeeping Genes'!U$12,"")</f>
        <v/>
      </c>
      <c r="BM115" s="22" t="str">
        <f ca="1">IF(ISNUMBER(U115-'Choose Housekeeping Genes'!V$12),U115-'Choose Housekeeping Genes'!V$12,"")</f>
        <v/>
      </c>
      <c r="BN115" s="22" t="str">
        <f ca="1">IF(ISNUMBER(V115-'Choose Housekeeping Genes'!W$12),V115-'Choose Housekeeping Genes'!W$12,"")</f>
        <v/>
      </c>
      <c r="BO115" s="142" t="str">
        <f t="shared" si="93"/>
        <v>Met-CAT-2</v>
      </c>
      <c r="BP115" s="140" t="s">
        <v>214</v>
      </c>
      <c r="BQ115" s="22" t="str">
        <f ca="1">IF(ISNUMBER(Y115-'Choose Housekeeping Genes'!AA$12),Y115-'Choose Housekeeping Genes'!AA$12,"")</f>
        <v/>
      </c>
      <c r="BR115" s="22" t="str">
        <f ca="1">IF(ISNUMBER(Z115-'Choose Housekeeping Genes'!AB$12),Z115-'Choose Housekeeping Genes'!AB$12,"")</f>
        <v/>
      </c>
      <c r="BS115" s="22" t="str">
        <f ca="1">IF(ISNUMBER(AA115-'Choose Housekeeping Genes'!AC$12),AA115-'Choose Housekeeping Genes'!AC$12,"")</f>
        <v/>
      </c>
      <c r="BT115" s="22" t="str">
        <f ca="1">IF(ISNUMBER(AB115-'Choose Housekeeping Genes'!AD$12),AB115-'Choose Housekeeping Genes'!AD$12,"")</f>
        <v/>
      </c>
      <c r="BU115" s="22" t="str">
        <f ca="1">IF(ISNUMBER(AC115-'Choose Housekeeping Genes'!AE$12),AC115-'Choose Housekeeping Genes'!AE$12,"")</f>
        <v/>
      </c>
      <c r="BV115" s="22" t="str">
        <f ca="1">IF(ISNUMBER(AD115-'Choose Housekeeping Genes'!AF$12),AD115-'Choose Housekeeping Genes'!AF$12,"")</f>
        <v/>
      </c>
      <c r="BW115" s="22" t="str">
        <f ca="1">IF(ISNUMBER(AE115-'Choose Housekeeping Genes'!AG$12),AE115-'Choose Housekeeping Genes'!AG$12,"")</f>
        <v/>
      </c>
      <c r="BX115" s="22" t="str">
        <f ca="1">IF(ISNUMBER(AF115-'Choose Housekeeping Genes'!AH$12),AF115-'Choose Housekeeping Genes'!AH$12,"")</f>
        <v/>
      </c>
      <c r="BY115" s="22" t="str">
        <f ca="1">IF(ISNUMBER(AG115-'Choose Housekeeping Genes'!AI$12),AG115-'Choose Housekeeping Genes'!AI$12,"")</f>
        <v/>
      </c>
      <c r="BZ115" s="22" t="str">
        <f ca="1">IF(ISNUMBER(AH115-'Choose Housekeeping Genes'!AJ$12),AH115-'Choose Housekeeping Genes'!AJ$12,"")</f>
        <v/>
      </c>
      <c r="CA115" s="22" t="str">
        <f ca="1">IF(ISNUMBER(AI115-'Choose Housekeeping Genes'!AK$12),AI115-'Choose Housekeeping Genes'!AK$12,"")</f>
        <v/>
      </c>
      <c r="CB115" s="22" t="str">
        <f ca="1">IF(ISNUMBER(AJ115-'Choose Housekeeping Genes'!AL$12),AJ115-'Choose Housekeeping Genes'!AL$12,"")</f>
        <v/>
      </c>
      <c r="CC115" s="22" t="str">
        <f ca="1">IF(ISNUMBER(AK115-'Choose Housekeeping Genes'!AM$12),AK115-'Choose Housekeeping Genes'!AM$12,"")</f>
        <v/>
      </c>
      <c r="CD115" s="22" t="str">
        <f ca="1">IF(ISNUMBER(AL115-'Choose Housekeeping Genes'!AN$12),AL115-'Choose Housekeeping Genes'!AN$12,"")</f>
        <v/>
      </c>
      <c r="CE115" s="22" t="str">
        <f ca="1">IF(ISNUMBER(AM115-'Choose Housekeeping Genes'!AO$12),AM115-'Choose Housekeeping Genes'!AO$12,"")</f>
        <v/>
      </c>
      <c r="CF115" s="22" t="str">
        <f ca="1">IF(ISNUMBER(AN115-'Choose Housekeeping Genes'!AP$12),AN115-'Choose Housekeeping Genes'!AP$12,"")</f>
        <v/>
      </c>
      <c r="CG115" s="22" t="str">
        <f ca="1">IF(ISNUMBER(AO115-'Choose Housekeeping Genes'!AQ$12),AO115-'Choose Housekeeping Genes'!AQ$12,"")</f>
        <v/>
      </c>
      <c r="CH115" s="22" t="str">
        <f ca="1">IF(ISNUMBER(AP115-'Choose Housekeeping Genes'!AR$12),AP115-'Choose Housekeeping Genes'!AR$12,"")</f>
        <v/>
      </c>
      <c r="CI115" s="22" t="str">
        <f ca="1">IF(ISNUMBER(AQ115-'Choose Housekeeping Genes'!AS$12),AQ115-'Choose Housekeeping Genes'!AS$12,"")</f>
        <v/>
      </c>
      <c r="CJ115" s="22" t="str">
        <f ca="1">IF(ISNUMBER(AR115-'Choose Housekeeping Genes'!AT$12),AR115-'Choose Housekeeping Genes'!AT$12,"")</f>
        <v/>
      </c>
      <c r="CK115" s="66" t="e">
        <f t="shared" ca="1" si="50"/>
        <v>#DIV/0!</v>
      </c>
      <c r="CL115" s="143" t="e">
        <f t="shared" ca="1" si="51"/>
        <v>#DIV/0!</v>
      </c>
      <c r="DA115" s="69" t="str">
        <f>'Transcript table'!D123</f>
        <v>Met-CAT-2</v>
      </c>
      <c r="DB115" s="21" t="s">
        <v>214</v>
      </c>
      <c r="DC115" s="65" t="str">
        <f t="shared" ca="1" si="52"/>
        <v/>
      </c>
      <c r="DD115" s="65" t="str">
        <f t="shared" ca="1" si="53"/>
        <v/>
      </c>
      <c r="DE115" s="65" t="str">
        <f t="shared" ca="1" si="54"/>
        <v/>
      </c>
      <c r="DF115" s="65" t="str">
        <f t="shared" ca="1" si="55"/>
        <v/>
      </c>
      <c r="DG115" s="65" t="str">
        <f t="shared" ca="1" si="56"/>
        <v/>
      </c>
      <c r="DH115" s="65" t="str">
        <f t="shared" ca="1" si="57"/>
        <v/>
      </c>
      <c r="DI115" s="65" t="str">
        <f t="shared" ca="1" si="58"/>
        <v/>
      </c>
      <c r="DJ115" s="65" t="str">
        <f t="shared" ca="1" si="59"/>
        <v/>
      </c>
      <c r="DK115" s="65" t="str">
        <f t="shared" ca="1" si="60"/>
        <v/>
      </c>
      <c r="DL115" s="65" t="str">
        <f t="shared" ca="1" si="61"/>
        <v/>
      </c>
      <c r="DM115" s="65" t="str">
        <f t="shared" ca="1" si="62"/>
        <v/>
      </c>
      <c r="DN115" s="65" t="str">
        <f t="shared" ca="1" si="63"/>
        <v/>
      </c>
      <c r="DO115" s="65" t="str">
        <f t="shared" ca="1" si="64"/>
        <v/>
      </c>
      <c r="DP115" s="65" t="str">
        <f t="shared" ca="1" si="65"/>
        <v/>
      </c>
      <c r="DQ115" s="65" t="str">
        <f t="shared" ca="1" si="66"/>
        <v/>
      </c>
      <c r="DR115" s="65" t="str">
        <f t="shared" ca="1" si="67"/>
        <v/>
      </c>
      <c r="DS115" s="65" t="str">
        <f t="shared" ca="1" si="68"/>
        <v/>
      </c>
      <c r="DT115" s="65" t="str">
        <f t="shared" ca="1" si="69"/>
        <v/>
      </c>
      <c r="DU115" s="65" t="str">
        <f t="shared" ca="1" si="70"/>
        <v/>
      </c>
      <c r="DV115" s="65" t="str">
        <f t="shared" ca="1" si="71"/>
        <v/>
      </c>
      <c r="DW115" s="141" t="str">
        <f t="shared" si="72"/>
        <v>Met-CAT-2</v>
      </c>
      <c r="DX115" s="140" t="s">
        <v>214</v>
      </c>
      <c r="DY115" s="65" t="str">
        <f t="shared" ca="1" si="73"/>
        <v/>
      </c>
      <c r="DZ115" s="65" t="str">
        <f t="shared" ca="1" si="74"/>
        <v/>
      </c>
      <c r="EA115" s="65" t="str">
        <f t="shared" ca="1" si="75"/>
        <v/>
      </c>
      <c r="EB115" s="65" t="str">
        <f t="shared" ca="1" si="76"/>
        <v/>
      </c>
      <c r="EC115" s="65" t="str">
        <f t="shared" ca="1" si="77"/>
        <v/>
      </c>
      <c r="ED115" s="65" t="str">
        <f t="shared" ca="1" si="78"/>
        <v/>
      </c>
      <c r="EE115" s="65" t="str">
        <f t="shared" ca="1" si="79"/>
        <v/>
      </c>
      <c r="EF115" s="65" t="str">
        <f t="shared" ca="1" si="80"/>
        <v/>
      </c>
      <c r="EG115" s="65" t="str">
        <f t="shared" ca="1" si="81"/>
        <v/>
      </c>
      <c r="EH115" s="65" t="str">
        <f t="shared" ca="1" si="82"/>
        <v/>
      </c>
      <c r="EI115" s="65" t="str">
        <f t="shared" ca="1" si="83"/>
        <v/>
      </c>
      <c r="EJ115" s="65" t="str">
        <f t="shared" ca="1" si="84"/>
        <v/>
      </c>
      <c r="EK115" s="65" t="str">
        <f t="shared" ca="1" si="85"/>
        <v/>
      </c>
      <c r="EL115" s="65" t="str">
        <f t="shared" ca="1" si="86"/>
        <v/>
      </c>
      <c r="EM115" s="65" t="str">
        <f t="shared" ca="1" si="87"/>
        <v/>
      </c>
      <c r="EN115" s="65" t="str">
        <f t="shared" ca="1" si="88"/>
        <v/>
      </c>
      <c r="EO115" s="65" t="str">
        <f t="shared" ca="1" si="89"/>
        <v/>
      </c>
      <c r="EP115" s="65" t="str">
        <f t="shared" ca="1" si="90"/>
        <v/>
      </c>
      <c r="EQ115" s="65" t="str">
        <f t="shared" ca="1" si="91"/>
        <v/>
      </c>
      <c r="ER115" s="65" t="str">
        <f t="shared" ca="1" si="92"/>
        <v/>
      </c>
    </row>
    <row r="116" spans="1:148" ht="12.75" customHeight="1">
      <c r="A116" s="134" t="str">
        <f>'Test Sample Data'!A116</f>
        <v>Met-CAT-3</v>
      </c>
      <c r="B116" s="136" t="s">
        <v>212</v>
      </c>
      <c r="C116" s="22" t="str">
        <f>IF(SUM('Test Sample Data'!C$3:C$194)&gt;10,IF(AND(ISNUMBER('Test Sample Data'!C116),'Test Sample Data'!C116&lt;35,'Test Sample Data'!C116&gt;0),'Test Sample Data'!C116-'Choose Housekeeping Genes'!D$20,35-'Choose Housekeeping Genes'!D$20),"")</f>
        <v/>
      </c>
      <c r="D116" s="22" t="str">
        <f>IF(SUM('Test Sample Data'!D$3:D$194)&gt;10,IF(AND(ISNUMBER('Test Sample Data'!D116),'Test Sample Data'!D116&lt;35,'Test Sample Data'!D116&gt;0),'Test Sample Data'!D116-'Choose Housekeeping Genes'!E$20,35-'Choose Housekeeping Genes'!E$20),"")</f>
        <v/>
      </c>
      <c r="E116" s="22" t="str">
        <f>IF(SUM('Test Sample Data'!E$3:E$194)&gt;10,IF(AND(ISNUMBER('Test Sample Data'!E116),'Test Sample Data'!E116&lt;35,'Test Sample Data'!E116&gt;0),'Test Sample Data'!E116-'Choose Housekeeping Genes'!F$20,35-'Choose Housekeeping Genes'!F$20),"")</f>
        <v/>
      </c>
      <c r="F116" s="22" t="str">
        <f>IF(SUM('Test Sample Data'!F$3:F$194)&gt;10,IF(AND(ISNUMBER('Test Sample Data'!F116),'Test Sample Data'!F116&lt;35,'Test Sample Data'!F116&gt;0),'Test Sample Data'!F116-'Choose Housekeeping Genes'!G$20,35-'Choose Housekeeping Genes'!G$20),"")</f>
        <v/>
      </c>
      <c r="G116" s="22" t="str">
        <f>IF(SUM('Test Sample Data'!G$3:G$194)&gt;10,IF(AND(ISNUMBER('Test Sample Data'!G116),'Test Sample Data'!G116&lt;35,'Test Sample Data'!G116&gt;0),'Test Sample Data'!G116-'Choose Housekeeping Genes'!H$20,35-'Choose Housekeeping Genes'!H$20),"")</f>
        <v/>
      </c>
      <c r="H116" s="22" t="str">
        <f>IF(SUM('Test Sample Data'!H$3:H$194)&gt;10,IF(AND(ISNUMBER('Test Sample Data'!H116),'Test Sample Data'!H116&lt;35,'Test Sample Data'!H116&gt;0),'Test Sample Data'!H116-'Choose Housekeeping Genes'!I$20,35-'Choose Housekeeping Genes'!I$20),"")</f>
        <v/>
      </c>
      <c r="I116" s="22" t="str">
        <f>IF(SUM('Test Sample Data'!I$3:I$194)&gt;10,IF(AND(ISNUMBER('Test Sample Data'!I116),'Test Sample Data'!I116&lt;35,'Test Sample Data'!I116&gt;0),'Test Sample Data'!I116-'Choose Housekeeping Genes'!J$20,35-'Choose Housekeeping Genes'!J$20),"")</f>
        <v/>
      </c>
      <c r="J116" s="22" t="str">
        <f>IF(SUM('Test Sample Data'!J$3:J$194)&gt;10,IF(AND(ISNUMBER('Test Sample Data'!J116),'Test Sample Data'!J116&lt;35,'Test Sample Data'!J116&gt;0),'Test Sample Data'!J116-'Choose Housekeeping Genes'!K$20,35-'Choose Housekeeping Genes'!K$20),"")</f>
        <v/>
      </c>
      <c r="K116" s="22" t="str">
        <f>IF(SUM('Test Sample Data'!K$3:K$194)&gt;10,IF(AND(ISNUMBER('Test Sample Data'!K116),'Test Sample Data'!K116&lt;35,'Test Sample Data'!K116&gt;0),'Test Sample Data'!K116-'Choose Housekeeping Genes'!L$20,35-'Choose Housekeeping Genes'!L$20),"")</f>
        <v/>
      </c>
      <c r="L116" s="22" t="str">
        <f>IF(SUM('Test Sample Data'!L$3:L$194)&gt;10,IF(AND(ISNUMBER('Test Sample Data'!L116),'Test Sample Data'!L116&lt;35,'Test Sample Data'!L116&gt;0),'Test Sample Data'!L116-'Choose Housekeeping Genes'!M$20,35-'Choose Housekeeping Genes'!M$20),"")</f>
        <v/>
      </c>
      <c r="M116" s="22" t="str">
        <f>IF(SUM('Test Sample Data'!M$3:M$194)&gt;10,IF(AND(ISNUMBER('Test Sample Data'!M116),'Test Sample Data'!M116&lt;35,'Test Sample Data'!M116&gt;0),'Test Sample Data'!M116-'Choose Housekeeping Genes'!N$20,35-'Choose Housekeeping Genes'!N$20),"")</f>
        <v/>
      </c>
      <c r="N116" s="22" t="str">
        <f>IF(SUM('Test Sample Data'!N$3:N$194)&gt;10,IF(AND(ISNUMBER('Test Sample Data'!N116),'Test Sample Data'!N116&lt;35,'Test Sample Data'!N116&gt;0),'Test Sample Data'!N116-'Choose Housekeeping Genes'!O$20,35-'Choose Housekeeping Genes'!O$20),"")</f>
        <v/>
      </c>
      <c r="O116" s="22" t="str">
        <f>IF(SUM('Test Sample Data'!O$3:O$194)&gt;10,IF(AND(ISNUMBER('Test Sample Data'!O116),'Test Sample Data'!O116&lt;35,'Test Sample Data'!O116&gt;0),'Test Sample Data'!O116-'Choose Housekeeping Genes'!P$20,35-'Choose Housekeeping Genes'!P$20),"")</f>
        <v/>
      </c>
      <c r="P116" s="22" t="str">
        <f>IF(SUM('Test Sample Data'!P$3:P$194)&gt;10,IF(AND(ISNUMBER('Test Sample Data'!P116),'Test Sample Data'!P116&lt;35,'Test Sample Data'!P116&gt;0),'Test Sample Data'!P116-'Choose Housekeeping Genes'!Q$20,35-'Choose Housekeeping Genes'!Q$20),"")</f>
        <v/>
      </c>
      <c r="Q116" s="22" t="str">
        <f>IF(SUM('Test Sample Data'!Q$3:Q$194)&gt;10,IF(AND(ISNUMBER('Test Sample Data'!Q116),'Test Sample Data'!Q116&lt;35,'Test Sample Data'!Q116&gt;0),'Test Sample Data'!Q116-'Choose Housekeeping Genes'!R$20,35-'Choose Housekeeping Genes'!R$20),"")</f>
        <v/>
      </c>
      <c r="R116" s="22" t="str">
        <f>IF(SUM('Test Sample Data'!R$3:R$194)&gt;10,IF(AND(ISNUMBER('Test Sample Data'!R116),'Test Sample Data'!R116&lt;35,'Test Sample Data'!R116&gt;0),'Test Sample Data'!R116-'Choose Housekeeping Genes'!S$20,35-'Choose Housekeeping Genes'!S$20),"")</f>
        <v/>
      </c>
      <c r="S116" s="22" t="str">
        <f>IF(SUM('Test Sample Data'!S$3:S$194)&gt;10,IF(AND(ISNUMBER('Test Sample Data'!S116),'Test Sample Data'!S116&lt;35,'Test Sample Data'!S116&gt;0),'Test Sample Data'!S116-'Choose Housekeeping Genes'!T$20,35-'Choose Housekeeping Genes'!T$20),"")</f>
        <v/>
      </c>
      <c r="T116" s="22" t="str">
        <f>IF(SUM('Test Sample Data'!T$3:T$194)&gt;10,IF(AND(ISNUMBER('Test Sample Data'!T116),'Test Sample Data'!T116&lt;35,'Test Sample Data'!T116&gt;0),'Test Sample Data'!T116-'Choose Housekeeping Genes'!U$20,35-'Choose Housekeeping Genes'!U$20),"")</f>
        <v/>
      </c>
      <c r="U116" s="22" t="str">
        <f>IF(SUM('Test Sample Data'!U$3:U$194)&gt;10,IF(AND(ISNUMBER('Test Sample Data'!U116),'Test Sample Data'!U116&lt;35,'Test Sample Data'!U116&gt;0),'Test Sample Data'!U116-'Choose Housekeeping Genes'!V$20,35-'Choose Housekeeping Genes'!V$20),"")</f>
        <v/>
      </c>
      <c r="V116" s="22" t="str">
        <f>IF(SUM('Test Sample Data'!V$3:V$194)&gt;10,IF(AND(ISNUMBER('Test Sample Data'!V116),'Test Sample Data'!V116&lt;35,'Test Sample Data'!V116&gt;0),'Test Sample Data'!V116-'Choose Housekeeping Genes'!W$20,35-'Choose Housekeeping Genes'!W$20),"")</f>
        <v/>
      </c>
      <c r="W116" s="139" t="str">
        <f>'Control Sample Data'!A116</f>
        <v>Met-CAT-3</v>
      </c>
      <c r="X116" s="140" t="s">
        <v>212</v>
      </c>
      <c r="Y116" s="22" t="str">
        <f>IF(SUM('Control Sample Data'!C$3:C$194)&gt;10,IF(AND(ISNUMBER('Control Sample Data'!C116),'Control Sample Data'!C116&lt;35,'Control Sample Data'!C116&gt;0),'Control Sample Data'!C116-'Choose Housekeeping Genes'!AA$20,35-'Choose Housekeeping Genes'!AA$20),"")</f>
        <v/>
      </c>
      <c r="Z116" s="22" t="str">
        <f>IF(SUM('Control Sample Data'!D$3:D$194)&gt;10,IF(AND(ISNUMBER('Control Sample Data'!D116),'Control Sample Data'!D116&lt;35,'Control Sample Data'!D116&gt;0),'Control Sample Data'!D116-'Choose Housekeeping Genes'!AB$20,35-'Choose Housekeeping Genes'!AB$20),"")</f>
        <v/>
      </c>
      <c r="AA116" s="22" t="str">
        <f>IF(SUM('Control Sample Data'!E$3:E$194)&gt;10,IF(AND(ISNUMBER('Control Sample Data'!E116),'Control Sample Data'!E116&lt;35,'Control Sample Data'!E116&gt;0),'Control Sample Data'!E116-'Choose Housekeeping Genes'!AC$20,35-'Choose Housekeeping Genes'!AC$20),"")</f>
        <v/>
      </c>
      <c r="AB116" s="22" t="str">
        <f>IF(SUM('Control Sample Data'!F$3:F$194)&gt;10,IF(AND(ISNUMBER('Control Sample Data'!F116),'Control Sample Data'!F116&lt;35,'Control Sample Data'!F116&gt;0),'Control Sample Data'!F116-'Choose Housekeeping Genes'!AD$20,35-'Choose Housekeeping Genes'!AD$20),"")</f>
        <v/>
      </c>
      <c r="AC116" s="22" t="str">
        <f>IF(SUM('Control Sample Data'!G$3:G$194)&gt;10,IF(AND(ISNUMBER('Control Sample Data'!G116),'Control Sample Data'!G116&lt;35,'Control Sample Data'!G116&gt;0),'Control Sample Data'!G116-'Choose Housekeeping Genes'!AE$20,35-'Choose Housekeeping Genes'!AE$20),"")</f>
        <v/>
      </c>
      <c r="AD116" s="22" t="str">
        <f>IF(SUM('Control Sample Data'!H$3:H$194)&gt;10,IF(AND(ISNUMBER('Control Sample Data'!H116),'Control Sample Data'!H116&lt;35,'Control Sample Data'!H116&gt;0),'Control Sample Data'!H116-'Choose Housekeeping Genes'!AF$20,35-'Choose Housekeeping Genes'!AF$20),"")</f>
        <v/>
      </c>
      <c r="AE116" s="22" t="str">
        <f>IF(SUM('Control Sample Data'!I$3:I$194)&gt;10,IF(AND(ISNUMBER('Control Sample Data'!I116),'Control Sample Data'!I116&lt;35,'Control Sample Data'!I116&gt;0),'Control Sample Data'!I116-'Choose Housekeeping Genes'!AG$20,35-'Choose Housekeeping Genes'!AG$20),"")</f>
        <v/>
      </c>
      <c r="AF116" s="22" t="str">
        <f>IF(SUM('Control Sample Data'!J$3:J$194)&gt;10,IF(AND(ISNUMBER('Control Sample Data'!J116),'Control Sample Data'!J116&lt;35,'Control Sample Data'!J116&gt;0),'Control Sample Data'!J116-'Choose Housekeeping Genes'!AH$20,35-'Choose Housekeeping Genes'!AH$20),"")</f>
        <v/>
      </c>
      <c r="AG116" s="22" t="str">
        <f>IF(SUM('Control Sample Data'!K$3:K$194)&gt;10,IF(AND(ISNUMBER('Control Sample Data'!K116),'Control Sample Data'!K116&lt;35,'Control Sample Data'!K116&gt;0),'Control Sample Data'!K116-'Choose Housekeeping Genes'!AI$20,35-'Choose Housekeeping Genes'!AI$20),"")</f>
        <v/>
      </c>
      <c r="AH116" s="22" t="str">
        <f>IF(SUM('Control Sample Data'!L$3:L$194)&gt;10,IF(AND(ISNUMBER('Control Sample Data'!L116),'Control Sample Data'!L116&lt;35,'Control Sample Data'!L116&gt;0),'Control Sample Data'!L116-'Choose Housekeeping Genes'!AJ$20,35-'Choose Housekeeping Genes'!AJ$20),"")</f>
        <v/>
      </c>
      <c r="AI116" s="22" t="str">
        <f>IF(SUM('Control Sample Data'!M$3:M$194)&gt;10,IF(AND(ISNUMBER('Control Sample Data'!M116),'Control Sample Data'!M116&lt;35,'Control Sample Data'!M116&gt;0),'Control Sample Data'!M116-'Choose Housekeeping Genes'!AK$20,35-'Choose Housekeeping Genes'!AK$20),"")</f>
        <v/>
      </c>
      <c r="AJ116" s="22" t="str">
        <f>IF(SUM('Control Sample Data'!N$3:N$194)&gt;10,IF(AND(ISNUMBER('Control Sample Data'!N116),'Control Sample Data'!N116&lt;35,'Control Sample Data'!N116&gt;0),'Control Sample Data'!N116-'Choose Housekeeping Genes'!AL$20,35-'Choose Housekeeping Genes'!AL$20),"")</f>
        <v/>
      </c>
      <c r="AK116" s="22" t="str">
        <f>IF(SUM('Control Sample Data'!O$3:O$194)&gt;10,IF(AND(ISNUMBER('Control Sample Data'!O116),'Control Sample Data'!O116&lt;35,'Control Sample Data'!O116&gt;0),'Control Sample Data'!O116-'Choose Housekeeping Genes'!AM$20,35-'Choose Housekeeping Genes'!AM$20),"")</f>
        <v/>
      </c>
      <c r="AL116" s="22" t="str">
        <f>IF(SUM('Control Sample Data'!P$3:P$194)&gt;10,IF(AND(ISNUMBER('Control Sample Data'!P116),'Control Sample Data'!P116&lt;35,'Control Sample Data'!P116&gt;0),'Control Sample Data'!P116-'Choose Housekeeping Genes'!AN$20,35-'Choose Housekeeping Genes'!AN$20),"")</f>
        <v/>
      </c>
      <c r="AM116" s="22" t="str">
        <f>IF(SUM('Control Sample Data'!Q$3:Q$194)&gt;10,IF(AND(ISNUMBER('Control Sample Data'!Q116),'Control Sample Data'!Q116&lt;35,'Control Sample Data'!Q116&gt;0),'Control Sample Data'!Q116-'Choose Housekeeping Genes'!AO$20,35-'Choose Housekeeping Genes'!AO$20),"")</f>
        <v/>
      </c>
      <c r="AN116" s="22" t="str">
        <f>IF(SUM('Control Sample Data'!R$3:R$194)&gt;10,IF(AND(ISNUMBER('Control Sample Data'!R116),'Control Sample Data'!R116&lt;35,'Control Sample Data'!R116&gt;0),'Control Sample Data'!R116-'Choose Housekeeping Genes'!AP$20,35-'Choose Housekeeping Genes'!AP$20),"")</f>
        <v/>
      </c>
      <c r="AO116" s="22" t="str">
        <f>IF(SUM('Control Sample Data'!S$3:S$194)&gt;10,IF(AND(ISNUMBER('Control Sample Data'!S116),'Control Sample Data'!S116&lt;35,'Control Sample Data'!S116&gt;0),'Control Sample Data'!S116-'Choose Housekeeping Genes'!AQ$20,35-'Choose Housekeeping Genes'!AQ$20),"")</f>
        <v/>
      </c>
      <c r="AP116" s="22" t="str">
        <f>IF(SUM('Control Sample Data'!T$3:T$194)&gt;10,IF(AND(ISNUMBER('Control Sample Data'!T116),'Control Sample Data'!T116&lt;35,'Control Sample Data'!T116&gt;0),'Control Sample Data'!T116-'Choose Housekeeping Genes'!AR$20,35-'Choose Housekeeping Genes'!AR$20),"")</f>
        <v/>
      </c>
      <c r="AQ116" s="22" t="str">
        <f>IF(SUM('Control Sample Data'!U$3:U$194)&gt;10,IF(AND(ISNUMBER('Control Sample Data'!U116),'Control Sample Data'!U116&lt;35,'Control Sample Data'!U116&gt;0),'Control Sample Data'!U116-'Choose Housekeeping Genes'!AS$20,35-'Choose Housekeeping Genes'!AS$20),"")</f>
        <v/>
      </c>
      <c r="AR116" s="22" t="str">
        <f>IF(SUM('Control Sample Data'!V$3:V$194)&gt;10,IF(AND(ISNUMBER('Control Sample Data'!V116),'Control Sample Data'!V116&lt;35,'Control Sample Data'!V116&gt;0),'Control Sample Data'!V116-'Choose Housekeeping Genes'!AT$20,35-'Choose Housekeeping Genes'!AT$20),"")</f>
        <v/>
      </c>
      <c r="AS116" s="69" t="str">
        <f>'Control Sample Data'!A116</f>
        <v>Met-CAT-3</v>
      </c>
      <c r="AT116" s="21" t="s">
        <v>212</v>
      </c>
      <c r="AU116" s="22" t="str">
        <f ca="1">IF(ISNUMBER(C116-'Choose Housekeeping Genes'!D$12),C116-'Choose Housekeeping Genes'!D$12,"")</f>
        <v/>
      </c>
      <c r="AV116" s="22" t="str">
        <f ca="1">IF(ISNUMBER(D116-'Choose Housekeeping Genes'!E$12),D116-'Choose Housekeeping Genes'!E$12,"")</f>
        <v/>
      </c>
      <c r="AW116" s="22" t="str">
        <f ca="1">IF(ISNUMBER(E116-'Choose Housekeeping Genes'!F$12),E116-'Choose Housekeeping Genes'!F$12,"")</f>
        <v/>
      </c>
      <c r="AX116" s="22" t="str">
        <f ca="1">IF(ISNUMBER(F116-'Choose Housekeeping Genes'!G$12),F116-'Choose Housekeeping Genes'!G$12,"")</f>
        <v/>
      </c>
      <c r="AY116" s="22" t="str">
        <f ca="1">IF(ISNUMBER(G116-'Choose Housekeeping Genes'!H$12),G116-'Choose Housekeeping Genes'!H$12,"")</f>
        <v/>
      </c>
      <c r="AZ116" s="22" t="str">
        <f ca="1">IF(ISNUMBER(H116-'Choose Housekeeping Genes'!I$12),H116-'Choose Housekeeping Genes'!I$12,"")</f>
        <v/>
      </c>
      <c r="BA116" s="22" t="str">
        <f ca="1">IF(ISNUMBER(I116-'Choose Housekeeping Genes'!J$12),I116-'Choose Housekeeping Genes'!J$12,"")</f>
        <v/>
      </c>
      <c r="BB116" s="22" t="str">
        <f ca="1">IF(ISNUMBER(J116-'Choose Housekeeping Genes'!K$12),J116-'Choose Housekeeping Genes'!K$12,"")</f>
        <v/>
      </c>
      <c r="BC116" s="22" t="str">
        <f ca="1">IF(ISNUMBER(K116-'Choose Housekeeping Genes'!L$12),K116-'Choose Housekeeping Genes'!L$12,"")</f>
        <v/>
      </c>
      <c r="BD116" s="22" t="str">
        <f ca="1">IF(ISNUMBER(L116-'Choose Housekeeping Genes'!M$12),L116-'Choose Housekeeping Genes'!M$12,"")</f>
        <v/>
      </c>
      <c r="BE116" s="22" t="str">
        <f ca="1">IF(ISNUMBER(M116-'Choose Housekeeping Genes'!N$12),M116-'Choose Housekeeping Genes'!N$12,"")</f>
        <v/>
      </c>
      <c r="BF116" s="22" t="str">
        <f ca="1">IF(ISNUMBER(N116-'Choose Housekeeping Genes'!O$12),N116-'Choose Housekeeping Genes'!O$12,"")</f>
        <v/>
      </c>
      <c r="BG116" s="22" t="str">
        <f ca="1">IF(ISNUMBER(O116-'Choose Housekeeping Genes'!P$12),O116-'Choose Housekeeping Genes'!P$12,"")</f>
        <v/>
      </c>
      <c r="BH116" s="22" t="str">
        <f ca="1">IF(ISNUMBER(P116-'Choose Housekeeping Genes'!Q$12),P116-'Choose Housekeeping Genes'!Q$12,"")</f>
        <v/>
      </c>
      <c r="BI116" s="22" t="str">
        <f ca="1">IF(ISNUMBER(Q116-'Choose Housekeeping Genes'!R$12),Q116-'Choose Housekeeping Genes'!R$12,"")</f>
        <v/>
      </c>
      <c r="BJ116" s="22" t="str">
        <f ca="1">IF(ISNUMBER(R116-'Choose Housekeeping Genes'!S$12),R116-'Choose Housekeeping Genes'!S$12,"")</f>
        <v/>
      </c>
      <c r="BK116" s="22" t="str">
        <f ca="1">IF(ISNUMBER(S116-'Choose Housekeeping Genes'!T$12),S116-'Choose Housekeeping Genes'!T$12,"")</f>
        <v/>
      </c>
      <c r="BL116" s="22" t="str">
        <f ca="1">IF(ISNUMBER(T116-'Choose Housekeeping Genes'!U$12),T116-'Choose Housekeeping Genes'!U$12,"")</f>
        <v/>
      </c>
      <c r="BM116" s="22" t="str">
        <f ca="1">IF(ISNUMBER(U116-'Choose Housekeeping Genes'!V$12),U116-'Choose Housekeeping Genes'!V$12,"")</f>
        <v/>
      </c>
      <c r="BN116" s="22" t="str">
        <f ca="1">IF(ISNUMBER(V116-'Choose Housekeeping Genes'!W$12),V116-'Choose Housekeeping Genes'!W$12,"")</f>
        <v/>
      </c>
      <c r="BO116" s="142" t="str">
        <f t="shared" si="93"/>
        <v>Met-CAT-3</v>
      </c>
      <c r="BP116" s="140" t="s">
        <v>212</v>
      </c>
      <c r="BQ116" s="22" t="str">
        <f ca="1">IF(ISNUMBER(Y116-'Choose Housekeeping Genes'!AA$12),Y116-'Choose Housekeeping Genes'!AA$12,"")</f>
        <v/>
      </c>
      <c r="BR116" s="22" t="str">
        <f ca="1">IF(ISNUMBER(Z116-'Choose Housekeeping Genes'!AB$12),Z116-'Choose Housekeeping Genes'!AB$12,"")</f>
        <v/>
      </c>
      <c r="BS116" s="22" t="str">
        <f ca="1">IF(ISNUMBER(AA116-'Choose Housekeeping Genes'!AC$12),AA116-'Choose Housekeeping Genes'!AC$12,"")</f>
        <v/>
      </c>
      <c r="BT116" s="22" t="str">
        <f ca="1">IF(ISNUMBER(AB116-'Choose Housekeeping Genes'!AD$12),AB116-'Choose Housekeeping Genes'!AD$12,"")</f>
        <v/>
      </c>
      <c r="BU116" s="22" t="str">
        <f ca="1">IF(ISNUMBER(AC116-'Choose Housekeeping Genes'!AE$12),AC116-'Choose Housekeeping Genes'!AE$12,"")</f>
        <v/>
      </c>
      <c r="BV116" s="22" t="str">
        <f ca="1">IF(ISNUMBER(AD116-'Choose Housekeeping Genes'!AF$12),AD116-'Choose Housekeeping Genes'!AF$12,"")</f>
        <v/>
      </c>
      <c r="BW116" s="22" t="str">
        <f ca="1">IF(ISNUMBER(AE116-'Choose Housekeeping Genes'!AG$12),AE116-'Choose Housekeeping Genes'!AG$12,"")</f>
        <v/>
      </c>
      <c r="BX116" s="22" t="str">
        <f ca="1">IF(ISNUMBER(AF116-'Choose Housekeeping Genes'!AH$12),AF116-'Choose Housekeeping Genes'!AH$12,"")</f>
        <v/>
      </c>
      <c r="BY116" s="22" t="str">
        <f ca="1">IF(ISNUMBER(AG116-'Choose Housekeeping Genes'!AI$12),AG116-'Choose Housekeeping Genes'!AI$12,"")</f>
        <v/>
      </c>
      <c r="BZ116" s="22" t="str">
        <f ca="1">IF(ISNUMBER(AH116-'Choose Housekeeping Genes'!AJ$12),AH116-'Choose Housekeeping Genes'!AJ$12,"")</f>
        <v/>
      </c>
      <c r="CA116" s="22" t="str">
        <f ca="1">IF(ISNUMBER(AI116-'Choose Housekeeping Genes'!AK$12),AI116-'Choose Housekeeping Genes'!AK$12,"")</f>
        <v/>
      </c>
      <c r="CB116" s="22" t="str">
        <f ca="1">IF(ISNUMBER(AJ116-'Choose Housekeeping Genes'!AL$12),AJ116-'Choose Housekeeping Genes'!AL$12,"")</f>
        <v/>
      </c>
      <c r="CC116" s="22" t="str">
        <f ca="1">IF(ISNUMBER(AK116-'Choose Housekeeping Genes'!AM$12),AK116-'Choose Housekeeping Genes'!AM$12,"")</f>
        <v/>
      </c>
      <c r="CD116" s="22" t="str">
        <f ca="1">IF(ISNUMBER(AL116-'Choose Housekeeping Genes'!AN$12),AL116-'Choose Housekeeping Genes'!AN$12,"")</f>
        <v/>
      </c>
      <c r="CE116" s="22" t="str">
        <f ca="1">IF(ISNUMBER(AM116-'Choose Housekeeping Genes'!AO$12),AM116-'Choose Housekeeping Genes'!AO$12,"")</f>
        <v/>
      </c>
      <c r="CF116" s="22" t="str">
        <f ca="1">IF(ISNUMBER(AN116-'Choose Housekeeping Genes'!AP$12),AN116-'Choose Housekeeping Genes'!AP$12,"")</f>
        <v/>
      </c>
      <c r="CG116" s="22" t="str">
        <f ca="1">IF(ISNUMBER(AO116-'Choose Housekeeping Genes'!AQ$12),AO116-'Choose Housekeeping Genes'!AQ$12,"")</f>
        <v/>
      </c>
      <c r="CH116" s="22" t="str">
        <f ca="1">IF(ISNUMBER(AP116-'Choose Housekeeping Genes'!AR$12),AP116-'Choose Housekeeping Genes'!AR$12,"")</f>
        <v/>
      </c>
      <c r="CI116" s="22" t="str">
        <f ca="1">IF(ISNUMBER(AQ116-'Choose Housekeeping Genes'!AS$12),AQ116-'Choose Housekeeping Genes'!AS$12,"")</f>
        <v/>
      </c>
      <c r="CJ116" s="22" t="str">
        <f ca="1">IF(ISNUMBER(AR116-'Choose Housekeeping Genes'!AT$12),AR116-'Choose Housekeeping Genes'!AT$12,"")</f>
        <v/>
      </c>
      <c r="CK116" s="66" t="e">
        <f t="shared" ca="1" si="50"/>
        <v>#DIV/0!</v>
      </c>
      <c r="CL116" s="143" t="e">
        <f t="shared" ca="1" si="51"/>
        <v>#DIV/0!</v>
      </c>
      <c r="DA116" s="69" t="str">
        <f>'Transcript table'!D124</f>
        <v>Met-CAT-3</v>
      </c>
      <c r="DB116" s="21" t="s">
        <v>212</v>
      </c>
      <c r="DC116" s="65" t="str">
        <f t="shared" ca="1" si="52"/>
        <v/>
      </c>
      <c r="DD116" s="65" t="str">
        <f t="shared" ca="1" si="53"/>
        <v/>
      </c>
      <c r="DE116" s="65" t="str">
        <f t="shared" ca="1" si="54"/>
        <v/>
      </c>
      <c r="DF116" s="65" t="str">
        <f t="shared" ca="1" si="55"/>
        <v/>
      </c>
      <c r="DG116" s="65" t="str">
        <f t="shared" ca="1" si="56"/>
        <v/>
      </c>
      <c r="DH116" s="65" t="str">
        <f t="shared" ca="1" si="57"/>
        <v/>
      </c>
      <c r="DI116" s="65" t="str">
        <f t="shared" ca="1" si="58"/>
        <v/>
      </c>
      <c r="DJ116" s="65" t="str">
        <f t="shared" ca="1" si="59"/>
        <v/>
      </c>
      <c r="DK116" s="65" t="str">
        <f t="shared" ca="1" si="60"/>
        <v/>
      </c>
      <c r="DL116" s="65" t="str">
        <f t="shared" ca="1" si="61"/>
        <v/>
      </c>
      <c r="DM116" s="65" t="str">
        <f t="shared" ca="1" si="62"/>
        <v/>
      </c>
      <c r="DN116" s="65" t="str">
        <f t="shared" ca="1" si="63"/>
        <v/>
      </c>
      <c r="DO116" s="65" t="str">
        <f t="shared" ca="1" si="64"/>
        <v/>
      </c>
      <c r="DP116" s="65" t="str">
        <f t="shared" ca="1" si="65"/>
        <v/>
      </c>
      <c r="DQ116" s="65" t="str">
        <f t="shared" ca="1" si="66"/>
        <v/>
      </c>
      <c r="DR116" s="65" t="str">
        <f t="shared" ca="1" si="67"/>
        <v/>
      </c>
      <c r="DS116" s="65" t="str">
        <f t="shared" ca="1" si="68"/>
        <v/>
      </c>
      <c r="DT116" s="65" t="str">
        <f t="shared" ca="1" si="69"/>
        <v/>
      </c>
      <c r="DU116" s="65" t="str">
        <f t="shared" ca="1" si="70"/>
        <v/>
      </c>
      <c r="DV116" s="65" t="str">
        <f t="shared" ca="1" si="71"/>
        <v/>
      </c>
      <c r="DW116" s="141" t="str">
        <f t="shared" si="72"/>
        <v>Met-CAT-3</v>
      </c>
      <c r="DX116" s="140" t="s">
        <v>212</v>
      </c>
      <c r="DY116" s="65" t="str">
        <f t="shared" ca="1" si="73"/>
        <v/>
      </c>
      <c r="DZ116" s="65" t="str">
        <f t="shared" ca="1" si="74"/>
        <v/>
      </c>
      <c r="EA116" s="65" t="str">
        <f t="shared" ca="1" si="75"/>
        <v/>
      </c>
      <c r="EB116" s="65" t="str">
        <f t="shared" ca="1" si="76"/>
        <v/>
      </c>
      <c r="EC116" s="65" t="str">
        <f t="shared" ca="1" si="77"/>
        <v/>
      </c>
      <c r="ED116" s="65" t="str">
        <f t="shared" ca="1" si="78"/>
        <v/>
      </c>
      <c r="EE116" s="65" t="str">
        <f t="shared" ca="1" si="79"/>
        <v/>
      </c>
      <c r="EF116" s="65" t="str">
        <f t="shared" ca="1" si="80"/>
        <v/>
      </c>
      <c r="EG116" s="65" t="str">
        <f t="shared" ca="1" si="81"/>
        <v/>
      </c>
      <c r="EH116" s="65" t="str">
        <f t="shared" ca="1" si="82"/>
        <v/>
      </c>
      <c r="EI116" s="65" t="str">
        <f t="shared" ca="1" si="83"/>
        <v/>
      </c>
      <c r="EJ116" s="65" t="str">
        <f t="shared" ca="1" si="84"/>
        <v/>
      </c>
      <c r="EK116" s="65" t="str">
        <f t="shared" ca="1" si="85"/>
        <v/>
      </c>
      <c r="EL116" s="65" t="str">
        <f t="shared" ca="1" si="86"/>
        <v/>
      </c>
      <c r="EM116" s="65" t="str">
        <f t="shared" ca="1" si="87"/>
        <v/>
      </c>
      <c r="EN116" s="65" t="str">
        <f t="shared" ca="1" si="88"/>
        <v/>
      </c>
      <c r="EO116" s="65" t="str">
        <f t="shared" ca="1" si="89"/>
        <v/>
      </c>
      <c r="EP116" s="65" t="str">
        <f t="shared" ca="1" si="90"/>
        <v/>
      </c>
      <c r="EQ116" s="65" t="str">
        <f t="shared" ca="1" si="91"/>
        <v/>
      </c>
      <c r="ER116" s="65" t="str">
        <f t="shared" ca="1" si="92"/>
        <v/>
      </c>
    </row>
    <row r="117" spans="1:148" ht="12.75" customHeight="1">
      <c r="A117" s="134" t="str">
        <f>'Test Sample Data'!A117</f>
        <v>Met-CAT-4</v>
      </c>
      <c r="B117" s="136" t="s">
        <v>210</v>
      </c>
      <c r="C117" s="22" t="str">
        <f>IF(SUM('Test Sample Data'!C$3:C$194)&gt;10,IF(AND(ISNUMBER('Test Sample Data'!C117),'Test Sample Data'!C117&lt;35,'Test Sample Data'!C117&gt;0),'Test Sample Data'!C117-'Choose Housekeeping Genes'!D$20,35-'Choose Housekeeping Genes'!D$20),"")</f>
        <v/>
      </c>
      <c r="D117" s="22" t="str">
        <f>IF(SUM('Test Sample Data'!D$3:D$194)&gt;10,IF(AND(ISNUMBER('Test Sample Data'!D117),'Test Sample Data'!D117&lt;35,'Test Sample Data'!D117&gt;0),'Test Sample Data'!D117-'Choose Housekeeping Genes'!E$20,35-'Choose Housekeeping Genes'!E$20),"")</f>
        <v/>
      </c>
      <c r="E117" s="22" t="str">
        <f>IF(SUM('Test Sample Data'!E$3:E$194)&gt;10,IF(AND(ISNUMBER('Test Sample Data'!E117),'Test Sample Data'!E117&lt;35,'Test Sample Data'!E117&gt;0),'Test Sample Data'!E117-'Choose Housekeeping Genes'!F$20,35-'Choose Housekeeping Genes'!F$20),"")</f>
        <v/>
      </c>
      <c r="F117" s="22" t="str">
        <f>IF(SUM('Test Sample Data'!F$3:F$194)&gt;10,IF(AND(ISNUMBER('Test Sample Data'!F117),'Test Sample Data'!F117&lt;35,'Test Sample Data'!F117&gt;0),'Test Sample Data'!F117-'Choose Housekeeping Genes'!G$20,35-'Choose Housekeeping Genes'!G$20),"")</f>
        <v/>
      </c>
      <c r="G117" s="22" t="str">
        <f>IF(SUM('Test Sample Data'!G$3:G$194)&gt;10,IF(AND(ISNUMBER('Test Sample Data'!G117),'Test Sample Data'!G117&lt;35,'Test Sample Data'!G117&gt;0),'Test Sample Data'!G117-'Choose Housekeeping Genes'!H$20,35-'Choose Housekeeping Genes'!H$20),"")</f>
        <v/>
      </c>
      <c r="H117" s="22" t="str">
        <f>IF(SUM('Test Sample Data'!H$3:H$194)&gt;10,IF(AND(ISNUMBER('Test Sample Data'!H117),'Test Sample Data'!H117&lt;35,'Test Sample Data'!H117&gt;0),'Test Sample Data'!H117-'Choose Housekeeping Genes'!I$20,35-'Choose Housekeeping Genes'!I$20),"")</f>
        <v/>
      </c>
      <c r="I117" s="22" t="str">
        <f>IF(SUM('Test Sample Data'!I$3:I$194)&gt;10,IF(AND(ISNUMBER('Test Sample Data'!I117),'Test Sample Data'!I117&lt;35,'Test Sample Data'!I117&gt;0),'Test Sample Data'!I117-'Choose Housekeeping Genes'!J$20,35-'Choose Housekeeping Genes'!J$20),"")</f>
        <v/>
      </c>
      <c r="J117" s="22" t="str">
        <f>IF(SUM('Test Sample Data'!J$3:J$194)&gt;10,IF(AND(ISNUMBER('Test Sample Data'!J117),'Test Sample Data'!J117&lt;35,'Test Sample Data'!J117&gt;0),'Test Sample Data'!J117-'Choose Housekeeping Genes'!K$20,35-'Choose Housekeeping Genes'!K$20),"")</f>
        <v/>
      </c>
      <c r="K117" s="22" t="str">
        <f>IF(SUM('Test Sample Data'!K$3:K$194)&gt;10,IF(AND(ISNUMBER('Test Sample Data'!K117),'Test Sample Data'!K117&lt;35,'Test Sample Data'!K117&gt;0),'Test Sample Data'!K117-'Choose Housekeeping Genes'!L$20,35-'Choose Housekeeping Genes'!L$20),"")</f>
        <v/>
      </c>
      <c r="L117" s="22" t="str">
        <f>IF(SUM('Test Sample Data'!L$3:L$194)&gt;10,IF(AND(ISNUMBER('Test Sample Data'!L117),'Test Sample Data'!L117&lt;35,'Test Sample Data'!L117&gt;0),'Test Sample Data'!L117-'Choose Housekeeping Genes'!M$20,35-'Choose Housekeeping Genes'!M$20),"")</f>
        <v/>
      </c>
      <c r="M117" s="22" t="str">
        <f>IF(SUM('Test Sample Data'!M$3:M$194)&gt;10,IF(AND(ISNUMBER('Test Sample Data'!M117),'Test Sample Data'!M117&lt;35,'Test Sample Data'!M117&gt;0),'Test Sample Data'!M117-'Choose Housekeeping Genes'!N$20,35-'Choose Housekeeping Genes'!N$20),"")</f>
        <v/>
      </c>
      <c r="N117" s="22" t="str">
        <f>IF(SUM('Test Sample Data'!N$3:N$194)&gt;10,IF(AND(ISNUMBER('Test Sample Data'!N117),'Test Sample Data'!N117&lt;35,'Test Sample Data'!N117&gt;0),'Test Sample Data'!N117-'Choose Housekeeping Genes'!O$20,35-'Choose Housekeeping Genes'!O$20),"")</f>
        <v/>
      </c>
      <c r="O117" s="22" t="str">
        <f>IF(SUM('Test Sample Data'!O$3:O$194)&gt;10,IF(AND(ISNUMBER('Test Sample Data'!O117),'Test Sample Data'!O117&lt;35,'Test Sample Data'!O117&gt;0),'Test Sample Data'!O117-'Choose Housekeeping Genes'!P$20,35-'Choose Housekeeping Genes'!P$20),"")</f>
        <v/>
      </c>
      <c r="P117" s="22" t="str">
        <f>IF(SUM('Test Sample Data'!P$3:P$194)&gt;10,IF(AND(ISNUMBER('Test Sample Data'!P117),'Test Sample Data'!P117&lt;35,'Test Sample Data'!P117&gt;0),'Test Sample Data'!P117-'Choose Housekeeping Genes'!Q$20,35-'Choose Housekeeping Genes'!Q$20),"")</f>
        <v/>
      </c>
      <c r="Q117" s="22" t="str">
        <f>IF(SUM('Test Sample Data'!Q$3:Q$194)&gt;10,IF(AND(ISNUMBER('Test Sample Data'!Q117),'Test Sample Data'!Q117&lt;35,'Test Sample Data'!Q117&gt;0),'Test Sample Data'!Q117-'Choose Housekeeping Genes'!R$20,35-'Choose Housekeeping Genes'!R$20),"")</f>
        <v/>
      </c>
      <c r="R117" s="22" t="str">
        <f>IF(SUM('Test Sample Data'!R$3:R$194)&gt;10,IF(AND(ISNUMBER('Test Sample Data'!R117),'Test Sample Data'!R117&lt;35,'Test Sample Data'!R117&gt;0),'Test Sample Data'!R117-'Choose Housekeeping Genes'!S$20,35-'Choose Housekeeping Genes'!S$20),"")</f>
        <v/>
      </c>
      <c r="S117" s="22" t="str">
        <f>IF(SUM('Test Sample Data'!S$3:S$194)&gt;10,IF(AND(ISNUMBER('Test Sample Data'!S117),'Test Sample Data'!S117&lt;35,'Test Sample Data'!S117&gt;0),'Test Sample Data'!S117-'Choose Housekeeping Genes'!T$20,35-'Choose Housekeeping Genes'!T$20),"")</f>
        <v/>
      </c>
      <c r="T117" s="22" t="str">
        <f>IF(SUM('Test Sample Data'!T$3:T$194)&gt;10,IF(AND(ISNUMBER('Test Sample Data'!T117),'Test Sample Data'!T117&lt;35,'Test Sample Data'!T117&gt;0),'Test Sample Data'!T117-'Choose Housekeeping Genes'!U$20,35-'Choose Housekeeping Genes'!U$20),"")</f>
        <v/>
      </c>
      <c r="U117" s="22" t="str">
        <f>IF(SUM('Test Sample Data'!U$3:U$194)&gt;10,IF(AND(ISNUMBER('Test Sample Data'!U117),'Test Sample Data'!U117&lt;35,'Test Sample Data'!U117&gt;0),'Test Sample Data'!U117-'Choose Housekeeping Genes'!V$20,35-'Choose Housekeeping Genes'!V$20),"")</f>
        <v/>
      </c>
      <c r="V117" s="22" t="str">
        <f>IF(SUM('Test Sample Data'!V$3:V$194)&gt;10,IF(AND(ISNUMBER('Test Sample Data'!V117),'Test Sample Data'!V117&lt;35,'Test Sample Data'!V117&gt;0),'Test Sample Data'!V117-'Choose Housekeeping Genes'!W$20,35-'Choose Housekeeping Genes'!W$20),"")</f>
        <v/>
      </c>
      <c r="W117" s="139" t="str">
        <f>'Control Sample Data'!A117</f>
        <v>Met-CAT-4</v>
      </c>
      <c r="X117" s="140" t="s">
        <v>210</v>
      </c>
      <c r="Y117" s="22" t="str">
        <f>IF(SUM('Control Sample Data'!C$3:C$194)&gt;10,IF(AND(ISNUMBER('Control Sample Data'!C117),'Control Sample Data'!C117&lt;35,'Control Sample Data'!C117&gt;0),'Control Sample Data'!C117-'Choose Housekeeping Genes'!AA$20,35-'Choose Housekeeping Genes'!AA$20),"")</f>
        <v/>
      </c>
      <c r="Z117" s="22" t="str">
        <f>IF(SUM('Control Sample Data'!D$3:D$194)&gt;10,IF(AND(ISNUMBER('Control Sample Data'!D117),'Control Sample Data'!D117&lt;35,'Control Sample Data'!D117&gt;0),'Control Sample Data'!D117-'Choose Housekeeping Genes'!AB$20,35-'Choose Housekeeping Genes'!AB$20),"")</f>
        <v/>
      </c>
      <c r="AA117" s="22" t="str">
        <f>IF(SUM('Control Sample Data'!E$3:E$194)&gt;10,IF(AND(ISNUMBER('Control Sample Data'!E117),'Control Sample Data'!E117&lt;35,'Control Sample Data'!E117&gt;0),'Control Sample Data'!E117-'Choose Housekeeping Genes'!AC$20,35-'Choose Housekeeping Genes'!AC$20),"")</f>
        <v/>
      </c>
      <c r="AB117" s="22" t="str">
        <f>IF(SUM('Control Sample Data'!F$3:F$194)&gt;10,IF(AND(ISNUMBER('Control Sample Data'!F117),'Control Sample Data'!F117&lt;35,'Control Sample Data'!F117&gt;0),'Control Sample Data'!F117-'Choose Housekeeping Genes'!AD$20,35-'Choose Housekeeping Genes'!AD$20),"")</f>
        <v/>
      </c>
      <c r="AC117" s="22" t="str">
        <f>IF(SUM('Control Sample Data'!G$3:G$194)&gt;10,IF(AND(ISNUMBER('Control Sample Data'!G117),'Control Sample Data'!G117&lt;35,'Control Sample Data'!G117&gt;0),'Control Sample Data'!G117-'Choose Housekeeping Genes'!AE$20,35-'Choose Housekeeping Genes'!AE$20),"")</f>
        <v/>
      </c>
      <c r="AD117" s="22" t="str">
        <f>IF(SUM('Control Sample Data'!H$3:H$194)&gt;10,IF(AND(ISNUMBER('Control Sample Data'!H117),'Control Sample Data'!H117&lt;35,'Control Sample Data'!H117&gt;0),'Control Sample Data'!H117-'Choose Housekeeping Genes'!AF$20,35-'Choose Housekeeping Genes'!AF$20),"")</f>
        <v/>
      </c>
      <c r="AE117" s="22" t="str">
        <f>IF(SUM('Control Sample Data'!I$3:I$194)&gt;10,IF(AND(ISNUMBER('Control Sample Data'!I117),'Control Sample Data'!I117&lt;35,'Control Sample Data'!I117&gt;0),'Control Sample Data'!I117-'Choose Housekeeping Genes'!AG$20,35-'Choose Housekeeping Genes'!AG$20),"")</f>
        <v/>
      </c>
      <c r="AF117" s="22" t="str">
        <f>IF(SUM('Control Sample Data'!J$3:J$194)&gt;10,IF(AND(ISNUMBER('Control Sample Data'!J117),'Control Sample Data'!J117&lt;35,'Control Sample Data'!J117&gt;0),'Control Sample Data'!J117-'Choose Housekeeping Genes'!AH$20,35-'Choose Housekeeping Genes'!AH$20),"")</f>
        <v/>
      </c>
      <c r="AG117" s="22" t="str">
        <f>IF(SUM('Control Sample Data'!K$3:K$194)&gt;10,IF(AND(ISNUMBER('Control Sample Data'!K117),'Control Sample Data'!K117&lt;35,'Control Sample Data'!K117&gt;0),'Control Sample Data'!K117-'Choose Housekeeping Genes'!AI$20,35-'Choose Housekeeping Genes'!AI$20),"")</f>
        <v/>
      </c>
      <c r="AH117" s="22" t="str">
        <f>IF(SUM('Control Sample Data'!L$3:L$194)&gt;10,IF(AND(ISNUMBER('Control Sample Data'!L117),'Control Sample Data'!L117&lt;35,'Control Sample Data'!L117&gt;0),'Control Sample Data'!L117-'Choose Housekeeping Genes'!AJ$20,35-'Choose Housekeeping Genes'!AJ$20),"")</f>
        <v/>
      </c>
      <c r="AI117" s="22" t="str">
        <f>IF(SUM('Control Sample Data'!M$3:M$194)&gt;10,IF(AND(ISNUMBER('Control Sample Data'!M117),'Control Sample Data'!M117&lt;35,'Control Sample Data'!M117&gt;0),'Control Sample Data'!M117-'Choose Housekeeping Genes'!AK$20,35-'Choose Housekeeping Genes'!AK$20),"")</f>
        <v/>
      </c>
      <c r="AJ117" s="22" t="str">
        <f>IF(SUM('Control Sample Data'!N$3:N$194)&gt;10,IF(AND(ISNUMBER('Control Sample Data'!N117),'Control Sample Data'!N117&lt;35,'Control Sample Data'!N117&gt;0),'Control Sample Data'!N117-'Choose Housekeeping Genes'!AL$20,35-'Choose Housekeeping Genes'!AL$20),"")</f>
        <v/>
      </c>
      <c r="AK117" s="22" t="str">
        <f>IF(SUM('Control Sample Data'!O$3:O$194)&gt;10,IF(AND(ISNUMBER('Control Sample Data'!O117),'Control Sample Data'!O117&lt;35,'Control Sample Data'!O117&gt;0),'Control Sample Data'!O117-'Choose Housekeeping Genes'!AM$20,35-'Choose Housekeeping Genes'!AM$20),"")</f>
        <v/>
      </c>
      <c r="AL117" s="22" t="str">
        <f>IF(SUM('Control Sample Data'!P$3:P$194)&gt;10,IF(AND(ISNUMBER('Control Sample Data'!P117),'Control Sample Data'!P117&lt;35,'Control Sample Data'!P117&gt;0),'Control Sample Data'!P117-'Choose Housekeeping Genes'!AN$20,35-'Choose Housekeeping Genes'!AN$20),"")</f>
        <v/>
      </c>
      <c r="AM117" s="22" t="str">
        <f>IF(SUM('Control Sample Data'!Q$3:Q$194)&gt;10,IF(AND(ISNUMBER('Control Sample Data'!Q117),'Control Sample Data'!Q117&lt;35,'Control Sample Data'!Q117&gt;0),'Control Sample Data'!Q117-'Choose Housekeeping Genes'!AO$20,35-'Choose Housekeeping Genes'!AO$20),"")</f>
        <v/>
      </c>
      <c r="AN117" s="22" t="str">
        <f>IF(SUM('Control Sample Data'!R$3:R$194)&gt;10,IF(AND(ISNUMBER('Control Sample Data'!R117),'Control Sample Data'!R117&lt;35,'Control Sample Data'!R117&gt;0),'Control Sample Data'!R117-'Choose Housekeeping Genes'!AP$20,35-'Choose Housekeeping Genes'!AP$20),"")</f>
        <v/>
      </c>
      <c r="AO117" s="22" t="str">
        <f>IF(SUM('Control Sample Data'!S$3:S$194)&gt;10,IF(AND(ISNUMBER('Control Sample Data'!S117),'Control Sample Data'!S117&lt;35,'Control Sample Data'!S117&gt;0),'Control Sample Data'!S117-'Choose Housekeeping Genes'!AQ$20,35-'Choose Housekeeping Genes'!AQ$20),"")</f>
        <v/>
      </c>
      <c r="AP117" s="22" t="str">
        <f>IF(SUM('Control Sample Data'!T$3:T$194)&gt;10,IF(AND(ISNUMBER('Control Sample Data'!T117),'Control Sample Data'!T117&lt;35,'Control Sample Data'!T117&gt;0),'Control Sample Data'!T117-'Choose Housekeeping Genes'!AR$20,35-'Choose Housekeeping Genes'!AR$20),"")</f>
        <v/>
      </c>
      <c r="AQ117" s="22" t="str">
        <f>IF(SUM('Control Sample Data'!U$3:U$194)&gt;10,IF(AND(ISNUMBER('Control Sample Data'!U117),'Control Sample Data'!U117&lt;35,'Control Sample Data'!U117&gt;0),'Control Sample Data'!U117-'Choose Housekeeping Genes'!AS$20,35-'Choose Housekeeping Genes'!AS$20),"")</f>
        <v/>
      </c>
      <c r="AR117" s="22" t="str">
        <f>IF(SUM('Control Sample Data'!V$3:V$194)&gt;10,IF(AND(ISNUMBER('Control Sample Data'!V117),'Control Sample Data'!V117&lt;35,'Control Sample Data'!V117&gt;0),'Control Sample Data'!V117-'Choose Housekeeping Genes'!AT$20,35-'Choose Housekeeping Genes'!AT$20),"")</f>
        <v/>
      </c>
      <c r="AS117" s="69" t="str">
        <f>'Control Sample Data'!A117</f>
        <v>Met-CAT-4</v>
      </c>
      <c r="AT117" s="21" t="s">
        <v>210</v>
      </c>
      <c r="AU117" s="22" t="str">
        <f ca="1">IF(ISNUMBER(C117-'Choose Housekeeping Genes'!D$12),C117-'Choose Housekeeping Genes'!D$12,"")</f>
        <v/>
      </c>
      <c r="AV117" s="22" t="str">
        <f ca="1">IF(ISNUMBER(D117-'Choose Housekeeping Genes'!E$12),D117-'Choose Housekeeping Genes'!E$12,"")</f>
        <v/>
      </c>
      <c r="AW117" s="22" t="str">
        <f ca="1">IF(ISNUMBER(E117-'Choose Housekeeping Genes'!F$12),E117-'Choose Housekeeping Genes'!F$12,"")</f>
        <v/>
      </c>
      <c r="AX117" s="22" t="str">
        <f ca="1">IF(ISNUMBER(F117-'Choose Housekeeping Genes'!G$12),F117-'Choose Housekeeping Genes'!G$12,"")</f>
        <v/>
      </c>
      <c r="AY117" s="22" t="str">
        <f ca="1">IF(ISNUMBER(G117-'Choose Housekeeping Genes'!H$12),G117-'Choose Housekeeping Genes'!H$12,"")</f>
        <v/>
      </c>
      <c r="AZ117" s="22" t="str">
        <f ca="1">IF(ISNUMBER(H117-'Choose Housekeeping Genes'!I$12),H117-'Choose Housekeeping Genes'!I$12,"")</f>
        <v/>
      </c>
      <c r="BA117" s="22" t="str">
        <f ca="1">IF(ISNUMBER(I117-'Choose Housekeeping Genes'!J$12),I117-'Choose Housekeeping Genes'!J$12,"")</f>
        <v/>
      </c>
      <c r="BB117" s="22" t="str">
        <f ca="1">IF(ISNUMBER(J117-'Choose Housekeeping Genes'!K$12),J117-'Choose Housekeeping Genes'!K$12,"")</f>
        <v/>
      </c>
      <c r="BC117" s="22" t="str">
        <f ca="1">IF(ISNUMBER(K117-'Choose Housekeeping Genes'!L$12),K117-'Choose Housekeeping Genes'!L$12,"")</f>
        <v/>
      </c>
      <c r="BD117" s="22" t="str">
        <f ca="1">IF(ISNUMBER(L117-'Choose Housekeeping Genes'!M$12),L117-'Choose Housekeeping Genes'!M$12,"")</f>
        <v/>
      </c>
      <c r="BE117" s="22" t="str">
        <f ca="1">IF(ISNUMBER(M117-'Choose Housekeeping Genes'!N$12),M117-'Choose Housekeeping Genes'!N$12,"")</f>
        <v/>
      </c>
      <c r="BF117" s="22" t="str">
        <f ca="1">IF(ISNUMBER(N117-'Choose Housekeeping Genes'!O$12),N117-'Choose Housekeeping Genes'!O$12,"")</f>
        <v/>
      </c>
      <c r="BG117" s="22" t="str">
        <f ca="1">IF(ISNUMBER(O117-'Choose Housekeeping Genes'!P$12),O117-'Choose Housekeeping Genes'!P$12,"")</f>
        <v/>
      </c>
      <c r="BH117" s="22" t="str">
        <f ca="1">IF(ISNUMBER(P117-'Choose Housekeeping Genes'!Q$12),P117-'Choose Housekeeping Genes'!Q$12,"")</f>
        <v/>
      </c>
      <c r="BI117" s="22" t="str">
        <f ca="1">IF(ISNUMBER(Q117-'Choose Housekeeping Genes'!R$12),Q117-'Choose Housekeeping Genes'!R$12,"")</f>
        <v/>
      </c>
      <c r="BJ117" s="22" t="str">
        <f ca="1">IF(ISNUMBER(R117-'Choose Housekeeping Genes'!S$12),R117-'Choose Housekeeping Genes'!S$12,"")</f>
        <v/>
      </c>
      <c r="BK117" s="22" t="str">
        <f ca="1">IF(ISNUMBER(S117-'Choose Housekeeping Genes'!T$12),S117-'Choose Housekeeping Genes'!T$12,"")</f>
        <v/>
      </c>
      <c r="BL117" s="22" t="str">
        <f ca="1">IF(ISNUMBER(T117-'Choose Housekeeping Genes'!U$12),T117-'Choose Housekeeping Genes'!U$12,"")</f>
        <v/>
      </c>
      <c r="BM117" s="22" t="str">
        <f ca="1">IF(ISNUMBER(U117-'Choose Housekeeping Genes'!V$12),U117-'Choose Housekeeping Genes'!V$12,"")</f>
        <v/>
      </c>
      <c r="BN117" s="22" t="str">
        <f ca="1">IF(ISNUMBER(V117-'Choose Housekeeping Genes'!W$12),V117-'Choose Housekeeping Genes'!W$12,"")</f>
        <v/>
      </c>
      <c r="BO117" s="142" t="str">
        <f t="shared" si="93"/>
        <v>Met-CAT-4</v>
      </c>
      <c r="BP117" s="140" t="s">
        <v>210</v>
      </c>
      <c r="BQ117" s="22" t="str">
        <f ca="1">IF(ISNUMBER(Y117-'Choose Housekeeping Genes'!AA$12),Y117-'Choose Housekeeping Genes'!AA$12,"")</f>
        <v/>
      </c>
      <c r="BR117" s="22" t="str">
        <f ca="1">IF(ISNUMBER(Z117-'Choose Housekeeping Genes'!AB$12),Z117-'Choose Housekeeping Genes'!AB$12,"")</f>
        <v/>
      </c>
      <c r="BS117" s="22" t="str">
        <f ca="1">IF(ISNUMBER(AA117-'Choose Housekeeping Genes'!AC$12),AA117-'Choose Housekeeping Genes'!AC$12,"")</f>
        <v/>
      </c>
      <c r="BT117" s="22" t="str">
        <f ca="1">IF(ISNUMBER(AB117-'Choose Housekeeping Genes'!AD$12),AB117-'Choose Housekeeping Genes'!AD$12,"")</f>
        <v/>
      </c>
      <c r="BU117" s="22" t="str">
        <f ca="1">IF(ISNUMBER(AC117-'Choose Housekeeping Genes'!AE$12),AC117-'Choose Housekeeping Genes'!AE$12,"")</f>
        <v/>
      </c>
      <c r="BV117" s="22" t="str">
        <f ca="1">IF(ISNUMBER(AD117-'Choose Housekeeping Genes'!AF$12),AD117-'Choose Housekeeping Genes'!AF$12,"")</f>
        <v/>
      </c>
      <c r="BW117" s="22" t="str">
        <f ca="1">IF(ISNUMBER(AE117-'Choose Housekeeping Genes'!AG$12),AE117-'Choose Housekeeping Genes'!AG$12,"")</f>
        <v/>
      </c>
      <c r="BX117" s="22" t="str">
        <f ca="1">IF(ISNUMBER(AF117-'Choose Housekeeping Genes'!AH$12),AF117-'Choose Housekeeping Genes'!AH$12,"")</f>
        <v/>
      </c>
      <c r="BY117" s="22" t="str">
        <f ca="1">IF(ISNUMBER(AG117-'Choose Housekeeping Genes'!AI$12),AG117-'Choose Housekeeping Genes'!AI$12,"")</f>
        <v/>
      </c>
      <c r="BZ117" s="22" t="str">
        <f ca="1">IF(ISNUMBER(AH117-'Choose Housekeeping Genes'!AJ$12),AH117-'Choose Housekeeping Genes'!AJ$12,"")</f>
        <v/>
      </c>
      <c r="CA117" s="22" t="str">
        <f ca="1">IF(ISNUMBER(AI117-'Choose Housekeeping Genes'!AK$12),AI117-'Choose Housekeeping Genes'!AK$12,"")</f>
        <v/>
      </c>
      <c r="CB117" s="22" t="str">
        <f ca="1">IF(ISNUMBER(AJ117-'Choose Housekeeping Genes'!AL$12),AJ117-'Choose Housekeeping Genes'!AL$12,"")</f>
        <v/>
      </c>
      <c r="CC117" s="22" t="str">
        <f ca="1">IF(ISNUMBER(AK117-'Choose Housekeeping Genes'!AM$12),AK117-'Choose Housekeeping Genes'!AM$12,"")</f>
        <v/>
      </c>
      <c r="CD117" s="22" t="str">
        <f ca="1">IF(ISNUMBER(AL117-'Choose Housekeeping Genes'!AN$12),AL117-'Choose Housekeeping Genes'!AN$12,"")</f>
        <v/>
      </c>
      <c r="CE117" s="22" t="str">
        <f ca="1">IF(ISNUMBER(AM117-'Choose Housekeeping Genes'!AO$12),AM117-'Choose Housekeeping Genes'!AO$12,"")</f>
        <v/>
      </c>
      <c r="CF117" s="22" t="str">
        <f ca="1">IF(ISNUMBER(AN117-'Choose Housekeeping Genes'!AP$12),AN117-'Choose Housekeeping Genes'!AP$12,"")</f>
        <v/>
      </c>
      <c r="CG117" s="22" t="str">
        <f ca="1">IF(ISNUMBER(AO117-'Choose Housekeeping Genes'!AQ$12),AO117-'Choose Housekeeping Genes'!AQ$12,"")</f>
        <v/>
      </c>
      <c r="CH117" s="22" t="str">
        <f ca="1">IF(ISNUMBER(AP117-'Choose Housekeeping Genes'!AR$12),AP117-'Choose Housekeeping Genes'!AR$12,"")</f>
        <v/>
      </c>
      <c r="CI117" s="22" t="str">
        <f ca="1">IF(ISNUMBER(AQ117-'Choose Housekeeping Genes'!AS$12),AQ117-'Choose Housekeeping Genes'!AS$12,"")</f>
        <v/>
      </c>
      <c r="CJ117" s="22" t="str">
        <f ca="1">IF(ISNUMBER(AR117-'Choose Housekeeping Genes'!AT$12),AR117-'Choose Housekeeping Genes'!AT$12,"")</f>
        <v/>
      </c>
      <c r="CK117" s="66" t="e">
        <f t="shared" ca="1" si="50"/>
        <v>#DIV/0!</v>
      </c>
      <c r="CL117" s="143" t="e">
        <f t="shared" ca="1" si="51"/>
        <v>#DIV/0!</v>
      </c>
      <c r="DA117" s="69" t="str">
        <f>'Transcript table'!D125</f>
        <v>Met-CAT-4</v>
      </c>
      <c r="DB117" s="21" t="s">
        <v>210</v>
      </c>
      <c r="DC117" s="65" t="str">
        <f t="shared" ca="1" si="52"/>
        <v/>
      </c>
      <c r="DD117" s="65" t="str">
        <f t="shared" ca="1" si="53"/>
        <v/>
      </c>
      <c r="DE117" s="65" t="str">
        <f t="shared" ca="1" si="54"/>
        <v/>
      </c>
      <c r="DF117" s="65" t="str">
        <f t="shared" ca="1" si="55"/>
        <v/>
      </c>
      <c r="DG117" s="65" t="str">
        <f t="shared" ca="1" si="56"/>
        <v/>
      </c>
      <c r="DH117" s="65" t="str">
        <f t="shared" ca="1" si="57"/>
        <v/>
      </c>
      <c r="DI117" s="65" t="str">
        <f t="shared" ca="1" si="58"/>
        <v/>
      </c>
      <c r="DJ117" s="65" t="str">
        <f t="shared" ca="1" si="59"/>
        <v/>
      </c>
      <c r="DK117" s="65" t="str">
        <f t="shared" ca="1" si="60"/>
        <v/>
      </c>
      <c r="DL117" s="65" t="str">
        <f t="shared" ca="1" si="61"/>
        <v/>
      </c>
      <c r="DM117" s="65" t="str">
        <f t="shared" ca="1" si="62"/>
        <v/>
      </c>
      <c r="DN117" s="65" t="str">
        <f t="shared" ca="1" si="63"/>
        <v/>
      </c>
      <c r="DO117" s="65" t="str">
        <f t="shared" ca="1" si="64"/>
        <v/>
      </c>
      <c r="DP117" s="65" t="str">
        <f t="shared" ca="1" si="65"/>
        <v/>
      </c>
      <c r="DQ117" s="65" t="str">
        <f t="shared" ca="1" si="66"/>
        <v/>
      </c>
      <c r="DR117" s="65" t="str">
        <f t="shared" ca="1" si="67"/>
        <v/>
      </c>
      <c r="DS117" s="65" t="str">
        <f t="shared" ca="1" si="68"/>
        <v/>
      </c>
      <c r="DT117" s="65" t="str">
        <f t="shared" ca="1" si="69"/>
        <v/>
      </c>
      <c r="DU117" s="65" t="str">
        <f t="shared" ca="1" si="70"/>
        <v/>
      </c>
      <c r="DV117" s="65" t="str">
        <f t="shared" ca="1" si="71"/>
        <v/>
      </c>
      <c r="DW117" s="141" t="str">
        <f t="shared" si="72"/>
        <v>Met-CAT-4</v>
      </c>
      <c r="DX117" s="140" t="s">
        <v>210</v>
      </c>
      <c r="DY117" s="65" t="str">
        <f t="shared" ca="1" si="73"/>
        <v/>
      </c>
      <c r="DZ117" s="65" t="str">
        <f t="shared" ca="1" si="74"/>
        <v/>
      </c>
      <c r="EA117" s="65" t="str">
        <f t="shared" ca="1" si="75"/>
        <v/>
      </c>
      <c r="EB117" s="65" t="str">
        <f t="shared" ca="1" si="76"/>
        <v/>
      </c>
      <c r="EC117" s="65" t="str">
        <f t="shared" ca="1" si="77"/>
        <v/>
      </c>
      <c r="ED117" s="65" t="str">
        <f t="shared" ca="1" si="78"/>
        <v/>
      </c>
      <c r="EE117" s="65" t="str">
        <f t="shared" ca="1" si="79"/>
        <v/>
      </c>
      <c r="EF117" s="65" t="str">
        <f t="shared" ca="1" si="80"/>
        <v/>
      </c>
      <c r="EG117" s="65" t="str">
        <f t="shared" ca="1" si="81"/>
        <v/>
      </c>
      <c r="EH117" s="65" t="str">
        <f t="shared" ca="1" si="82"/>
        <v/>
      </c>
      <c r="EI117" s="65" t="str">
        <f t="shared" ca="1" si="83"/>
        <v/>
      </c>
      <c r="EJ117" s="65" t="str">
        <f t="shared" ca="1" si="84"/>
        <v/>
      </c>
      <c r="EK117" s="65" t="str">
        <f t="shared" ca="1" si="85"/>
        <v/>
      </c>
      <c r="EL117" s="65" t="str">
        <f t="shared" ca="1" si="86"/>
        <v/>
      </c>
      <c r="EM117" s="65" t="str">
        <f t="shared" ca="1" si="87"/>
        <v/>
      </c>
      <c r="EN117" s="65" t="str">
        <f t="shared" ca="1" si="88"/>
        <v/>
      </c>
      <c r="EO117" s="65" t="str">
        <f t="shared" ca="1" si="89"/>
        <v/>
      </c>
      <c r="EP117" s="65" t="str">
        <f t="shared" ca="1" si="90"/>
        <v/>
      </c>
      <c r="EQ117" s="65" t="str">
        <f t="shared" ca="1" si="91"/>
        <v/>
      </c>
      <c r="ER117" s="65" t="str">
        <f t="shared" ca="1" si="92"/>
        <v/>
      </c>
    </row>
    <row r="118" spans="1:148" ht="12.75" customHeight="1">
      <c r="A118" s="134" t="str">
        <f>'Test Sample Data'!A118</f>
        <v>iMet-CAT</v>
      </c>
      <c r="B118" s="136" t="s">
        <v>208</v>
      </c>
      <c r="C118" s="22" t="str">
        <f>IF(SUM('Test Sample Data'!C$3:C$194)&gt;10,IF(AND(ISNUMBER('Test Sample Data'!C118),'Test Sample Data'!C118&lt;35,'Test Sample Data'!C118&gt;0),'Test Sample Data'!C118-'Choose Housekeeping Genes'!D$20,35-'Choose Housekeeping Genes'!D$20),"")</f>
        <v/>
      </c>
      <c r="D118" s="22" t="str">
        <f>IF(SUM('Test Sample Data'!D$3:D$194)&gt;10,IF(AND(ISNUMBER('Test Sample Data'!D118),'Test Sample Data'!D118&lt;35,'Test Sample Data'!D118&gt;0),'Test Sample Data'!D118-'Choose Housekeeping Genes'!E$20,35-'Choose Housekeeping Genes'!E$20),"")</f>
        <v/>
      </c>
      <c r="E118" s="22" t="str">
        <f>IF(SUM('Test Sample Data'!E$3:E$194)&gt;10,IF(AND(ISNUMBER('Test Sample Data'!E118),'Test Sample Data'!E118&lt;35,'Test Sample Data'!E118&gt;0),'Test Sample Data'!E118-'Choose Housekeeping Genes'!F$20,35-'Choose Housekeeping Genes'!F$20),"")</f>
        <v/>
      </c>
      <c r="F118" s="22" t="str">
        <f>IF(SUM('Test Sample Data'!F$3:F$194)&gt;10,IF(AND(ISNUMBER('Test Sample Data'!F118),'Test Sample Data'!F118&lt;35,'Test Sample Data'!F118&gt;0),'Test Sample Data'!F118-'Choose Housekeeping Genes'!G$20,35-'Choose Housekeeping Genes'!G$20),"")</f>
        <v/>
      </c>
      <c r="G118" s="22" t="str">
        <f>IF(SUM('Test Sample Data'!G$3:G$194)&gt;10,IF(AND(ISNUMBER('Test Sample Data'!G118),'Test Sample Data'!G118&lt;35,'Test Sample Data'!G118&gt;0),'Test Sample Data'!G118-'Choose Housekeeping Genes'!H$20,35-'Choose Housekeeping Genes'!H$20),"")</f>
        <v/>
      </c>
      <c r="H118" s="22" t="str">
        <f>IF(SUM('Test Sample Data'!H$3:H$194)&gt;10,IF(AND(ISNUMBER('Test Sample Data'!H118),'Test Sample Data'!H118&lt;35,'Test Sample Data'!H118&gt;0),'Test Sample Data'!H118-'Choose Housekeeping Genes'!I$20,35-'Choose Housekeeping Genes'!I$20),"")</f>
        <v/>
      </c>
      <c r="I118" s="22" t="str">
        <f>IF(SUM('Test Sample Data'!I$3:I$194)&gt;10,IF(AND(ISNUMBER('Test Sample Data'!I118),'Test Sample Data'!I118&lt;35,'Test Sample Data'!I118&gt;0),'Test Sample Data'!I118-'Choose Housekeeping Genes'!J$20,35-'Choose Housekeeping Genes'!J$20),"")</f>
        <v/>
      </c>
      <c r="J118" s="22" t="str">
        <f>IF(SUM('Test Sample Data'!J$3:J$194)&gt;10,IF(AND(ISNUMBER('Test Sample Data'!J118),'Test Sample Data'!J118&lt;35,'Test Sample Data'!J118&gt;0),'Test Sample Data'!J118-'Choose Housekeeping Genes'!K$20,35-'Choose Housekeeping Genes'!K$20),"")</f>
        <v/>
      </c>
      <c r="K118" s="22" t="str">
        <f>IF(SUM('Test Sample Data'!K$3:K$194)&gt;10,IF(AND(ISNUMBER('Test Sample Data'!K118),'Test Sample Data'!K118&lt;35,'Test Sample Data'!K118&gt;0),'Test Sample Data'!K118-'Choose Housekeeping Genes'!L$20,35-'Choose Housekeeping Genes'!L$20),"")</f>
        <v/>
      </c>
      <c r="L118" s="22" t="str">
        <f>IF(SUM('Test Sample Data'!L$3:L$194)&gt;10,IF(AND(ISNUMBER('Test Sample Data'!L118),'Test Sample Data'!L118&lt;35,'Test Sample Data'!L118&gt;0),'Test Sample Data'!L118-'Choose Housekeeping Genes'!M$20,35-'Choose Housekeeping Genes'!M$20),"")</f>
        <v/>
      </c>
      <c r="M118" s="22" t="str">
        <f>IF(SUM('Test Sample Data'!M$3:M$194)&gt;10,IF(AND(ISNUMBER('Test Sample Data'!M118),'Test Sample Data'!M118&lt;35,'Test Sample Data'!M118&gt;0),'Test Sample Data'!M118-'Choose Housekeeping Genes'!N$20,35-'Choose Housekeeping Genes'!N$20),"")</f>
        <v/>
      </c>
      <c r="N118" s="22" t="str">
        <f>IF(SUM('Test Sample Data'!N$3:N$194)&gt;10,IF(AND(ISNUMBER('Test Sample Data'!N118),'Test Sample Data'!N118&lt;35,'Test Sample Data'!N118&gt;0),'Test Sample Data'!N118-'Choose Housekeeping Genes'!O$20,35-'Choose Housekeeping Genes'!O$20),"")</f>
        <v/>
      </c>
      <c r="O118" s="22" t="str">
        <f>IF(SUM('Test Sample Data'!O$3:O$194)&gt;10,IF(AND(ISNUMBER('Test Sample Data'!O118),'Test Sample Data'!O118&lt;35,'Test Sample Data'!O118&gt;0),'Test Sample Data'!O118-'Choose Housekeeping Genes'!P$20,35-'Choose Housekeeping Genes'!P$20),"")</f>
        <v/>
      </c>
      <c r="P118" s="22" t="str">
        <f>IF(SUM('Test Sample Data'!P$3:P$194)&gt;10,IF(AND(ISNUMBER('Test Sample Data'!P118),'Test Sample Data'!P118&lt;35,'Test Sample Data'!P118&gt;0),'Test Sample Data'!P118-'Choose Housekeeping Genes'!Q$20,35-'Choose Housekeeping Genes'!Q$20),"")</f>
        <v/>
      </c>
      <c r="Q118" s="22" t="str">
        <f>IF(SUM('Test Sample Data'!Q$3:Q$194)&gt;10,IF(AND(ISNUMBER('Test Sample Data'!Q118),'Test Sample Data'!Q118&lt;35,'Test Sample Data'!Q118&gt;0),'Test Sample Data'!Q118-'Choose Housekeeping Genes'!R$20,35-'Choose Housekeeping Genes'!R$20),"")</f>
        <v/>
      </c>
      <c r="R118" s="22" t="str">
        <f>IF(SUM('Test Sample Data'!R$3:R$194)&gt;10,IF(AND(ISNUMBER('Test Sample Data'!R118),'Test Sample Data'!R118&lt;35,'Test Sample Data'!R118&gt;0),'Test Sample Data'!R118-'Choose Housekeeping Genes'!S$20,35-'Choose Housekeeping Genes'!S$20),"")</f>
        <v/>
      </c>
      <c r="S118" s="22" t="str">
        <f>IF(SUM('Test Sample Data'!S$3:S$194)&gt;10,IF(AND(ISNUMBER('Test Sample Data'!S118),'Test Sample Data'!S118&lt;35,'Test Sample Data'!S118&gt;0),'Test Sample Data'!S118-'Choose Housekeeping Genes'!T$20,35-'Choose Housekeeping Genes'!T$20),"")</f>
        <v/>
      </c>
      <c r="T118" s="22" t="str">
        <f>IF(SUM('Test Sample Data'!T$3:T$194)&gt;10,IF(AND(ISNUMBER('Test Sample Data'!T118),'Test Sample Data'!T118&lt;35,'Test Sample Data'!T118&gt;0),'Test Sample Data'!T118-'Choose Housekeeping Genes'!U$20,35-'Choose Housekeeping Genes'!U$20),"")</f>
        <v/>
      </c>
      <c r="U118" s="22" t="str">
        <f>IF(SUM('Test Sample Data'!U$3:U$194)&gt;10,IF(AND(ISNUMBER('Test Sample Data'!U118),'Test Sample Data'!U118&lt;35,'Test Sample Data'!U118&gt;0),'Test Sample Data'!U118-'Choose Housekeeping Genes'!V$20,35-'Choose Housekeeping Genes'!V$20),"")</f>
        <v/>
      </c>
      <c r="V118" s="22" t="str">
        <f>IF(SUM('Test Sample Data'!V$3:V$194)&gt;10,IF(AND(ISNUMBER('Test Sample Data'!V118),'Test Sample Data'!V118&lt;35,'Test Sample Data'!V118&gt;0),'Test Sample Data'!V118-'Choose Housekeeping Genes'!W$20,35-'Choose Housekeeping Genes'!W$20),"")</f>
        <v/>
      </c>
      <c r="W118" s="139" t="str">
        <f>'Control Sample Data'!A118</f>
        <v>iMet-CAT</v>
      </c>
      <c r="X118" s="140" t="s">
        <v>208</v>
      </c>
      <c r="Y118" s="22" t="str">
        <f>IF(SUM('Control Sample Data'!C$3:C$194)&gt;10,IF(AND(ISNUMBER('Control Sample Data'!C118),'Control Sample Data'!C118&lt;35,'Control Sample Data'!C118&gt;0),'Control Sample Data'!C118-'Choose Housekeeping Genes'!AA$20,35-'Choose Housekeeping Genes'!AA$20),"")</f>
        <v/>
      </c>
      <c r="Z118" s="22" t="str">
        <f>IF(SUM('Control Sample Data'!D$3:D$194)&gt;10,IF(AND(ISNUMBER('Control Sample Data'!D118),'Control Sample Data'!D118&lt;35,'Control Sample Data'!D118&gt;0),'Control Sample Data'!D118-'Choose Housekeeping Genes'!AB$20,35-'Choose Housekeeping Genes'!AB$20),"")</f>
        <v/>
      </c>
      <c r="AA118" s="22" t="str">
        <f>IF(SUM('Control Sample Data'!E$3:E$194)&gt;10,IF(AND(ISNUMBER('Control Sample Data'!E118),'Control Sample Data'!E118&lt;35,'Control Sample Data'!E118&gt;0),'Control Sample Data'!E118-'Choose Housekeeping Genes'!AC$20,35-'Choose Housekeeping Genes'!AC$20),"")</f>
        <v/>
      </c>
      <c r="AB118" s="22" t="str">
        <f>IF(SUM('Control Sample Data'!F$3:F$194)&gt;10,IF(AND(ISNUMBER('Control Sample Data'!F118),'Control Sample Data'!F118&lt;35,'Control Sample Data'!F118&gt;0),'Control Sample Data'!F118-'Choose Housekeeping Genes'!AD$20,35-'Choose Housekeeping Genes'!AD$20),"")</f>
        <v/>
      </c>
      <c r="AC118" s="22" t="str">
        <f>IF(SUM('Control Sample Data'!G$3:G$194)&gt;10,IF(AND(ISNUMBER('Control Sample Data'!G118),'Control Sample Data'!G118&lt;35,'Control Sample Data'!G118&gt;0),'Control Sample Data'!G118-'Choose Housekeeping Genes'!AE$20,35-'Choose Housekeeping Genes'!AE$20),"")</f>
        <v/>
      </c>
      <c r="AD118" s="22" t="str">
        <f>IF(SUM('Control Sample Data'!H$3:H$194)&gt;10,IF(AND(ISNUMBER('Control Sample Data'!H118),'Control Sample Data'!H118&lt;35,'Control Sample Data'!H118&gt;0),'Control Sample Data'!H118-'Choose Housekeeping Genes'!AF$20,35-'Choose Housekeeping Genes'!AF$20),"")</f>
        <v/>
      </c>
      <c r="AE118" s="22" t="str">
        <f>IF(SUM('Control Sample Data'!I$3:I$194)&gt;10,IF(AND(ISNUMBER('Control Sample Data'!I118),'Control Sample Data'!I118&lt;35,'Control Sample Data'!I118&gt;0),'Control Sample Data'!I118-'Choose Housekeeping Genes'!AG$20,35-'Choose Housekeeping Genes'!AG$20),"")</f>
        <v/>
      </c>
      <c r="AF118" s="22" t="str">
        <f>IF(SUM('Control Sample Data'!J$3:J$194)&gt;10,IF(AND(ISNUMBER('Control Sample Data'!J118),'Control Sample Data'!J118&lt;35,'Control Sample Data'!J118&gt;0),'Control Sample Data'!J118-'Choose Housekeeping Genes'!AH$20,35-'Choose Housekeeping Genes'!AH$20),"")</f>
        <v/>
      </c>
      <c r="AG118" s="22" t="str">
        <f>IF(SUM('Control Sample Data'!K$3:K$194)&gt;10,IF(AND(ISNUMBER('Control Sample Data'!K118),'Control Sample Data'!K118&lt;35,'Control Sample Data'!K118&gt;0),'Control Sample Data'!K118-'Choose Housekeeping Genes'!AI$20,35-'Choose Housekeeping Genes'!AI$20),"")</f>
        <v/>
      </c>
      <c r="AH118" s="22" t="str">
        <f>IF(SUM('Control Sample Data'!L$3:L$194)&gt;10,IF(AND(ISNUMBER('Control Sample Data'!L118),'Control Sample Data'!L118&lt;35,'Control Sample Data'!L118&gt;0),'Control Sample Data'!L118-'Choose Housekeeping Genes'!AJ$20,35-'Choose Housekeeping Genes'!AJ$20),"")</f>
        <v/>
      </c>
      <c r="AI118" s="22" t="str">
        <f>IF(SUM('Control Sample Data'!M$3:M$194)&gt;10,IF(AND(ISNUMBER('Control Sample Data'!M118),'Control Sample Data'!M118&lt;35,'Control Sample Data'!M118&gt;0),'Control Sample Data'!M118-'Choose Housekeeping Genes'!AK$20,35-'Choose Housekeeping Genes'!AK$20),"")</f>
        <v/>
      </c>
      <c r="AJ118" s="22" t="str">
        <f>IF(SUM('Control Sample Data'!N$3:N$194)&gt;10,IF(AND(ISNUMBER('Control Sample Data'!N118),'Control Sample Data'!N118&lt;35,'Control Sample Data'!N118&gt;0),'Control Sample Data'!N118-'Choose Housekeeping Genes'!AL$20,35-'Choose Housekeeping Genes'!AL$20),"")</f>
        <v/>
      </c>
      <c r="AK118" s="22" t="str">
        <f>IF(SUM('Control Sample Data'!O$3:O$194)&gt;10,IF(AND(ISNUMBER('Control Sample Data'!O118),'Control Sample Data'!O118&lt;35,'Control Sample Data'!O118&gt;0),'Control Sample Data'!O118-'Choose Housekeeping Genes'!AM$20,35-'Choose Housekeeping Genes'!AM$20),"")</f>
        <v/>
      </c>
      <c r="AL118" s="22" t="str">
        <f>IF(SUM('Control Sample Data'!P$3:P$194)&gt;10,IF(AND(ISNUMBER('Control Sample Data'!P118),'Control Sample Data'!P118&lt;35,'Control Sample Data'!P118&gt;0),'Control Sample Data'!P118-'Choose Housekeeping Genes'!AN$20,35-'Choose Housekeeping Genes'!AN$20),"")</f>
        <v/>
      </c>
      <c r="AM118" s="22" t="str">
        <f>IF(SUM('Control Sample Data'!Q$3:Q$194)&gt;10,IF(AND(ISNUMBER('Control Sample Data'!Q118),'Control Sample Data'!Q118&lt;35,'Control Sample Data'!Q118&gt;0),'Control Sample Data'!Q118-'Choose Housekeeping Genes'!AO$20,35-'Choose Housekeeping Genes'!AO$20),"")</f>
        <v/>
      </c>
      <c r="AN118" s="22" t="str">
        <f>IF(SUM('Control Sample Data'!R$3:R$194)&gt;10,IF(AND(ISNUMBER('Control Sample Data'!R118),'Control Sample Data'!R118&lt;35,'Control Sample Data'!R118&gt;0),'Control Sample Data'!R118-'Choose Housekeeping Genes'!AP$20,35-'Choose Housekeeping Genes'!AP$20),"")</f>
        <v/>
      </c>
      <c r="AO118" s="22" t="str">
        <f>IF(SUM('Control Sample Data'!S$3:S$194)&gt;10,IF(AND(ISNUMBER('Control Sample Data'!S118),'Control Sample Data'!S118&lt;35,'Control Sample Data'!S118&gt;0),'Control Sample Data'!S118-'Choose Housekeeping Genes'!AQ$20,35-'Choose Housekeeping Genes'!AQ$20),"")</f>
        <v/>
      </c>
      <c r="AP118" s="22" t="str">
        <f>IF(SUM('Control Sample Data'!T$3:T$194)&gt;10,IF(AND(ISNUMBER('Control Sample Data'!T118),'Control Sample Data'!T118&lt;35,'Control Sample Data'!T118&gt;0),'Control Sample Data'!T118-'Choose Housekeeping Genes'!AR$20,35-'Choose Housekeeping Genes'!AR$20),"")</f>
        <v/>
      </c>
      <c r="AQ118" s="22" t="str">
        <f>IF(SUM('Control Sample Data'!U$3:U$194)&gt;10,IF(AND(ISNUMBER('Control Sample Data'!U118),'Control Sample Data'!U118&lt;35,'Control Sample Data'!U118&gt;0),'Control Sample Data'!U118-'Choose Housekeeping Genes'!AS$20,35-'Choose Housekeeping Genes'!AS$20),"")</f>
        <v/>
      </c>
      <c r="AR118" s="22" t="str">
        <f>IF(SUM('Control Sample Data'!V$3:V$194)&gt;10,IF(AND(ISNUMBER('Control Sample Data'!V118),'Control Sample Data'!V118&lt;35,'Control Sample Data'!V118&gt;0),'Control Sample Data'!V118-'Choose Housekeeping Genes'!AT$20,35-'Choose Housekeeping Genes'!AT$20),"")</f>
        <v/>
      </c>
      <c r="AS118" s="69" t="str">
        <f>'Control Sample Data'!A118</f>
        <v>iMet-CAT</v>
      </c>
      <c r="AT118" s="21" t="s">
        <v>208</v>
      </c>
      <c r="AU118" s="22" t="str">
        <f ca="1">IF(ISNUMBER(C118-'Choose Housekeeping Genes'!D$12),C118-'Choose Housekeeping Genes'!D$12,"")</f>
        <v/>
      </c>
      <c r="AV118" s="22" t="str">
        <f ca="1">IF(ISNUMBER(D118-'Choose Housekeeping Genes'!E$12),D118-'Choose Housekeeping Genes'!E$12,"")</f>
        <v/>
      </c>
      <c r="AW118" s="22" t="str">
        <f ca="1">IF(ISNUMBER(E118-'Choose Housekeeping Genes'!F$12),E118-'Choose Housekeeping Genes'!F$12,"")</f>
        <v/>
      </c>
      <c r="AX118" s="22" t="str">
        <f ca="1">IF(ISNUMBER(F118-'Choose Housekeeping Genes'!G$12),F118-'Choose Housekeeping Genes'!G$12,"")</f>
        <v/>
      </c>
      <c r="AY118" s="22" t="str">
        <f ca="1">IF(ISNUMBER(G118-'Choose Housekeeping Genes'!H$12),G118-'Choose Housekeeping Genes'!H$12,"")</f>
        <v/>
      </c>
      <c r="AZ118" s="22" t="str">
        <f ca="1">IF(ISNUMBER(H118-'Choose Housekeeping Genes'!I$12),H118-'Choose Housekeeping Genes'!I$12,"")</f>
        <v/>
      </c>
      <c r="BA118" s="22" t="str">
        <f ca="1">IF(ISNUMBER(I118-'Choose Housekeeping Genes'!J$12),I118-'Choose Housekeeping Genes'!J$12,"")</f>
        <v/>
      </c>
      <c r="BB118" s="22" t="str">
        <f ca="1">IF(ISNUMBER(J118-'Choose Housekeeping Genes'!K$12),J118-'Choose Housekeeping Genes'!K$12,"")</f>
        <v/>
      </c>
      <c r="BC118" s="22" t="str">
        <f ca="1">IF(ISNUMBER(K118-'Choose Housekeeping Genes'!L$12),K118-'Choose Housekeeping Genes'!L$12,"")</f>
        <v/>
      </c>
      <c r="BD118" s="22" t="str">
        <f ca="1">IF(ISNUMBER(L118-'Choose Housekeeping Genes'!M$12),L118-'Choose Housekeeping Genes'!M$12,"")</f>
        <v/>
      </c>
      <c r="BE118" s="22" t="str">
        <f ca="1">IF(ISNUMBER(M118-'Choose Housekeeping Genes'!N$12),M118-'Choose Housekeeping Genes'!N$12,"")</f>
        <v/>
      </c>
      <c r="BF118" s="22" t="str">
        <f ca="1">IF(ISNUMBER(N118-'Choose Housekeeping Genes'!O$12),N118-'Choose Housekeeping Genes'!O$12,"")</f>
        <v/>
      </c>
      <c r="BG118" s="22" t="str">
        <f ca="1">IF(ISNUMBER(O118-'Choose Housekeeping Genes'!P$12),O118-'Choose Housekeeping Genes'!P$12,"")</f>
        <v/>
      </c>
      <c r="BH118" s="22" t="str">
        <f ca="1">IF(ISNUMBER(P118-'Choose Housekeeping Genes'!Q$12),P118-'Choose Housekeeping Genes'!Q$12,"")</f>
        <v/>
      </c>
      <c r="BI118" s="22" t="str">
        <f ca="1">IF(ISNUMBER(Q118-'Choose Housekeeping Genes'!R$12),Q118-'Choose Housekeeping Genes'!R$12,"")</f>
        <v/>
      </c>
      <c r="BJ118" s="22" t="str">
        <f ca="1">IF(ISNUMBER(R118-'Choose Housekeeping Genes'!S$12),R118-'Choose Housekeeping Genes'!S$12,"")</f>
        <v/>
      </c>
      <c r="BK118" s="22" t="str">
        <f ca="1">IF(ISNUMBER(S118-'Choose Housekeeping Genes'!T$12),S118-'Choose Housekeeping Genes'!T$12,"")</f>
        <v/>
      </c>
      <c r="BL118" s="22" t="str">
        <f ca="1">IF(ISNUMBER(T118-'Choose Housekeeping Genes'!U$12),T118-'Choose Housekeeping Genes'!U$12,"")</f>
        <v/>
      </c>
      <c r="BM118" s="22" t="str">
        <f ca="1">IF(ISNUMBER(U118-'Choose Housekeeping Genes'!V$12),U118-'Choose Housekeeping Genes'!V$12,"")</f>
        <v/>
      </c>
      <c r="BN118" s="22" t="str">
        <f ca="1">IF(ISNUMBER(V118-'Choose Housekeeping Genes'!W$12),V118-'Choose Housekeeping Genes'!W$12,"")</f>
        <v/>
      </c>
      <c r="BO118" s="142" t="str">
        <f t="shared" si="93"/>
        <v>iMet-CAT</v>
      </c>
      <c r="BP118" s="140" t="s">
        <v>208</v>
      </c>
      <c r="BQ118" s="22" t="str">
        <f ca="1">IF(ISNUMBER(Y118-'Choose Housekeeping Genes'!AA$12),Y118-'Choose Housekeeping Genes'!AA$12,"")</f>
        <v/>
      </c>
      <c r="BR118" s="22" t="str">
        <f ca="1">IF(ISNUMBER(Z118-'Choose Housekeeping Genes'!AB$12),Z118-'Choose Housekeeping Genes'!AB$12,"")</f>
        <v/>
      </c>
      <c r="BS118" s="22" t="str">
        <f ca="1">IF(ISNUMBER(AA118-'Choose Housekeeping Genes'!AC$12),AA118-'Choose Housekeeping Genes'!AC$12,"")</f>
        <v/>
      </c>
      <c r="BT118" s="22" t="str">
        <f ca="1">IF(ISNUMBER(AB118-'Choose Housekeeping Genes'!AD$12),AB118-'Choose Housekeeping Genes'!AD$12,"")</f>
        <v/>
      </c>
      <c r="BU118" s="22" t="str">
        <f ca="1">IF(ISNUMBER(AC118-'Choose Housekeeping Genes'!AE$12),AC118-'Choose Housekeeping Genes'!AE$12,"")</f>
        <v/>
      </c>
      <c r="BV118" s="22" t="str">
        <f ca="1">IF(ISNUMBER(AD118-'Choose Housekeeping Genes'!AF$12),AD118-'Choose Housekeeping Genes'!AF$12,"")</f>
        <v/>
      </c>
      <c r="BW118" s="22" t="str">
        <f ca="1">IF(ISNUMBER(AE118-'Choose Housekeeping Genes'!AG$12),AE118-'Choose Housekeeping Genes'!AG$12,"")</f>
        <v/>
      </c>
      <c r="BX118" s="22" t="str">
        <f ca="1">IF(ISNUMBER(AF118-'Choose Housekeeping Genes'!AH$12),AF118-'Choose Housekeeping Genes'!AH$12,"")</f>
        <v/>
      </c>
      <c r="BY118" s="22" t="str">
        <f ca="1">IF(ISNUMBER(AG118-'Choose Housekeeping Genes'!AI$12),AG118-'Choose Housekeeping Genes'!AI$12,"")</f>
        <v/>
      </c>
      <c r="BZ118" s="22" t="str">
        <f ca="1">IF(ISNUMBER(AH118-'Choose Housekeeping Genes'!AJ$12),AH118-'Choose Housekeeping Genes'!AJ$12,"")</f>
        <v/>
      </c>
      <c r="CA118" s="22" t="str">
        <f ca="1">IF(ISNUMBER(AI118-'Choose Housekeeping Genes'!AK$12),AI118-'Choose Housekeeping Genes'!AK$12,"")</f>
        <v/>
      </c>
      <c r="CB118" s="22" t="str">
        <f ca="1">IF(ISNUMBER(AJ118-'Choose Housekeeping Genes'!AL$12),AJ118-'Choose Housekeeping Genes'!AL$12,"")</f>
        <v/>
      </c>
      <c r="CC118" s="22" t="str">
        <f ca="1">IF(ISNUMBER(AK118-'Choose Housekeeping Genes'!AM$12),AK118-'Choose Housekeeping Genes'!AM$12,"")</f>
        <v/>
      </c>
      <c r="CD118" s="22" t="str">
        <f ca="1">IF(ISNUMBER(AL118-'Choose Housekeeping Genes'!AN$12),AL118-'Choose Housekeeping Genes'!AN$12,"")</f>
        <v/>
      </c>
      <c r="CE118" s="22" t="str">
        <f ca="1">IF(ISNUMBER(AM118-'Choose Housekeeping Genes'!AO$12),AM118-'Choose Housekeeping Genes'!AO$12,"")</f>
        <v/>
      </c>
      <c r="CF118" s="22" t="str">
        <f ca="1">IF(ISNUMBER(AN118-'Choose Housekeeping Genes'!AP$12),AN118-'Choose Housekeeping Genes'!AP$12,"")</f>
        <v/>
      </c>
      <c r="CG118" s="22" t="str">
        <f ca="1">IF(ISNUMBER(AO118-'Choose Housekeeping Genes'!AQ$12),AO118-'Choose Housekeeping Genes'!AQ$12,"")</f>
        <v/>
      </c>
      <c r="CH118" s="22" t="str">
        <f ca="1">IF(ISNUMBER(AP118-'Choose Housekeeping Genes'!AR$12),AP118-'Choose Housekeeping Genes'!AR$12,"")</f>
        <v/>
      </c>
      <c r="CI118" s="22" t="str">
        <f ca="1">IF(ISNUMBER(AQ118-'Choose Housekeeping Genes'!AS$12),AQ118-'Choose Housekeeping Genes'!AS$12,"")</f>
        <v/>
      </c>
      <c r="CJ118" s="22" t="str">
        <f ca="1">IF(ISNUMBER(AR118-'Choose Housekeeping Genes'!AT$12),AR118-'Choose Housekeeping Genes'!AT$12,"")</f>
        <v/>
      </c>
      <c r="CK118" s="66" t="e">
        <f t="shared" ca="1" si="50"/>
        <v>#DIV/0!</v>
      </c>
      <c r="CL118" s="143" t="e">
        <f t="shared" ca="1" si="51"/>
        <v>#DIV/0!</v>
      </c>
      <c r="DA118" s="69" t="str">
        <f>'Transcript table'!D126</f>
        <v>iMet-CAT</v>
      </c>
      <c r="DB118" s="21" t="s">
        <v>208</v>
      </c>
      <c r="DC118" s="65" t="str">
        <f t="shared" ca="1" si="52"/>
        <v/>
      </c>
      <c r="DD118" s="65" t="str">
        <f t="shared" ca="1" si="53"/>
        <v/>
      </c>
      <c r="DE118" s="65" t="str">
        <f t="shared" ca="1" si="54"/>
        <v/>
      </c>
      <c r="DF118" s="65" t="str">
        <f t="shared" ca="1" si="55"/>
        <v/>
      </c>
      <c r="DG118" s="65" t="str">
        <f t="shared" ca="1" si="56"/>
        <v/>
      </c>
      <c r="DH118" s="65" t="str">
        <f t="shared" ca="1" si="57"/>
        <v/>
      </c>
      <c r="DI118" s="65" t="str">
        <f t="shared" ca="1" si="58"/>
        <v/>
      </c>
      <c r="DJ118" s="65" t="str">
        <f t="shared" ca="1" si="59"/>
        <v/>
      </c>
      <c r="DK118" s="65" t="str">
        <f t="shared" ca="1" si="60"/>
        <v/>
      </c>
      <c r="DL118" s="65" t="str">
        <f t="shared" ca="1" si="61"/>
        <v/>
      </c>
      <c r="DM118" s="65" t="str">
        <f t="shared" ca="1" si="62"/>
        <v/>
      </c>
      <c r="DN118" s="65" t="str">
        <f t="shared" ca="1" si="63"/>
        <v/>
      </c>
      <c r="DO118" s="65" t="str">
        <f t="shared" ca="1" si="64"/>
        <v/>
      </c>
      <c r="DP118" s="65" t="str">
        <f t="shared" ca="1" si="65"/>
        <v/>
      </c>
      <c r="DQ118" s="65" t="str">
        <f t="shared" ca="1" si="66"/>
        <v/>
      </c>
      <c r="DR118" s="65" t="str">
        <f t="shared" ca="1" si="67"/>
        <v/>
      </c>
      <c r="DS118" s="65" t="str">
        <f t="shared" ca="1" si="68"/>
        <v/>
      </c>
      <c r="DT118" s="65" t="str">
        <f t="shared" ca="1" si="69"/>
        <v/>
      </c>
      <c r="DU118" s="65" t="str">
        <f t="shared" ca="1" si="70"/>
        <v/>
      </c>
      <c r="DV118" s="65" t="str">
        <f t="shared" ca="1" si="71"/>
        <v/>
      </c>
      <c r="DW118" s="141" t="str">
        <f t="shared" si="72"/>
        <v>iMet-CAT</v>
      </c>
      <c r="DX118" s="140" t="s">
        <v>208</v>
      </c>
      <c r="DY118" s="65" t="str">
        <f t="shared" ca="1" si="73"/>
        <v/>
      </c>
      <c r="DZ118" s="65" t="str">
        <f t="shared" ca="1" si="74"/>
        <v/>
      </c>
      <c r="EA118" s="65" t="str">
        <f t="shared" ca="1" si="75"/>
        <v/>
      </c>
      <c r="EB118" s="65" t="str">
        <f t="shared" ca="1" si="76"/>
        <v/>
      </c>
      <c r="EC118" s="65" t="str">
        <f t="shared" ca="1" si="77"/>
        <v/>
      </c>
      <c r="ED118" s="65" t="str">
        <f t="shared" ca="1" si="78"/>
        <v/>
      </c>
      <c r="EE118" s="65" t="str">
        <f t="shared" ca="1" si="79"/>
        <v/>
      </c>
      <c r="EF118" s="65" t="str">
        <f t="shared" ca="1" si="80"/>
        <v/>
      </c>
      <c r="EG118" s="65" t="str">
        <f t="shared" ca="1" si="81"/>
        <v/>
      </c>
      <c r="EH118" s="65" t="str">
        <f t="shared" ca="1" si="82"/>
        <v/>
      </c>
      <c r="EI118" s="65" t="str">
        <f t="shared" ca="1" si="83"/>
        <v/>
      </c>
      <c r="EJ118" s="65" t="str">
        <f t="shared" ca="1" si="84"/>
        <v/>
      </c>
      <c r="EK118" s="65" t="str">
        <f t="shared" ca="1" si="85"/>
        <v/>
      </c>
      <c r="EL118" s="65" t="str">
        <f t="shared" ca="1" si="86"/>
        <v/>
      </c>
      <c r="EM118" s="65" t="str">
        <f t="shared" ca="1" si="87"/>
        <v/>
      </c>
      <c r="EN118" s="65" t="str">
        <f t="shared" ca="1" si="88"/>
        <v/>
      </c>
      <c r="EO118" s="65" t="str">
        <f t="shared" ca="1" si="89"/>
        <v/>
      </c>
      <c r="EP118" s="65" t="str">
        <f t="shared" ca="1" si="90"/>
        <v/>
      </c>
      <c r="EQ118" s="65" t="str">
        <f t="shared" ca="1" si="91"/>
        <v/>
      </c>
      <c r="ER118" s="65" t="str">
        <f t="shared" ca="1" si="92"/>
        <v/>
      </c>
    </row>
    <row r="119" spans="1:148" ht="12.75" customHeight="1">
      <c r="A119" s="134" t="str">
        <f>'Test Sample Data'!A119</f>
        <v>Phe-GAA-1</v>
      </c>
      <c r="B119" s="136" t="s">
        <v>206</v>
      </c>
      <c r="C119" s="22" t="str">
        <f>IF(SUM('Test Sample Data'!C$3:C$194)&gt;10,IF(AND(ISNUMBER('Test Sample Data'!C119),'Test Sample Data'!C119&lt;35,'Test Sample Data'!C119&gt;0),'Test Sample Data'!C119-'Choose Housekeeping Genes'!D$20,35-'Choose Housekeeping Genes'!D$20),"")</f>
        <v/>
      </c>
      <c r="D119" s="22" t="str">
        <f>IF(SUM('Test Sample Data'!D$3:D$194)&gt;10,IF(AND(ISNUMBER('Test Sample Data'!D119),'Test Sample Data'!D119&lt;35,'Test Sample Data'!D119&gt;0),'Test Sample Data'!D119-'Choose Housekeeping Genes'!E$20,35-'Choose Housekeeping Genes'!E$20),"")</f>
        <v/>
      </c>
      <c r="E119" s="22" t="str">
        <f>IF(SUM('Test Sample Data'!E$3:E$194)&gt;10,IF(AND(ISNUMBER('Test Sample Data'!E119),'Test Sample Data'!E119&lt;35,'Test Sample Data'!E119&gt;0),'Test Sample Data'!E119-'Choose Housekeeping Genes'!F$20,35-'Choose Housekeeping Genes'!F$20),"")</f>
        <v/>
      </c>
      <c r="F119" s="22" t="str">
        <f>IF(SUM('Test Sample Data'!F$3:F$194)&gt;10,IF(AND(ISNUMBER('Test Sample Data'!F119),'Test Sample Data'!F119&lt;35,'Test Sample Data'!F119&gt;0),'Test Sample Data'!F119-'Choose Housekeeping Genes'!G$20,35-'Choose Housekeeping Genes'!G$20),"")</f>
        <v/>
      </c>
      <c r="G119" s="22" t="str">
        <f>IF(SUM('Test Sample Data'!G$3:G$194)&gt;10,IF(AND(ISNUMBER('Test Sample Data'!G119),'Test Sample Data'!G119&lt;35,'Test Sample Data'!G119&gt;0),'Test Sample Data'!G119-'Choose Housekeeping Genes'!H$20,35-'Choose Housekeeping Genes'!H$20),"")</f>
        <v/>
      </c>
      <c r="H119" s="22" t="str">
        <f>IF(SUM('Test Sample Data'!H$3:H$194)&gt;10,IF(AND(ISNUMBER('Test Sample Data'!H119),'Test Sample Data'!H119&lt;35,'Test Sample Data'!H119&gt;0),'Test Sample Data'!H119-'Choose Housekeeping Genes'!I$20,35-'Choose Housekeeping Genes'!I$20),"")</f>
        <v/>
      </c>
      <c r="I119" s="22" t="str">
        <f>IF(SUM('Test Sample Data'!I$3:I$194)&gt;10,IF(AND(ISNUMBER('Test Sample Data'!I119),'Test Sample Data'!I119&lt;35,'Test Sample Data'!I119&gt;0),'Test Sample Data'!I119-'Choose Housekeeping Genes'!J$20,35-'Choose Housekeeping Genes'!J$20),"")</f>
        <v/>
      </c>
      <c r="J119" s="22" t="str">
        <f>IF(SUM('Test Sample Data'!J$3:J$194)&gt;10,IF(AND(ISNUMBER('Test Sample Data'!J119),'Test Sample Data'!J119&lt;35,'Test Sample Data'!J119&gt;0),'Test Sample Data'!J119-'Choose Housekeeping Genes'!K$20,35-'Choose Housekeeping Genes'!K$20),"")</f>
        <v/>
      </c>
      <c r="K119" s="22" t="str">
        <f>IF(SUM('Test Sample Data'!K$3:K$194)&gt;10,IF(AND(ISNUMBER('Test Sample Data'!K119),'Test Sample Data'!K119&lt;35,'Test Sample Data'!K119&gt;0),'Test Sample Data'!K119-'Choose Housekeeping Genes'!L$20,35-'Choose Housekeeping Genes'!L$20),"")</f>
        <v/>
      </c>
      <c r="L119" s="22" t="str">
        <f>IF(SUM('Test Sample Data'!L$3:L$194)&gt;10,IF(AND(ISNUMBER('Test Sample Data'!L119),'Test Sample Data'!L119&lt;35,'Test Sample Data'!L119&gt;0),'Test Sample Data'!L119-'Choose Housekeeping Genes'!M$20,35-'Choose Housekeeping Genes'!M$20),"")</f>
        <v/>
      </c>
      <c r="M119" s="22" t="str">
        <f>IF(SUM('Test Sample Data'!M$3:M$194)&gt;10,IF(AND(ISNUMBER('Test Sample Data'!M119),'Test Sample Data'!M119&lt;35,'Test Sample Data'!M119&gt;0),'Test Sample Data'!M119-'Choose Housekeeping Genes'!N$20,35-'Choose Housekeeping Genes'!N$20),"")</f>
        <v/>
      </c>
      <c r="N119" s="22" t="str">
        <f>IF(SUM('Test Sample Data'!N$3:N$194)&gt;10,IF(AND(ISNUMBER('Test Sample Data'!N119),'Test Sample Data'!N119&lt;35,'Test Sample Data'!N119&gt;0),'Test Sample Data'!N119-'Choose Housekeeping Genes'!O$20,35-'Choose Housekeeping Genes'!O$20),"")</f>
        <v/>
      </c>
      <c r="O119" s="22" t="str">
        <f>IF(SUM('Test Sample Data'!O$3:O$194)&gt;10,IF(AND(ISNUMBER('Test Sample Data'!O119),'Test Sample Data'!O119&lt;35,'Test Sample Data'!O119&gt;0),'Test Sample Data'!O119-'Choose Housekeeping Genes'!P$20,35-'Choose Housekeeping Genes'!P$20),"")</f>
        <v/>
      </c>
      <c r="P119" s="22" t="str">
        <f>IF(SUM('Test Sample Data'!P$3:P$194)&gt;10,IF(AND(ISNUMBER('Test Sample Data'!P119),'Test Sample Data'!P119&lt;35,'Test Sample Data'!P119&gt;0),'Test Sample Data'!P119-'Choose Housekeeping Genes'!Q$20,35-'Choose Housekeeping Genes'!Q$20),"")</f>
        <v/>
      </c>
      <c r="Q119" s="22" t="str">
        <f>IF(SUM('Test Sample Data'!Q$3:Q$194)&gt;10,IF(AND(ISNUMBER('Test Sample Data'!Q119),'Test Sample Data'!Q119&lt;35,'Test Sample Data'!Q119&gt;0),'Test Sample Data'!Q119-'Choose Housekeeping Genes'!R$20,35-'Choose Housekeeping Genes'!R$20),"")</f>
        <v/>
      </c>
      <c r="R119" s="22" t="str">
        <f>IF(SUM('Test Sample Data'!R$3:R$194)&gt;10,IF(AND(ISNUMBER('Test Sample Data'!R119),'Test Sample Data'!R119&lt;35,'Test Sample Data'!R119&gt;0),'Test Sample Data'!R119-'Choose Housekeeping Genes'!S$20,35-'Choose Housekeeping Genes'!S$20),"")</f>
        <v/>
      </c>
      <c r="S119" s="22" t="str">
        <f>IF(SUM('Test Sample Data'!S$3:S$194)&gt;10,IF(AND(ISNUMBER('Test Sample Data'!S119),'Test Sample Data'!S119&lt;35,'Test Sample Data'!S119&gt;0),'Test Sample Data'!S119-'Choose Housekeeping Genes'!T$20,35-'Choose Housekeeping Genes'!T$20),"")</f>
        <v/>
      </c>
      <c r="T119" s="22" t="str">
        <f>IF(SUM('Test Sample Data'!T$3:T$194)&gt;10,IF(AND(ISNUMBER('Test Sample Data'!T119),'Test Sample Data'!T119&lt;35,'Test Sample Data'!T119&gt;0),'Test Sample Data'!T119-'Choose Housekeeping Genes'!U$20,35-'Choose Housekeeping Genes'!U$20),"")</f>
        <v/>
      </c>
      <c r="U119" s="22" t="str">
        <f>IF(SUM('Test Sample Data'!U$3:U$194)&gt;10,IF(AND(ISNUMBER('Test Sample Data'!U119),'Test Sample Data'!U119&lt;35,'Test Sample Data'!U119&gt;0),'Test Sample Data'!U119-'Choose Housekeeping Genes'!V$20,35-'Choose Housekeeping Genes'!V$20),"")</f>
        <v/>
      </c>
      <c r="V119" s="22" t="str">
        <f>IF(SUM('Test Sample Data'!V$3:V$194)&gt;10,IF(AND(ISNUMBER('Test Sample Data'!V119),'Test Sample Data'!V119&lt;35,'Test Sample Data'!V119&gt;0),'Test Sample Data'!V119-'Choose Housekeeping Genes'!W$20,35-'Choose Housekeeping Genes'!W$20),"")</f>
        <v/>
      </c>
      <c r="W119" s="139" t="str">
        <f>'Control Sample Data'!A119</f>
        <v>Phe-GAA-1</v>
      </c>
      <c r="X119" s="140" t="s">
        <v>206</v>
      </c>
      <c r="Y119" s="22" t="str">
        <f>IF(SUM('Control Sample Data'!C$3:C$194)&gt;10,IF(AND(ISNUMBER('Control Sample Data'!C119),'Control Sample Data'!C119&lt;35,'Control Sample Data'!C119&gt;0),'Control Sample Data'!C119-'Choose Housekeeping Genes'!AA$20,35-'Choose Housekeeping Genes'!AA$20),"")</f>
        <v/>
      </c>
      <c r="Z119" s="22" t="str">
        <f>IF(SUM('Control Sample Data'!D$3:D$194)&gt;10,IF(AND(ISNUMBER('Control Sample Data'!D119),'Control Sample Data'!D119&lt;35,'Control Sample Data'!D119&gt;0),'Control Sample Data'!D119-'Choose Housekeeping Genes'!AB$20,35-'Choose Housekeeping Genes'!AB$20),"")</f>
        <v/>
      </c>
      <c r="AA119" s="22" t="str">
        <f>IF(SUM('Control Sample Data'!E$3:E$194)&gt;10,IF(AND(ISNUMBER('Control Sample Data'!E119),'Control Sample Data'!E119&lt;35,'Control Sample Data'!E119&gt;0),'Control Sample Data'!E119-'Choose Housekeeping Genes'!AC$20,35-'Choose Housekeeping Genes'!AC$20),"")</f>
        <v/>
      </c>
      <c r="AB119" s="22" t="str">
        <f>IF(SUM('Control Sample Data'!F$3:F$194)&gt;10,IF(AND(ISNUMBER('Control Sample Data'!F119),'Control Sample Data'!F119&lt;35,'Control Sample Data'!F119&gt;0),'Control Sample Data'!F119-'Choose Housekeeping Genes'!AD$20,35-'Choose Housekeeping Genes'!AD$20),"")</f>
        <v/>
      </c>
      <c r="AC119" s="22" t="str">
        <f>IF(SUM('Control Sample Data'!G$3:G$194)&gt;10,IF(AND(ISNUMBER('Control Sample Data'!G119),'Control Sample Data'!G119&lt;35,'Control Sample Data'!G119&gt;0),'Control Sample Data'!G119-'Choose Housekeeping Genes'!AE$20,35-'Choose Housekeeping Genes'!AE$20),"")</f>
        <v/>
      </c>
      <c r="AD119" s="22" t="str">
        <f>IF(SUM('Control Sample Data'!H$3:H$194)&gt;10,IF(AND(ISNUMBER('Control Sample Data'!H119),'Control Sample Data'!H119&lt;35,'Control Sample Data'!H119&gt;0),'Control Sample Data'!H119-'Choose Housekeeping Genes'!AF$20,35-'Choose Housekeeping Genes'!AF$20),"")</f>
        <v/>
      </c>
      <c r="AE119" s="22" t="str">
        <f>IF(SUM('Control Sample Data'!I$3:I$194)&gt;10,IF(AND(ISNUMBER('Control Sample Data'!I119),'Control Sample Data'!I119&lt;35,'Control Sample Data'!I119&gt;0),'Control Sample Data'!I119-'Choose Housekeeping Genes'!AG$20,35-'Choose Housekeeping Genes'!AG$20),"")</f>
        <v/>
      </c>
      <c r="AF119" s="22" t="str">
        <f>IF(SUM('Control Sample Data'!J$3:J$194)&gt;10,IF(AND(ISNUMBER('Control Sample Data'!J119),'Control Sample Data'!J119&lt;35,'Control Sample Data'!J119&gt;0),'Control Sample Data'!J119-'Choose Housekeeping Genes'!AH$20,35-'Choose Housekeeping Genes'!AH$20),"")</f>
        <v/>
      </c>
      <c r="AG119" s="22" t="str">
        <f>IF(SUM('Control Sample Data'!K$3:K$194)&gt;10,IF(AND(ISNUMBER('Control Sample Data'!K119),'Control Sample Data'!K119&lt;35,'Control Sample Data'!K119&gt;0),'Control Sample Data'!K119-'Choose Housekeeping Genes'!AI$20,35-'Choose Housekeeping Genes'!AI$20),"")</f>
        <v/>
      </c>
      <c r="AH119" s="22" t="str">
        <f>IF(SUM('Control Sample Data'!L$3:L$194)&gt;10,IF(AND(ISNUMBER('Control Sample Data'!L119),'Control Sample Data'!L119&lt;35,'Control Sample Data'!L119&gt;0),'Control Sample Data'!L119-'Choose Housekeeping Genes'!AJ$20,35-'Choose Housekeeping Genes'!AJ$20),"")</f>
        <v/>
      </c>
      <c r="AI119" s="22" t="str">
        <f>IF(SUM('Control Sample Data'!M$3:M$194)&gt;10,IF(AND(ISNUMBER('Control Sample Data'!M119),'Control Sample Data'!M119&lt;35,'Control Sample Data'!M119&gt;0),'Control Sample Data'!M119-'Choose Housekeeping Genes'!AK$20,35-'Choose Housekeeping Genes'!AK$20),"")</f>
        <v/>
      </c>
      <c r="AJ119" s="22" t="str">
        <f>IF(SUM('Control Sample Data'!N$3:N$194)&gt;10,IF(AND(ISNUMBER('Control Sample Data'!N119),'Control Sample Data'!N119&lt;35,'Control Sample Data'!N119&gt;0),'Control Sample Data'!N119-'Choose Housekeeping Genes'!AL$20,35-'Choose Housekeeping Genes'!AL$20),"")</f>
        <v/>
      </c>
      <c r="AK119" s="22" t="str">
        <f>IF(SUM('Control Sample Data'!O$3:O$194)&gt;10,IF(AND(ISNUMBER('Control Sample Data'!O119),'Control Sample Data'!O119&lt;35,'Control Sample Data'!O119&gt;0),'Control Sample Data'!O119-'Choose Housekeeping Genes'!AM$20,35-'Choose Housekeeping Genes'!AM$20),"")</f>
        <v/>
      </c>
      <c r="AL119" s="22" t="str">
        <f>IF(SUM('Control Sample Data'!P$3:P$194)&gt;10,IF(AND(ISNUMBER('Control Sample Data'!P119),'Control Sample Data'!P119&lt;35,'Control Sample Data'!P119&gt;0),'Control Sample Data'!P119-'Choose Housekeeping Genes'!AN$20,35-'Choose Housekeeping Genes'!AN$20),"")</f>
        <v/>
      </c>
      <c r="AM119" s="22" t="str">
        <f>IF(SUM('Control Sample Data'!Q$3:Q$194)&gt;10,IF(AND(ISNUMBER('Control Sample Data'!Q119),'Control Sample Data'!Q119&lt;35,'Control Sample Data'!Q119&gt;0),'Control Sample Data'!Q119-'Choose Housekeeping Genes'!AO$20,35-'Choose Housekeeping Genes'!AO$20),"")</f>
        <v/>
      </c>
      <c r="AN119" s="22" t="str">
        <f>IF(SUM('Control Sample Data'!R$3:R$194)&gt;10,IF(AND(ISNUMBER('Control Sample Data'!R119),'Control Sample Data'!R119&lt;35,'Control Sample Data'!R119&gt;0),'Control Sample Data'!R119-'Choose Housekeeping Genes'!AP$20,35-'Choose Housekeeping Genes'!AP$20),"")</f>
        <v/>
      </c>
      <c r="AO119" s="22" t="str">
        <f>IF(SUM('Control Sample Data'!S$3:S$194)&gt;10,IF(AND(ISNUMBER('Control Sample Data'!S119),'Control Sample Data'!S119&lt;35,'Control Sample Data'!S119&gt;0),'Control Sample Data'!S119-'Choose Housekeeping Genes'!AQ$20,35-'Choose Housekeeping Genes'!AQ$20),"")</f>
        <v/>
      </c>
      <c r="AP119" s="22" t="str">
        <f>IF(SUM('Control Sample Data'!T$3:T$194)&gt;10,IF(AND(ISNUMBER('Control Sample Data'!T119),'Control Sample Data'!T119&lt;35,'Control Sample Data'!T119&gt;0),'Control Sample Data'!T119-'Choose Housekeeping Genes'!AR$20,35-'Choose Housekeeping Genes'!AR$20),"")</f>
        <v/>
      </c>
      <c r="AQ119" s="22" t="str">
        <f>IF(SUM('Control Sample Data'!U$3:U$194)&gt;10,IF(AND(ISNUMBER('Control Sample Data'!U119),'Control Sample Data'!U119&lt;35,'Control Sample Data'!U119&gt;0),'Control Sample Data'!U119-'Choose Housekeeping Genes'!AS$20,35-'Choose Housekeeping Genes'!AS$20),"")</f>
        <v/>
      </c>
      <c r="AR119" s="22" t="str">
        <f>IF(SUM('Control Sample Data'!V$3:V$194)&gt;10,IF(AND(ISNUMBER('Control Sample Data'!V119),'Control Sample Data'!V119&lt;35,'Control Sample Data'!V119&gt;0),'Control Sample Data'!V119-'Choose Housekeeping Genes'!AT$20,35-'Choose Housekeeping Genes'!AT$20),"")</f>
        <v/>
      </c>
      <c r="AS119" s="69" t="str">
        <f>'Control Sample Data'!A119</f>
        <v>Phe-GAA-1</v>
      </c>
      <c r="AT119" s="21" t="s">
        <v>206</v>
      </c>
      <c r="AU119" s="22" t="str">
        <f ca="1">IF(ISNUMBER(C119-'Choose Housekeeping Genes'!D$12),C119-'Choose Housekeeping Genes'!D$12,"")</f>
        <v/>
      </c>
      <c r="AV119" s="22" t="str">
        <f ca="1">IF(ISNUMBER(D119-'Choose Housekeeping Genes'!E$12),D119-'Choose Housekeeping Genes'!E$12,"")</f>
        <v/>
      </c>
      <c r="AW119" s="22" t="str">
        <f ca="1">IF(ISNUMBER(E119-'Choose Housekeeping Genes'!F$12),E119-'Choose Housekeeping Genes'!F$12,"")</f>
        <v/>
      </c>
      <c r="AX119" s="22" t="str">
        <f ca="1">IF(ISNUMBER(F119-'Choose Housekeeping Genes'!G$12),F119-'Choose Housekeeping Genes'!G$12,"")</f>
        <v/>
      </c>
      <c r="AY119" s="22" t="str">
        <f ca="1">IF(ISNUMBER(G119-'Choose Housekeeping Genes'!H$12),G119-'Choose Housekeeping Genes'!H$12,"")</f>
        <v/>
      </c>
      <c r="AZ119" s="22" t="str">
        <f ca="1">IF(ISNUMBER(H119-'Choose Housekeeping Genes'!I$12),H119-'Choose Housekeeping Genes'!I$12,"")</f>
        <v/>
      </c>
      <c r="BA119" s="22" t="str">
        <f ca="1">IF(ISNUMBER(I119-'Choose Housekeeping Genes'!J$12),I119-'Choose Housekeeping Genes'!J$12,"")</f>
        <v/>
      </c>
      <c r="BB119" s="22" t="str">
        <f ca="1">IF(ISNUMBER(J119-'Choose Housekeeping Genes'!K$12),J119-'Choose Housekeeping Genes'!K$12,"")</f>
        <v/>
      </c>
      <c r="BC119" s="22" t="str">
        <f ca="1">IF(ISNUMBER(K119-'Choose Housekeeping Genes'!L$12),K119-'Choose Housekeeping Genes'!L$12,"")</f>
        <v/>
      </c>
      <c r="BD119" s="22" t="str">
        <f ca="1">IF(ISNUMBER(L119-'Choose Housekeeping Genes'!M$12),L119-'Choose Housekeeping Genes'!M$12,"")</f>
        <v/>
      </c>
      <c r="BE119" s="22" t="str">
        <f ca="1">IF(ISNUMBER(M119-'Choose Housekeeping Genes'!N$12),M119-'Choose Housekeeping Genes'!N$12,"")</f>
        <v/>
      </c>
      <c r="BF119" s="22" t="str">
        <f ca="1">IF(ISNUMBER(N119-'Choose Housekeeping Genes'!O$12),N119-'Choose Housekeeping Genes'!O$12,"")</f>
        <v/>
      </c>
      <c r="BG119" s="22" t="str">
        <f ca="1">IF(ISNUMBER(O119-'Choose Housekeeping Genes'!P$12),O119-'Choose Housekeeping Genes'!P$12,"")</f>
        <v/>
      </c>
      <c r="BH119" s="22" t="str">
        <f ca="1">IF(ISNUMBER(P119-'Choose Housekeeping Genes'!Q$12),P119-'Choose Housekeeping Genes'!Q$12,"")</f>
        <v/>
      </c>
      <c r="BI119" s="22" t="str">
        <f ca="1">IF(ISNUMBER(Q119-'Choose Housekeeping Genes'!R$12),Q119-'Choose Housekeeping Genes'!R$12,"")</f>
        <v/>
      </c>
      <c r="BJ119" s="22" t="str">
        <f ca="1">IF(ISNUMBER(R119-'Choose Housekeeping Genes'!S$12),R119-'Choose Housekeeping Genes'!S$12,"")</f>
        <v/>
      </c>
      <c r="BK119" s="22" t="str">
        <f ca="1">IF(ISNUMBER(S119-'Choose Housekeeping Genes'!T$12),S119-'Choose Housekeeping Genes'!T$12,"")</f>
        <v/>
      </c>
      <c r="BL119" s="22" t="str">
        <f ca="1">IF(ISNUMBER(T119-'Choose Housekeeping Genes'!U$12),T119-'Choose Housekeeping Genes'!U$12,"")</f>
        <v/>
      </c>
      <c r="BM119" s="22" t="str">
        <f ca="1">IF(ISNUMBER(U119-'Choose Housekeeping Genes'!V$12),U119-'Choose Housekeeping Genes'!V$12,"")</f>
        <v/>
      </c>
      <c r="BN119" s="22" t="str">
        <f ca="1">IF(ISNUMBER(V119-'Choose Housekeeping Genes'!W$12),V119-'Choose Housekeeping Genes'!W$12,"")</f>
        <v/>
      </c>
      <c r="BO119" s="142" t="str">
        <f t="shared" si="93"/>
        <v>Phe-GAA-1</v>
      </c>
      <c r="BP119" s="140" t="s">
        <v>206</v>
      </c>
      <c r="BQ119" s="22" t="str">
        <f ca="1">IF(ISNUMBER(Y119-'Choose Housekeeping Genes'!AA$12),Y119-'Choose Housekeeping Genes'!AA$12,"")</f>
        <v/>
      </c>
      <c r="BR119" s="22" t="str">
        <f ca="1">IF(ISNUMBER(Z119-'Choose Housekeeping Genes'!AB$12),Z119-'Choose Housekeeping Genes'!AB$12,"")</f>
        <v/>
      </c>
      <c r="BS119" s="22" t="str">
        <f ca="1">IF(ISNUMBER(AA119-'Choose Housekeeping Genes'!AC$12),AA119-'Choose Housekeeping Genes'!AC$12,"")</f>
        <v/>
      </c>
      <c r="BT119" s="22" t="str">
        <f ca="1">IF(ISNUMBER(AB119-'Choose Housekeeping Genes'!AD$12),AB119-'Choose Housekeeping Genes'!AD$12,"")</f>
        <v/>
      </c>
      <c r="BU119" s="22" t="str">
        <f ca="1">IF(ISNUMBER(AC119-'Choose Housekeeping Genes'!AE$12),AC119-'Choose Housekeeping Genes'!AE$12,"")</f>
        <v/>
      </c>
      <c r="BV119" s="22" t="str">
        <f ca="1">IF(ISNUMBER(AD119-'Choose Housekeeping Genes'!AF$12),AD119-'Choose Housekeeping Genes'!AF$12,"")</f>
        <v/>
      </c>
      <c r="BW119" s="22" t="str">
        <f ca="1">IF(ISNUMBER(AE119-'Choose Housekeeping Genes'!AG$12),AE119-'Choose Housekeeping Genes'!AG$12,"")</f>
        <v/>
      </c>
      <c r="BX119" s="22" t="str">
        <f ca="1">IF(ISNUMBER(AF119-'Choose Housekeeping Genes'!AH$12),AF119-'Choose Housekeeping Genes'!AH$12,"")</f>
        <v/>
      </c>
      <c r="BY119" s="22" t="str">
        <f ca="1">IF(ISNUMBER(AG119-'Choose Housekeeping Genes'!AI$12),AG119-'Choose Housekeeping Genes'!AI$12,"")</f>
        <v/>
      </c>
      <c r="BZ119" s="22" t="str">
        <f ca="1">IF(ISNUMBER(AH119-'Choose Housekeeping Genes'!AJ$12),AH119-'Choose Housekeeping Genes'!AJ$12,"")</f>
        <v/>
      </c>
      <c r="CA119" s="22" t="str">
        <f ca="1">IF(ISNUMBER(AI119-'Choose Housekeeping Genes'!AK$12),AI119-'Choose Housekeeping Genes'!AK$12,"")</f>
        <v/>
      </c>
      <c r="CB119" s="22" t="str">
        <f ca="1">IF(ISNUMBER(AJ119-'Choose Housekeeping Genes'!AL$12),AJ119-'Choose Housekeeping Genes'!AL$12,"")</f>
        <v/>
      </c>
      <c r="CC119" s="22" t="str">
        <f ca="1">IF(ISNUMBER(AK119-'Choose Housekeeping Genes'!AM$12),AK119-'Choose Housekeeping Genes'!AM$12,"")</f>
        <v/>
      </c>
      <c r="CD119" s="22" t="str">
        <f ca="1">IF(ISNUMBER(AL119-'Choose Housekeeping Genes'!AN$12),AL119-'Choose Housekeeping Genes'!AN$12,"")</f>
        <v/>
      </c>
      <c r="CE119" s="22" t="str">
        <f ca="1">IF(ISNUMBER(AM119-'Choose Housekeeping Genes'!AO$12),AM119-'Choose Housekeeping Genes'!AO$12,"")</f>
        <v/>
      </c>
      <c r="CF119" s="22" t="str">
        <f ca="1">IF(ISNUMBER(AN119-'Choose Housekeeping Genes'!AP$12),AN119-'Choose Housekeeping Genes'!AP$12,"")</f>
        <v/>
      </c>
      <c r="CG119" s="22" t="str">
        <f ca="1">IF(ISNUMBER(AO119-'Choose Housekeeping Genes'!AQ$12),AO119-'Choose Housekeeping Genes'!AQ$12,"")</f>
        <v/>
      </c>
      <c r="CH119" s="22" t="str">
        <f ca="1">IF(ISNUMBER(AP119-'Choose Housekeeping Genes'!AR$12),AP119-'Choose Housekeeping Genes'!AR$12,"")</f>
        <v/>
      </c>
      <c r="CI119" s="22" t="str">
        <f ca="1">IF(ISNUMBER(AQ119-'Choose Housekeeping Genes'!AS$12),AQ119-'Choose Housekeeping Genes'!AS$12,"")</f>
        <v/>
      </c>
      <c r="CJ119" s="22" t="str">
        <f ca="1">IF(ISNUMBER(AR119-'Choose Housekeeping Genes'!AT$12),AR119-'Choose Housekeeping Genes'!AT$12,"")</f>
        <v/>
      </c>
      <c r="CK119" s="66" t="e">
        <f t="shared" ca="1" si="50"/>
        <v>#DIV/0!</v>
      </c>
      <c r="CL119" s="143" t="e">
        <f t="shared" ca="1" si="51"/>
        <v>#DIV/0!</v>
      </c>
      <c r="DA119" s="69" t="str">
        <f>'Transcript table'!D127</f>
        <v>Phe-GAA-1</v>
      </c>
      <c r="DB119" s="21" t="s">
        <v>206</v>
      </c>
      <c r="DC119" s="65" t="str">
        <f t="shared" ca="1" si="52"/>
        <v/>
      </c>
      <c r="DD119" s="65" t="str">
        <f t="shared" ca="1" si="53"/>
        <v/>
      </c>
      <c r="DE119" s="65" t="str">
        <f t="shared" ca="1" si="54"/>
        <v/>
      </c>
      <c r="DF119" s="65" t="str">
        <f t="shared" ca="1" si="55"/>
        <v/>
      </c>
      <c r="DG119" s="65" t="str">
        <f t="shared" ca="1" si="56"/>
        <v/>
      </c>
      <c r="DH119" s="65" t="str">
        <f t="shared" ca="1" si="57"/>
        <v/>
      </c>
      <c r="DI119" s="65" t="str">
        <f t="shared" ca="1" si="58"/>
        <v/>
      </c>
      <c r="DJ119" s="65" t="str">
        <f t="shared" ca="1" si="59"/>
        <v/>
      </c>
      <c r="DK119" s="65" t="str">
        <f t="shared" ca="1" si="60"/>
        <v/>
      </c>
      <c r="DL119" s="65" t="str">
        <f t="shared" ca="1" si="61"/>
        <v/>
      </c>
      <c r="DM119" s="65" t="str">
        <f t="shared" ca="1" si="62"/>
        <v/>
      </c>
      <c r="DN119" s="65" t="str">
        <f t="shared" ca="1" si="63"/>
        <v/>
      </c>
      <c r="DO119" s="65" t="str">
        <f t="shared" ca="1" si="64"/>
        <v/>
      </c>
      <c r="DP119" s="65" t="str">
        <f t="shared" ca="1" si="65"/>
        <v/>
      </c>
      <c r="DQ119" s="65" t="str">
        <f t="shared" ca="1" si="66"/>
        <v/>
      </c>
      <c r="DR119" s="65" t="str">
        <f t="shared" ca="1" si="67"/>
        <v/>
      </c>
      <c r="DS119" s="65" t="str">
        <f t="shared" ca="1" si="68"/>
        <v/>
      </c>
      <c r="DT119" s="65" t="str">
        <f t="shared" ca="1" si="69"/>
        <v/>
      </c>
      <c r="DU119" s="65" t="str">
        <f t="shared" ca="1" si="70"/>
        <v/>
      </c>
      <c r="DV119" s="65" t="str">
        <f t="shared" ca="1" si="71"/>
        <v/>
      </c>
      <c r="DW119" s="141" t="str">
        <f t="shared" si="72"/>
        <v>Phe-GAA-1</v>
      </c>
      <c r="DX119" s="140" t="s">
        <v>206</v>
      </c>
      <c r="DY119" s="65" t="str">
        <f t="shared" ca="1" si="73"/>
        <v/>
      </c>
      <c r="DZ119" s="65" t="str">
        <f t="shared" ca="1" si="74"/>
        <v/>
      </c>
      <c r="EA119" s="65" t="str">
        <f t="shared" ca="1" si="75"/>
        <v/>
      </c>
      <c r="EB119" s="65" t="str">
        <f t="shared" ca="1" si="76"/>
        <v/>
      </c>
      <c r="EC119" s="65" t="str">
        <f t="shared" ca="1" si="77"/>
        <v/>
      </c>
      <c r="ED119" s="65" t="str">
        <f t="shared" ca="1" si="78"/>
        <v/>
      </c>
      <c r="EE119" s="65" t="str">
        <f t="shared" ca="1" si="79"/>
        <v/>
      </c>
      <c r="EF119" s="65" t="str">
        <f t="shared" ca="1" si="80"/>
        <v/>
      </c>
      <c r="EG119" s="65" t="str">
        <f t="shared" ca="1" si="81"/>
        <v/>
      </c>
      <c r="EH119" s="65" t="str">
        <f t="shared" ca="1" si="82"/>
        <v/>
      </c>
      <c r="EI119" s="65" t="str">
        <f t="shared" ca="1" si="83"/>
        <v/>
      </c>
      <c r="EJ119" s="65" t="str">
        <f t="shared" ca="1" si="84"/>
        <v/>
      </c>
      <c r="EK119" s="65" t="str">
        <f t="shared" ca="1" si="85"/>
        <v/>
      </c>
      <c r="EL119" s="65" t="str">
        <f t="shared" ca="1" si="86"/>
        <v/>
      </c>
      <c r="EM119" s="65" t="str">
        <f t="shared" ca="1" si="87"/>
        <v/>
      </c>
      <c r="EN119" s="65" t="str">
        <f t="shared" ca="1" si="88"/>
        <v/>
      </c>
      <c r="EO119" s="65" t="str">
        <f t="shared" ca="1" si="89"/>
        <v/>
      </c>
      <c r="EP119" s="65" t="str">
        <f t="shared" ca="1" si="90"/>
        <v/>
      </c>
      <c r="EQ119" s="65" t="str">
        <f t="shared" ca="1" si="91"/>
        <v/>
      </c>
      <c r="ER119" s="65" t="str">
        <f t="shared" ca="1" si="92"/>
        <v/>
      </c>
    </row>
    <row r="120" spans="1:148" ht="12.75" customHeight="1">
      <c r="A120" s="134" t="str">
        <f>'Test Sample Data'!A120</f>
        <v>Phe-GAA-2</v>
      </c>
      <c r="B120" s="136" t="s">
        <v>204</v>
      </c>
      <c r="C120" s="22" t="str">
        <f>IF(SUM('Test Sample Data'!C$3:C$194)&gt;10,IF(AND(ISNUMBER('Test Sample Data'!C120),'Test Sample Data'!C120&lt;35,'Test Sample Data'!C120&gt;0),'Test Sample Data'!C120-'Choose Housekeeping Genes'!D$20,35-'Choose Housekeeping Genes'!D$20),"")</f>
        <v/>
      </c>
      <c r="D120" s="22" t="str">
        <f>IF(SUM('Test Sample Data'!D$3:D$194)&gt;10,IF(AND(ISNUMBER('Test Sample Data'!D120),'Test Sample Data'!D120&lt;35,'Test Sample Data'!D120&gt;0),'Test Sample Data'!D120-'Choose Housekeeping Genes'!E$20,35-'Choose Housekeeping Genes'!E$20),"")</f>
        <v/>
      </c>
      <c r="E120" s="22" t="str">
        <f>IF(SUM('Test Sample Data'!E$3:E$194)&gt;10,IF(AND(ISNUMBER('Test Sample Data'!E120),'Test Sample Data'!E120&lt;35,'Test Sample Data'!E120&gt;0),'Test Sample Data'!E120-'Choose Housekeeping Genes'!F$20,35-'Choose Housekeeping Genes'!F$20),"")</f>
        <v/>
      </c>
      <c r="F120" s="22" t="str">
        <f>IF(SUM('Test Sample Data'!F$3:F$194)&gt;10,IF(AND(ISNUMBER('Test Sample Data'!F120),'Test Sample Data'!F120&lt;35,'Test Sample Data'!F120&gt;0),'Test Sample Data'!F120-'Choose Housekeeping Genes'!G$20,35-'Choose Housekeeping Genes'!G$20),"")</f>
        <v/>
      </c>
      <c r="G120" s="22" t="str">
        <f>IF(SUM('Test Sample Data'!G$3:G$194)&gt;10,IF(AND(ISNUMBER('Test Sample Data'!G120),'Test Sample Data'!G120&lt;35,'Test Sample Data'!G120&gt;0),'Test Sample Data'!G120-'Choose Housekeeping Genes'!H$20,35-'Choose Housekeeping Genes'!H$20),"")</f>
        <v/>
      </c>
      <c r="H120" s="22" t="str">
        <f>IF(SUM('Test Sample Data'!H$3:H$194)&gt;10,IF(AND(ISNUMBER('Test Sample Data'!H120),'Test Sample Data'!H120&lt;35,'Test Sample Data'!H120&gt;0),'Test Sample Data'!H120-'Choose Housekeeping Genes'!I$20,35-'Choose Housekeeping Genes'!I$20),"")</f>
        <v/>
      </c>
      <c r="I120" s="22" t="str">
        <f>IF(SUM('Test Sample Data'!I$3:I$194)&gt;10,IF(AND(ISNUMBER('Test Sample Data'!I120),'Test Sample Data'!I120&lt;35,'Test Sample Data'!I120&gt;0),'Test Sample Data'!I120-'Choose Housekeeping Genes'!J$20,35-'Choose Housekeeping Genes'!J$20),"")</f>
        <v/>
      </c>
      <c r="J120" s="22" t="str">
        <f>IF(SUM('Test Sample Data'!J$3:J$194)&gt;10,IF(AND(ISNUMBER('Test Sample Data'!J120),'Test Sample Data'!J120&lt;35,'Test Sample Data'!J120&gt;0),'Test Sample Data'!J120-'Choose Housekeeping Genes'!K$20,35-'Choose Housekeeping Genes'!K$20),"")</f>
        <v/>
      </c>
      <c r="K120" s="22" t="str">
        <f>IF(SUM('Test Sample Data'!K$3:K$194)&gt;10,IF(AND(ISNUMBER('Test Sample Data'!K120),'Test Sample Data'!K120&lt;35,'Test Sample Data'!K120&gt;0),'Test Sample Data'!K120-'Choose Housekeeping Genes'!L$20,35-'Choose Housekeeping Genes'!L$20),"")</f>
        <v/>
      </c>
      <c r="L120" s="22" t="str">
        <f>IF(SUM('Test Sample Data'!L$3:L$194)&gt;10,IF(AND(ISNUMBER('Test Sample Data'!L120),'Test Sample Data'!L120&lt;35,'Test Sample Data'!L120&gt;0),'Test Sample Data'!L120-'Choose Housekeeping Genes'!M$20,35-'Choose Housekeeping Genes'!M$20),"")</f>
        <v/>
      </c>
      <c r="M120" s="22" t="str">
        <f>IF(SUM('Test Sample Data'!M$3:M$194)&gt;10,IF(AND(ISNUMBER('Test Sample Data'!M120),'Test Sample Data'!M120&lt;35,'Test Sample Data'!M120&gt;0),'Test Sample Data'!M120-'Choose Housekeeping Genes'!N$20,35-'Choose Housekeeping Genes'!N$20),"")</f>
        <v/>
      </c>
      <c r="N120" s="22" t="str">
        <f>IF(SUM('Test Sample Data'!N$3:N$194)&gt;10,IF(AND(ISNUMBER('Test Sample Data'!N120),'Test Sample Data'!N120&lt;35,'Test Sample Data'!N120&gt;0),'Test Sample Data'!N120-'Choose Housekeeping Genes'!O$20,35-'Choose Housekeeping Genes'!O$20),"")</f>
        <v/>
      </c>
      <c r="O120" s="22" t="str">
        <f>IF(SUM('Test Sample Data'!O$3:O$194)&gt;10,IF(AND(ISNUMBER('Test Sample Data'!O120),'Test Sample Data'!O120&lt;35,'Test Sample Data'!O120&gt;0),'Test Sample Data'!O120-'Choose Housekeeping Genes'!P$20,35-'Choose Housekeeping Genes'!P$20),"")</f>
        <v/>
      </c>
      <c r="P120" s="22" t="str">
        <f>IF(SUM('Test Sample Data'!P$3:P$194)&gt;10,IF(AND(ISNUMBER('Test Sample Data'!P120),'Test Sample Data'!P120&lt;35,'Test Sample Data'!P120&gt;0),'Test Sample Data'!P120-'Choose Housekeeping Genes'!Q$20,35-'Choose Housekeeping Genes'!Q$20),"")</f>
        <v/>
      </c>
      <c r="Q120" s="22" t="str">
        <f>IF(SUM('Test Sample Data'!Q$3:Q$194)&gt;10,IF(AND(ISNUMBER('Test Sample Data'!Q120),'Test Sample Data'!Q120&lt;35,'Test Sample Data'!Q120&gt;0),'Test Sample Data'!Q120-'Choose Housekeeping Genes'!R$20,35-'Choose Housekeeping Genes'!R$20),"")</f>
        <v/>
      </c>
      <c r="R120" s="22" t="str">
        <f>IF(SUM('Test Sample Data'!R$3:R$194)&gt;10,IF(AND(ISNUMBER('Test Sample Data'!R120),'Test Sample Data'!R120&lt;35,'Test Sample Data'!R120&gt;0),'Test Sample Data'!R120-'Choose Housekeeping Genes'!S$20,35-'Choose Housekeeping Genes'!S$20),"")</f>
        <v/>
      </c>
      <c r="S120" s="22" t="str">
        <f>IF(SUM('Test Sample Data'!S$3:S$194)&gt;10,IF(AND(ISNUMBER('Test Sample Data'!S120),'Test Sample Data'!S120&lt;35,'Test Sample Data'!S120&gt;0),'Test Sample Data'!S120-'Choose Housekeeping Genes'!T$20,35-'Choose Housekeeping Genes'!T$20),"")</f>
        <v/>
      </c>
      <c r="T120" s="22" t="str">
        <f>IF(SUM('Test Sample Data'!T$3:T$194)&gt;10,IF(AND(ISNUMBER('Test Sample Data'!T120),'Test Sample Data'!T120&lt;35,'Test Sample Data'!T120&gt;0),'Test Sample Data'!T120-'Choose Housekeeping Genes'!U$20,35-'Choose Housekeeping Genes'!U$20),"")</f>
        <v/>
      </c>
      <c r="U120" s="22" t="str">
        <f>IF(SUM('Test Sample Data'!U$3:U$194)&gt;10,IF(AND(ISNUMBER('Test Sample Data'!U120),'Test Sample Data'!U120&lt;35,'Test Sample Data'!U120&gt;0),'Test Sample Data'!U120-'Choose Housekeeping Genes'!V$20,35-'Choose Housekeeping Genes'!V$20),"")</f>
        <v/>
      </c>
      <c r="V120" s="22" t="str">
        <f>IF(SUM('Test Sample Data'!V$3:V$194)&gt;10,IF(AND(ISNUMBER('Test Sample Data'!V120),'Test Sample Data'!V120&lt;35,'Test Sample Data'!V120&gt;0),'Test Sample Data'!V120-'Choose Housekeeping Genes'!W$20,35-'Choose Housekeeping Genes'!W$20),"")</f>
        <v/>
      </c>
      <c r="W120" s="139" t="str">
        <f>'Control Sample Data'!A120</f>
        <v>Phe-GAA-2</v>
      </c>
      <c r="X120" s="140" t="s">
        <v>204</v>
      </c>
      <c r="Y120" s="22" t="str">
        <f>IF(SUM('Control Sample Data'!C$3:C$194)&gt;10,IF(AND(ISNUMBER('Control Sample Data'!C120),'Control Sample Data'!C120&lt;35,'Control Sample Data'!C120&gt;0),'Control Sample Data'!C120-'Choose Housekeeping Genes'!AA$20,35-'Choose Housekeeping Genes'!AA$20),"")</f>
        <v/>
      </c>
      <c r="Z120" s="22" t="str">
        <f>IF(SUM('Control Sample Data'!D$3:D$194)&gt;10,IF(AND(ISNUMBER('Control Sample Data'!D120),'Control Sample Data'!D120&lt;35,'Control Sample Data'!D120&gt;0),'Control Sample Data'!D120-'Choose Housekeeping Genes'!AB$20,35-'Choose Housekeeping Genes'!AB$20),"")</f>
        <v/>
      </c>
      <c r="AA120" s="22" t="str">
        <f>IF(SUM('Control Sample Data'!E$3:E$194)&gt;10,IF(AND(ISNUMBER('Control Sample Data'!E120),'Control Sample Data'!E120&lt;35,'Control Sample Data'!E120&gt;0),'Control Sample Data'!E120-'Choose Housekeeping Genes'!AC$20,35-'Choose Housekeeping Genes'!AC$20),"")</f>
        <v/>
      </c>
      <c r="AB120" s="22" t="str">
        <f>IF(SUM('Control Sample Data'!F$3:F$194)&gt;10,IF(AND(ISNUMBER('Control Sample Data'!F120),'Control Sample Data'!F120&lt;35,'Control Sample Data'!F120&gt;0),'Control Sample Data'!F120-'Choose Housekeeping Genes'!AD$20,35-'Choose Housekeeping Genes'!AD$20),"")</f>
        <v/>
      </c>
      <c r="AC120" s="22" t="str">
        <f>IF(SUM('Control Sample Data'!G$3:G$194)&gt;10,IF(AND(ISNUMBER('Control Sample Data'!G120),'Control Sample Data'!G120&lt;35,'Control Sample Data'!G120&gt;0),'Control Sample Data'!G120-'Choose Housekeeping Genes'!AE$20,35-'Choose Housekeeping Genes'!AE$20),"")</f>
        <v/>
      </c>
      <c r="AD120" s="22" t="str">
        <f>IF(SUM('Control Sample Data'!H$3:H$194)&gt;10,IF(AND(ISNUMBER('Control Sample Data'!H120),'Control Sample Data'!H120&lt;35,'Control Sample Data'!H120&gt;0),'Control Sample Data'!H120-'Choose Housekeeping Genes'!AF$20,35-'Choose Housekeeping Genes'!AF$20),"")</f>
        <v/>
      </c>
      <c r="AE120" s="22" t="str">
        <f>IF(SUM('Control Sample Data'!I$3:I$194)&gt;10,IF(AND(ISNUMBER('Control Sample Data'!I120),'Control Sample Data'!I120&lt;35,'Control Sample Data'!I120&gt;0),'Control Sample Data'!I120-'Choose Housekeeping Genes'!AG$20,35-'Choose Housekeeping Genes'!AG$20),"")</f>
        <v/>
      </c>
      <c r="AF120" s="22" t="str">
        <f>IF(SUM('Control Sample Data'!J$3:J$194)&gt;10,IF(AND(ISNUMBER('Control Sample Data'!J120),'Control Sample Data'!J120&lt;35,'Control Sample Data'!J120&gt;0),'Control Sample Data'!J120-'Choose Housekeeping Genes'!AH$20,35-'Choose Housekeeping Genes'!AH$20),"")</f>
        <v/>
      </c>
      <c r="AG120" s="22" t="str">
        <f>IF(SUM('Control Sample Data'!K$3:K$194)&gt;10,IF(AND(ISNUMBER('Control Sample Data'!K120),'Control Sample Data'!K120&lt;35,'Control Sample Data'!K120&gt;0),'Control Sample Data'!K120-'Choose Housekeeping Genes'!AI$20,35-'Choose Housekeeping Genes'!AI$20),"")</f>
        <v/>
      </c>
      <c r="AH120" s="22" t="str">
        <f>IF(SUM('Control Sample Data'!L$3:L$194)&gt;10,IF(AND(ISNUMBER('Control Sample Data'!L120),'Control Sample Data'!L120&lt;35,'Control Sample Data'!L120&gt;0),'Control Sample Data'!L120-'Choose Housekeeping Genes'!AJ$20,35-'Choose Housekeeping Genes'!AJ$20),"")</f>
        <v/>
      </c>
      <c r="AI120" s="22" t="str">
        <f>IF(SUM('Control Sample Data'!M$3:M$194)&gt;10,IF(AND(ISNUMBER('Control Sample Data'!M120),'Control Sample Data'!M120&lt;35,'Control Sample Data'!M120&gt;0),'Control Sample Data'!M120-'Choose Housekeeping Genes'!AK$20,35-'Choose Housekeeping Genes'!AK$20),"")</f>
        <v/>
      </c>
      <c r="AJ120" s="22" t="str">
        <f>IF(SUM('Control Sample Data'!N$3:N$194)&gt;10,IF(AND(ISNUMBER('Control Sample Data'!N120),'Control Sample Data'!N120&lt;35,'Control Sample Data'!N120&gt;0),'Control Sample Data'!N120-'Choose Housekeeping Genes'!AL$20,35-'Choose Housekeeping Genes'!AL$20),"")</f>
        <v/>
      </c>
      <c r="AK120" s="22" t="str">
        <f>IF(SUM('Control Sample Data'!O$3:O$194)&gt;10,IF(AND(ISNUMBER('Control Sample Data'!O120),'Control Sample Data'!O120&lt;35,'Control Sample Data'!O120&gt;0),'Control Sample Data'!O120-'Choose Housekeeping Genes'!AM$20,35-'Choose Housekeeping Genes'!AM$20),"")</f>
        <v/>
      </c>
      <c r="AL120" s="22" t="str">
        <f>IF(SUM('Control Sample Data'!P$3:P$194)&gt;10,IF(AND(ISNUMBER('Control Sample Data'!P120),'Control Sample Data'!P120&lt;35,'Control Sample Data'!P120&gt;0),'Control Sample Data'!P120-'Choose Housekeeping Genes'!AN$20,35-'Choose Housekeeping Genes'!AN$20),"")</f>
        <v/>
      </c>
      <c r="AM120" s="22" t="str">
        <f>IF(SUM('Control Sample Data'!Q$3:Q$194)&gt;10,IF(AND(ISNUMBER('Control Sample Data'!Q120),'Control Sample Data'!Q120&lt;35,'Control Sample Data'!Q120&gt;0),'Control Sample Data'!Q120-'Choose Housekeeping Genes'!AO$20,35-'Choose Housekeeping Genes'!AO$20),"")</f>
        <v/>
      </c>
      <c r="AN120" s="22" t="str">
        <f>IF(SUM('Control Sample Data'!R$3:R$194)&gt;10,IF(AND(ISNUMBER('Control Sample Data'!R120),'Control Sample Data'!R120&lt;35,'Control Sample Data'!R120&gt;0),'Control Sample Data'!R120-'Choose Housekeeping Genes'!AP$20,35-'Choose Housekeeping Genes'!AP$20),"")</f>
        <v/>
      </c>
      <c r="AO120" s="22" t="str">
        <f>IF(SUM('Control Sample Data'!S$3:S$194)&gt;10,IF(AND(ISNUMBER('Control Sample Data'!S120),'Control Sample Data'!S120&lt;35,'Control Sample Data'!S120&gt;0),'Control Sample Data'!S120-'Choose Housekeeping Genes'!AQ$20,35-'Choose Housekeeping Genes'!AQ$20),"")</f>
        <v/>
      </c>
      <c r="AP120" s="22" t="str">
        <f>IF(SUM('Control Sample Data'!T$3:T$194)&gt;10,IF(AND(ISNUMBER('Control Sample Data'!T120),'Control Sample Data'!T120&lt;35,'Control Sample Data'!T120&gt;0),'Control Sample Data'!T120-'Choose Housekeeping Genes'!AR$20,35-'Choose Housekeeping Genes'!AR$20),"")</f>
        <v/>
      </c>
      <c r="AQ120" s="22" t="str">
        <f>IF(SUM('Control Sample Data'!U$3:U$194)&gt;10,IF(AND(ISNUMBER('Control Sample Data'!U120),'Control Sample Data'!U120&lt;35,'Control Sample Data'!U120&gt;0),'Control Sample Data'!U120-'Choose Housekeeping Genes'!AS$20,35-'Choose Housekeeping Genes'!AS$20),"")</f>
        <v/>
      </c>
      <c r="AR120" s="22" t="str">
        <f>IF(SUM('Control Sample Data'!V$3:V$194)&gt;10,IF(AND(ISNUMBER('Control Sample Data'!V120),'Control Sample Data'!V120&lt;35,'Control Sample Data'!V120&gt;0),'Control Sample Data'!V120-'Choose Housekeeping Genes'!AT$20,35-'Choose Housekeeping Genes'!AT$20),"")</f>
        <v/>
      </c>
      <c r="AS120" s="69" t="str">
        <f>'Control Sample Data'!A120</f>
        <v>Phe-GAA-2</v>
      </c>
      <c r="AT120" s="21" t="s">
        <v>204</v>
      </c>
      <c r="AU120" s="22" t="str">
        <f ca="1">IF(ISNUMBER(C120-'Choose Housekeeping Genes'!D$12),C120-'Choose Housekeeping Genes'!D$12,"")</f>
        <v/>
      </c>
      <c r="AV120" s="22" t="str">
        <f ca="1">IF(ISNUMBER(D120-'Choose Housekeeping Genes'!E$12),D120-'Choose Housekeeping Genes'!E$12,"")</f>
        <v/>
      </c>
      <c r="AW120" s="22" t="str">
        <f ca="1">IF(ISNUMBER(E120-'Choose Housekeeping Genes'!F$12),E120-'Choose Housekeeping Genes'!F$12,"")</f>
        <v/>
      </c>
      <c r="AX120" s="22" t="str">
        <f ca="1">IF(ISNUMBER(F120-'Choose Housekeeping Genes'!G$12),F120-'Choose Housekeeping Genes'!G$12,"")</f>
        <v/>
      </c>
      <c r="AY120" s="22" t="str">
        <f ca="1">IF(ISNUMBER(G120-'Choose Housekeeping Genes'!H$12),G120-'Choose Housekeeping Genes'!H$12,"")</f>
        <v/>
      </c>
      <c r="AZ120" s="22" t="str">
        <f ca="1">IF(ISNUMBER(H120-'Choose Housekeeping Genes'!I$12),H120-'Choose Housekeeping Genes'!I$12,"")</f>
        <v/>
      </c>
      <c r="BA120" s="22" t="str">
        <f ca="1">IF(ISNUMBER(I120-'Choose Housekeeping Genes'!J$12),I120-'Choose Housekeeping Genes'!J$12,"")</f>
        <v/>
      </c>
      <c r="BB120" s="22" t="str">
        <f ca="1">IF(ISNUMBER(J120-'Choose Housekeeping Genes'!K$12),J120-'Choose Housekeeping Genes'!K$12,"")</f>
        <v/>
      </c>
      <c r="BC120" s="22" t="str">
        <f ca="1">IF(ISNUMBER(K120-'Choose Housekeeping Genes'!L$12),K120-'Choose Housekeeping Genes'!L$12,"")</f>
        <v/>
      </c>
      <c r="BD120" s="22" t="str">
        <f ca="1">IF(ISNUMBER(L120-'Choose Housekeeping Genes'!M$12),L120-'Choose Housekeeping Genes'!M$12,"")</f>
        <v/>
      </c>
      <c r="BE120" s="22" t="str">
        <f ca="1">IF(ISNUMBER(M120-'Choose Housekeeping Genes'!N$12),M120-'Choose Housekeeping Genes'!N$12,"")</f>
        <v/>
      </c>
      <c r="BF120" s="22" t="str">
        <f ca="1">IF(ISNUMBER(N120-'Choose Housekeeping Genes'!O$12),N120-'Choose Housekeeping Genes'!O$12,"")</f>
        <v/>
      </c>
      <c r="BG120" s="22" t="str">
        <f ca="1">IF(ISNUMBER(O120-'Choose Housekeeping Genes'!P$12),O120-'Choose Housekeeping Genes'!P$12,"")</f>
        <v/>
      </c>
      <c r="BH120" s="22" t="str">
        <f ca="1">IF(ISNUMBER(P120-'Choose Housekeeping Genes'!Q$12),P120-'Choose Housekeeping Genes'!Q$12,"")</f>
        <v/>
      </c>
      <c r="BI120" s="22" t="str">
        <f ca="1">IF(ISNUMBER(Q120-'Choose Housekeeping Genes'!R$12),Q120-'Choose Housekeeping Genes'!R$12,"")</f>
        <v/>
      </c>
      <c r="BJ120" s="22" t="str">
        <f ca="1">IF(ISNUMBER(R120-'Choose Housekeeping Genes'!S$12),R120-'Choose Housekeeping Genes'!S$12,"")</f>
        <v/>
      </c>
      <c r="BK120" s="22" t="str">
        <f ca="1">IF(ISNUMBER(S120-'Choose Housekeeping Genes'!T$12),S120-'Choose Housekeeping Genes'!T$12,"")</f>
        <v/>
      </c>
      <c r="BL120" s="22" t="str">
        <f ca="1">IF(ISNUMBER(T120-'Choose Housekeeping Genes'!U$12),T120-'Choose Housekeeping Genes'!U$12,"")</f>
        <v/>
      </c>
      <c r="BM120" s="22" t="str">
        <f ca="1">IF(ISNUMBER(U120-'Choose Housekeeping Genes'!V$12),U120-'Choose Housekeeping Genes'!V$12,"")</f>
        <v/>
      </c>
      <c r="BN120" s="22" t="str">
        <f ca="1">IF(ISNUMBER(V120-'Choose Housekeeping Genes'!W$12),V120-'Choose Housekeeping Genes'!W$12,"")</f>
        <v/>
      </c>
      <c r="BO120" s="142" t="str">
        <f t="shared" si="93"/>
        <v>Phe-GAA-2</v>
      </c>
      <c r="BP120" s="140" t="s">
        <v>204</v>
      </c>
      <c r="BQ120" s="22" t="str">
        <f ca="1">IF(ISNUMBER(Y120-'Choose Housekeeping Genes'!AA$12),Y120-'Choose Housekeeping Genes'!AA$12,"")</f>
        <v/>
      </c>
      <c r="BR120" s="22" t="str">
        <f ca="1">IF(ISNUMBER(Z120-'Choose Housekeeping Genes'!AB$12),Z120-'Choose Housekeeping Genes'!AB$12,"")</f>
        <v/>
      </c>
      <c r="BS120" s="22" t="str">
        <f ca="1">IF(ISNUMBER(AA120-'Choose Housekeeping Genes'!AC$12),AA120-'Choose Housekeeping Genes'!AC$12,"")</f>
        <v/>
      </c>
      <c r="BT120" s="22" t="str">
        <f ca="1">IF(ISNUMBER(AB120-'Choose Housekeeping Genes'!AD$12),AB120-'Choose Housekeeping Genes'!AD$12,"")</f>
        <v/>
      </c>
      <c r="BU120" s="22" t="str">
        <f ca="1">IF(ISNUMBER(AC120-'Choose Housekeeping Genes'!AE$12),AC120-'Choose Housekeeping Genes'!AE$12,"")</f>
        <v/>
      </c>
      <c r="BV120" s="22" t="str">
        <f ca="1">IF(ISNUMBER(AD120-'Choose Housekeeping Genes'!AF$12),AD120-'Choose Housekeeping Genes'!AF$12,"")</f>
        <v/>
      </c>
      <c r="BW120" s="22" t="str">
        <f ca="1">IF(ISNUMBER(AE120-'Choose Housekeeping Genes'!AG$12),AE120-'Choose Housekeeping Genes'!AG$12,"")</f>
        <v/>
      </c>
      <c r="BX120" s="22" t="str">
        <f ca="1">IF(ISNUMBER(AF120-'Choose Housekeeping Genes'!AH$12),AF120-'Choose Housekeeping Genes'!AH$12,"")</f>
        <v/>
      </c>
      <c r="BY120" s="22" t="str">
        <f ca="1">IF(ISNUMBER(AG120-'Choose Housekeeping Genes'!AI$12),AG120-'Choose Housekeeping Genes'!AI$12,"")</f>
        <v/>
      </c>
      <c r="BZ120" s="22" t="str">
        <f ca="1">IF(ISNUMBER(AH120-'Choose Housekeeping Genes'!AJ$12),AH120-'Choose Housekeeping Genes'!AJ$12,"")</f>
        <v/>
      </c>
      <c r="CA120" s="22" t="str">
        <f ca="1">IF(ISNUMBER(AI120-'Choose Housekeeping Genes'!AK$12),AI120-'Choose Housekeeping Genes'!AK$12,"")</f>
        <v/>
      </c>
      <c r="CB120" s="22" t="str">
        <f ca="1">IF(ISNUMBER(AJ120-'Choose Housekeeping Genes'!AL$12),AJ120-'Choose Housekeeping Genes'!AL$12,"")</f>
        <v/>
      </c>
      <c r="CC120" s="22" t="str">
        <f ca="1">IF(ISNUMBER(AK120-'Choose Housekeeping Genes'!AM$12),AK120-'Choose Housekeeping Genes'!AM$12,"")</f>
        <v/>
      </c>
      <c r="CD120" s="22" t="str">
        <f ca="1">IF(ISNUMBER(AL120-'Choose Housekeeping Genes'!AN$12),AL120-'Choose Housekeeping Genes'!AN$12,"")</f>
        <v/>
      </c>
      <c r="CE120" s="22" t="str">
        <f ca="1">IF(ISNUMBER(AM120-'Choose Housekeeping Genes'!AO$12),AM120-'Choose Housekeeping Genes'!AO$12,"")</f>
        <v/>
      </c>
      <c r="CF120" s="22" t="str">
        <f ca="1">IF(ISNUMBER(AN120-'Choose Housekeeping Genes'!AP$12),AN120-'Choose Housekeeping Genes'!AP$12,"")</f>
        <v/>
      </c>
      <c r="CG120" s="22" t="str">
        <f ca="1">IF(ISNUMBER(AO120-'Choose Housekeeping Genes'!AQ$12),AO120-'Choose Housekeeping Genes'!AQ$12,"")</f>
        <v/>
      </c>
      <c r="CH120" s="22" t="str">
        <f ca="1">IF(ISNUMBER(AP120-'Choose Housekeeping Genes'!AR$12),AP120-'Choose Housekeeping Genes'!AR$12,"")</f>
        <v/>
      </c>
      <c r="CI120" s="22" t="str">
        <f ca="1">IF(ISNUMBER(AQ120-'Choose Housekeeping Genes'!AS$12),AQ120-'Choose Housekeeping Genes'!AS$12,"")</f>
        <v/>
      </c>
      <c r="CJ120" s="22" t="str">
        <f ca="1">IF(ISNUMBER(AR120-'Choose Housekeeping Genes'!AT$12),AR120-'Choose Housekeeping Genes'!AT$12,"")</f>
        <v/>
      </c>
      <c r="CK120" s="66" t="e">
        <f t="shared" ca="1" si="50"/>
        <v>#DIV/0!</v>
      </c>
      <c r="CL120" s="143" t="e">
        <f t="shared" ca="1" si="51"/>
        <v>#DIV/0!</v>
      </c>
      <c r="DA120" s="69" t="str">
        <f>'Transcript table'!D128</f>
        <v>Phe-GAA-2</v>
      </c>
      <c r="DB120" s="21" t="s">
        <v>204</v>
      </c>
      <c r="DC120" s="65" t="str">
        <f t="shared" ca="1" si="52"/>
        <v/>
      </c>
      <c r="DD120" s="65" t="str">
        <f t="shared" ca="1" si="53"/>
        <v/>
      </c>
      <c r="DE120" s="65" t="str">
        <f t="shared" ca="1" si="54"/>
        <v/>
      </c>
      <c r="DF120" s="65" t="str">
        <f t="shared" ca="1" si="55"/>
        <v/>
      </c>
      <c r="DG120" s="65" t="str">
        <f t="shared" ca="1" si="56"/>
        <v/>
      </c>
      <c r="DH120" s="65" t="str">
        <f t="shared" ca="1" si="57"/>
        <v/>
      </c>
      <c r="DI120" s="65" t="str">
        <f t="shared" ca="1" si="58"/>
        <v/>
      </c>
      <c r="DJ120" s="65" t="str">
        <f t="shared" ca="1" si="59"/>
        <v/>
      </c>
      <c r="DK120" s="65" t="str">
        <f t="shared" ca="1" si="60"/>
        <v/>
      </c>
      <c r="DL120" s="65" t="str">
        <f t="shared" ca="1" si="61"/>
        <v/>
      </c>
      <c r="DM120" s="65" t="str">
        <f t="shared" ca="1" si="62"/>
        <v/>
      </c>
      <c r="DN120" s="65" t="str">
        <f t="shared" ca="1" si="63"/>
        <v/>
      </c>
      <c r="DO120" s="65" t="str">
        <f t="shared" ca="1" si="64"/>
        <v/>
      </c>
      <c r="DP120" s="65" t="str">
        <f t="shared" ca="1" si="65"/>
        <v/>
      </c>
      <c r="DQ120" s="65" t="str">
        <f t="shared" ca="1" si="66"/>
        <v/>
      </c>
      <c r="DR120" s="65" t="str">
        <f t="shared" ca="1" si="67"/>
        <v/>
      </c>
      <c r="DS120" s="65" t="str">
        <f t="shared" ca="1" si="68"/>
        <v/>
      </c>
      <c r="DT120" s="65" t="str">
        <f t="shared" ca="1" si="69"/>
        <v/>
      </c>
      <c r="DU120" s="65" t="str">
        <f t="shared" ca="1" si="70"/>
        <v/>
      </c>
      <c r="DV120" s="65" t="str">
        <f t="shared" ca="1" si="71"/>
        <v/>
      </c>
      <c r="DW120" s="141" t="str">
        <f t="shared" si="72"/>
        <v>Phe-GAA-2</v>
      </c>
      <c r="DX120" s="140" t="s">
        <v>204</v>
      </c>
      <c r="DY120" s="65" t="str">
        <f t="shared" ca="1" si="73"/>
        <v/>
      </c>
      <c r="DZ120" s="65" t="str">
        <f t="shared" ca="1" si="74"/>
        <v/>
      </c>
      <c r="EA120" s="65" t="str">
        <f t="shared" ca="1" si="75"/>
        <v/>
      </c>
      <c r="EB120" s="65" t="str">
        <f t="shared" ca="1" si="76"/>
        <v/>
      </c>
      <c r="EC120" s="65" t="str">
        <f t="shared" ca="1" si="77"/>
        <v/>
      </c>
      <c r="ED120" s="65" t="str">
        <f t="shared" ca="1" si="78"/>
        <v/>
      </c>
      <c r="EE120" s="65" t="str">
        <f t="shared" ca="1" si="79"/>
        <v/>
      </c>
      <c r="EF120" s="65" t="str">
        <f t="shared" ca="1" si="80"/>
        <v/>
      </c>
      <c r="EG120" s="65" t="str">
        <f t="shared" ca="1" si="81"/>
        <v/>
      </c>
      <c r="EH120" s="65" t="str">
        <f t="shared" ca="1" si="82"/>
        <v/>
      </c>
      <c r="EI120" s="65" t="str">
        <f t="shared" ca="1" si="83"/>
        <v/>
      </c>
      <c r="EJ120" s="65" t="str">
        <f t="shared" ca="1" si="84"/>
        <v/>
      </c>
      <c r="EK120" s="65" t="str">
        <f t="shared" ca="1" si="85"/>
        <v/>
      </c>
      <c r="EL120" s="65" t="str">
        <f t="shared" ca="1" si="86"/>
        <v/>
      </c>
      <c r="EM120" s="65" t="str">
        <f t="shared" ca="1" si="87"/>
        <v/>
      </c>
      <c r="EN120" s="65" t="str">
        <f t="shared" ca="1" si="88"/>
        <v/>
      </c>
      <c r="EO120" s="65" t="str">
        <f t="shared" ca="1" si="89"/>
        <v/>
      </c>
      <c r="EP120" s="65" t="str">
        <f t="shared" ca="1" si="90"/>
        <v/>
      </c>
      <c r="EQ120" s="65" t="str">
        <f t="shared" ca="1" si="91"/>
        <v/>
      </c>
      <c r="ER120" s="65" t="str">
        <f t="shared" ca="1" si="92"/>
        <v/>
      </c>
    </row>
    <row r="121" spans="1:148" ht="12.75" customHeight="1">
      <c r="A121" s="134" t="str">
        <f>'Test Sample Data'!A121</f>
        <v>Phe-GAA-3</v>
      </c>
      <c r="B121" s="136" t="s">
        <v>202</v>
      </c>
      <c r="C121" s="22" t="str">
        <f>IF(SUM('Test Sample Data'!C$3:C$194)&gt;10,IF(AND(ISNUMBER('Test Sample Data'!C121),'Test Sample Data'!C121&lt;35,'Test Sample Data'!C121&gt;0),'Test Sample Data'!C121-'Choose Housekeeping Genes'!D$20,35-'Choose Housekeeping Genes'!D$20),"")</f>
        <v/>
      </c>
      <c r="D121" s="22" t="str">
        <f>IF(SUM('Test Sample Data'!D$3:D$194)&gt;10,IF(AND(ISNUMBER('Test Sample Data'!D121),'Test Sample Data'!D121&lt;35,'Test Sample Data'!D121&gt;0),'Test Sample Data'!D121-'Choose Housekeeping Genes'!E$20,35-'Choose Housekeeping Genes'!E$20),"")</f>
        <v/>
      </c>
      <c r="E121" s="22" t="str">
        <f>IF(SUM('Test Sample Data'!E$3:E$194)&gt;10,IF(AND(ISNUMBER('Test Sample Data'!E121),'Test Sample Data'!E121&lt;35,'Test Sample Data'!E121&gt;0),'Test Sample Data'!E121-'Choose Housekeeping Genes'!F$20,35-'Choose Housekeeping Genes'!F$20),"")</f>
        <v/>
      </c>
      <c r="F121" s="22" t="str">
        <f>IF(SUM('Test Sample Data'!F$3:F$194)&gt;10,IF(AND(ISNUMBER('Test Sample Data'!F121),'Test Sample Data'!F121&lt;35,'Test Sample Data'!F121&gt;0),'Test Sample Data'!F121-'Choose Housekeeping Genes'!G$20,35-'Choose Housekeeping Genes'!G$20),"")</f>
        <v/>
      </c>
      <c r="G121" s="22" t="str">
        <f>IF(SUM('Test Sample Data'!G$3:G$194)&gt;10,IF(AND(ISNUMBER('Test Sample Data'!G121),'Test Sample Data'!G121&lt;35,'Test Sample Data'!G121&gt;0),'Test Sample Data'!G121-'Choose Housekeeping Genes'!H$20,35-'Choose Housekeeping Genes'!H$20),"")</f>
        <v/>
      </c>
      <c r="H121" s="22" t="str">
        <f>IF(SUM('Test Sample Data'!H$3:H$194)&gt;10,IF(AND(ISNUMBER('Test Sample Data'!H121),'Test Sample Data'!H121&lt;35,'Test Sample Data'!H121&gt;0),'Test Sample Data'!H121-'Choose Housekeeping Genes'!I$20,35-'Choose Housekeeping Genes'!I$20),"")</f>
        <v/>
      </c>
      <c r="I121" s="22" t="str">
        <f>IF(SUM('Test Sample Data'!I$3:I$194)&gt;10,IF(AND(ISNUMBER('Test Sample Data'!I121),'Test Sample Data'!I121&lt;35,'Test Sample Data'!I121&gt;0),'Test Sample Data'!I121-'Choose Housekeeping Genes'!J$20,35-'Choose Housekeeping Genes'!J$20),"")</f>
        <v/>
      </c>
      <c r="J121" s="22" t="str">
        <f>IF(SUM('Test Sample Data'!J$3:J$194)&gt;10,IF(AND(ISNUMBER('Test Sample Data'!J121),'Test Sample Data'!J121&lt;35,'Test Sample Data'!J121&gt;0),'Test Sample Data'!J121-'Choose Housekeeping Genes'!K$20,35-'Choose Housekeeping Genes'!K$20),"")</f>
        <v/>
      </c>
      <c r="K121" s="22" t="str">
        <f>IF(SUM('Test Sample Data'!K$3:K$194)&gt;10,IF(AND(ISNUMBER('Test Sample Data'!K121),'Test Sample Data'!K121&lt;35,'Test Sample Data'!K121&gt;0),'Test Sample Data'!K121-'Choose Housekeeping Genes'!L$20,35-'Choose Housekeeping Genes'!L$20),"")</f>
        <v/>
      </c>
      <c r="L121" s="22" t="str">
        <f>IF(SUM('Test Sample Data'!L$3:L$194)&gt;10,IF(AND(ISNUMBER('Test Sample Data'!L121),'Test Sample Data'!L121&lt;35,'Test Sample Data'!L121&gt;0),'Test Sample Data'!L121-'Choose Housekeeping Genes'!M$20,35-'Choose Housekeeping Genes'!M$20),"")</f>
        <v/>
      </c>
      <c r="M121" s="22" t="str">
        <f>IF(SUM('Test Sample Data'!M$3:M$194)&gt;10,IF(AND(ISNUMBER('Test Sample Data'!M121),'Test Sample Data'!M121&lt;35,'Test Sample Data'!M121&gt;0),'Test Sample Data'!M121-'Choose Housekeeping Genes'!N$20,35-'Choose Housekeeping Genes'!N$20),"")</f>
        <v/>
      </c>
      <c r="N121" s="22" t="str">
        <f>IF(SUM('Test Sample Data'!N$3:N$194)&gt;10,IF(AND(ISNUMBER('Test Sample Data'!N121),'Test Sample Data'!N121&lt;35,'Test Sample Data'!N121&gt;0),'Test Sample Data'!N121-'Choose Housekeeping Genes'!O$20,35-'Choose Housekeeping Genes'!O$20),"")</f>
        <v/>
      </c>
      <c r="O121" s="22" t="str">
        <f>IF(SUM('Test Sample Data'!O$3:O$194)&gt;10,IF(AND(ISNUMBER('Test Sample Data'!O121),'Test Sample Data'!O121&lt;35,'Test Sample Data'!O121&gt;0),'Test Sample Data'!O121-'Choose Housekeeping Genes'!P$20,35-'Choose Housekeeping Genes'!P$20),"")</f>
        <v/>
      </c>
      <c r="P121" s="22" t="str">
        <f>IF(SUM('Test Sample Data'!P$3:P$194)&gt;10,IF(AND(ISNUMBER('Test Sample Data'!P121),'Test Sample Data'!P121&lt;35,'Test Sample Data'!P121&gt;0),'Test Sample Data'!P121-'Choose Housekeeping Genes'!Q$20,35-'Choose Housekeeping Genes'!Q$20),"")</f>
        <v/>
      </c>
      <c r="Q121" s="22" t="str">
        <f>IF(SUM('Test Sample Data'!Q$3:Q$194)&gt;10,IF(AND(ISNUMBER('Test Sample Data'!Q121),'Test Sample Data'!Q121&lt;35,'Test Sample Data'!Q121&gt;0),'Test Sample Data'!Q121-'Choose Housekeeping Genes'!R$20,35-'Choose Housekeeping Genes'!R$20),"")</f>
        <v/>
      </c>
      <c r="R121" s="22" t="str">
        <f>IF(SUM('Test Sample Data'!R$3:R$194)&gt;10,IF(AND(ISNUMBER('Test Sample Data'!R121),'Test Sample Data'!R121&lt;35,'Test Sample Data'!R121&gt;0),'Test Sample Data'!R121-'Choose Housekeeping Genes'!S$20,35-'Choose Housekeeping Genes'!S$20),"")</f>
        <v/>
      </c>
      <c r="S121" s="22" t="str">
        <f>IF(SUM('Test Sample Data'!S$3:S$194)&gt;10,IF(AND(ISNUMBER('Test Sample Data'!S121),'Test Sample Data'!S121&lt;35,'Test Sample Data'!S121&gt;0),'Test Sample Data'!S121-'Choose Housekeeping Genes'!T$20,35-'Choose Housekeeping Genes'!T$20),"")</f>
        <v/>
      </c>
      <c r="T121" s="22" t="str">
        <f>IF(SUM('Test Sample Data'!T$3:T$194)&gt;10,IF(AND(ISNUMBER('Test Sample Data'!T121),'Test Sample Data'!T121&lt;35,'Test Sample Data'!T121&gt;0),'Test Sample Data'!T121-'Choose Housekeeping Genes'!U$20,35-'Choose Housekeeping Genes'!U$20),"")</f>
        <v/>
      </c>
      <c r="U121" s="22" t="str">
        <f>IF(SUM('Test Sample Data'!U$3:U$194)&gt;10,IF(AND(ISNUMBER('Test Sample Data'!U121),'Test Sample Data'!U121&lt;35,'Test Sample Data'!U121&gt;0),'Test Sample Data'!U121-'Choose Housekeeping Genes'!V$20,35-'Choose Housekeeping Genes'!V$20),"")</f>
        <v/>
      </c>
      <c r="V121" s="22" t="str">
        <f>IF(SUM('Test Sample Data'!V$3:V$194)&gt;10,IF(AND(ISNUMBER('Test Sample Data'!V121),'Test Sample Data'!V121&lt;35,'Test Sample Data'!V121&gt;0),'Test Sample Data'!V121-'Choose Housekeeping Genes'!W$20,35-'Choose Housekeeping Genes'!W$20),"")</f>
        <v/>
      </c>
      <c r="W121" s="139" t="str">
        <f>'Control Sample Data'!A121</f>
        <v>Phe-GAA-3</v>
      </c>
      <c r="X121" s="140" t="s">
        <v>202</v>
      </c>
      <c r="Y121" s="22" t="str">
        <f>IF(SUM('Control Sample Data'!C$3:C$194)&gt;10,IF(AND(ISNUMBER('Control Sample Data'!C121),'Control Sample Data'!C121&lt;35,'Control Sample Data'!C121&gt;0),'Control Sample Data'!C121-'Choose Housekeeping Genes'!AA$20,35-'Choose Housekeeping Genes'!AA$20),"")</f>
        <v/>
      </c>
      <c r="Z121" s="22" t="str">
        <f>IF(SUM('Control Sample Data'!D$3:D$194)&gt;10,IF(AND(ISNUMBER('Control Sample Data'!D121),'Control Sample Data'!D121&lt;35,'Control Sample Data'!D121&gt;0),'Control Sample Data'!D121-'Choose Housekeeping Genes'!AB$20,35-'Choose Housekeeping Genes'!AB$20),"")</f>
        <v/>
      </c>
      <c r="AA121" s="22" t="str">
        <f>IF(SUM('Control Sample Data'!E$3:E$194)&gt;10,IF(AND(ISNUMBER('Control Sample Data'!E121),'Control Sample Data'!E121&lt;35,'Control Sample Data'!E121&gt;0),'Control Sample Data'!E121-'Choose Housekeeping Genes'!AC$20,35-'Choose Housekeeping Genes'!AC$20),"")</f>
        <v/>
      </c>
      <c r="AB121" s="22" t="str">
        <f>IF(SUM('Control Sample Data'!F$3:F$194)&gt;10,IF(AND(ISNUMBER('Control Sample Data'!F121),'Control Sample Data'!F121&lt;35,'Control Sample Data'!F121&gt;0),'Control Sample Data'!F121-'Choose Housekeeping Genes'!AD$20,35-'Choose Housekeeping Genes'!AD$20),"")</f>
        <v/>
      </c>
      <c r="AC121" s="22" t="str">
        <f>IF(SUM('Control Sample Data'!G$3:G$194)&gt;10,IF(AND(ISNUMBER('Control Sample Data'!G121),'Control Sample Data'!G121&lt;35,'Control Sample Data'!G121&gt;0),'Control Sample Data'!G121-'Choose Housekeeping Genes'!AE$20,35-'Choose Housekeeping Genes'!AE$20),"")</f>
        <v/>
      </c>
      <c r="AD121" s="22" t="str">
        <f>IF(SUM('Control Sample Data'!H$3:H$194)&gt;10,IF(AND(ISNUMBER('Control Sample Data'!H121),'Control Sample Data'!H121&lt;35,'Control Sample Data'!H121&gt;0),'Control Sample Data'!H121-'Choose Housekeeping Genes'!AF$20,35-'Choose Housekeeping Genes'!AF$20),"")</f>
        <v/>
      </c>
      <c r="AE121" s="22" t="str">
        <f>IF(SUM('Control Sample Data'!I$3:I$194)&gt;10,IF(AND(ISNUMBER('Control Sample Data'!I121),'Control Sample Data'!I121&lt;35,'Control Sample Data'!I121&gt;0),'Control Sample Data'!I121-'Choose Housekeeping Genes'!AG$20,35-'Choose Housekeeping Genes'!AG$20),"")</f>
        <v/>
      </c>
      <c r="AF121" s="22" t="str">
        <f>IF(SUM('Control Sample Data'!J$3:J$194)&gt;10,IF(AND(ISNUMBER('Control Sample Data'!J121),'Control Sample Data'!J121&lt;35,'Control Sample Data'!J121&gt;0),'Control Sample Data'!J121-'Choose Housekeeping Genes'!AH$20,35-'Choose Housekeeping Genes'!AH$20),"")</f>
        <v/>
      </c>
      <c r="AG121" s="22" t="str">
        <f>IF(SUM('Control Sample Data'!K$3:K$194)&gt;10,IF(AND(ISNUMBER('Control Sample Data'!K121),'Control Sample Data'!K121&lt;35,'Control Sample Data'!K121&gt;0),'Control Sample Data'!K121-'Choose Housekeeping Genes'!AI$20,35-'Choose Housekeeping Genes'!AI$20),"")</f>
        <v/>
      </c>
      <c r="AH121" s="22" t="str">
        <f>IF(SUM('Control Sample Data'!L$3:L$194)&gt;10,IF(AND(ISNUMBER('Control Sample Data'!L121),'Control Sample Data'!L121&lt;35,'Control Sample Data'!L121&gt;0),'Control Sample Data'!L121-'Choose Housekeeping Genes'!AJ$20,35-'Choose Housekeeping Genes'!AJ$20),"")</f>
        <v/>
      </c>
      <c r="AI121" s="22" t="str">
        <f>IF(SUM('Control Sample Data'!M$3:M$194)&gt;10,IF(AND(ISNUMBER('Control Sample Data'!M121),'Control Sample Data'!M121&lt;35,'Control Sample Data'!M121&gt;0),'Control Sample Data'!M121-'Choose Housekeeping Genes'!AK$20,35-'Choose Housekeeping Genes'!AK$20),"")</f>
        <v/>
      </c>
      <c r="AJ121" s="22" t="str">
        <f>IF(SUM('Control Sample Data'!N$3:N$194)&gt;10,IF(AND(ISNUMBER('Control Sample Data'!N121),'Control Sample Data'!N121&lt;35,'Control Sample Data'!N121&gt;0),'Control Sample Data'!N121-'Choose Housekeeping Genes'!AL$20,35-'Choose Housekeeping Genes'!AL$20),"")</f>
        <v/>
      </c>
      <c r="AK121" s="22" t="str">
        <f>IF(SUM('Control Sample Data'!O$3:O$194)&gt;10,IF(AND(ISNUMBER('Control Sample Data'!O121),'Control Sample Data'!O121&lt;35,'Control Sample Data'!O121&gt;0),'Control Sample Data'!O121-'Choose Housekeeping Genes'!AM$20,35-'Choose Housekeeping Genes'!AM$20),"")</f>
        <v/>
      </c>
      <c r="AL121" s="22" t="str">
        <f>IF(SUM('Control Sample Data'!P$3:P$194)&gt;10,IF(AND(ISNUMBER('Control Sample Data'!P121),'Control Sample Data'!P121&lt;35,'Control Sample Data'!P121&gt;0),'Control Sample Data'!P121-'Choose Housekeeping Genes'!AN$20,35-'Choose Housekeeping Genes'!AN$20),"")</f>
        <v/>
      </c>
      <c r="AM121" s="22" t="str">
        <f>IF(SUM('Control Sample Data'!Q$3:Q$194)&gt;10,IF(AND(ISNUMBER('Control Sample Data'!Q121),'Control Sample Data'!Q121&lt;35,'Control Sample Data'!Q121&gt;0),'Control Sample Data'!Q121-'Choose Housekeeping Genes'!AO$20,35-'Choose Housekeeping Genes'!AO$20),"")</f>
        <v/>
      </c>
      <c r="AN121" s="22" t="str">
        <f>IF(SUM('Control Sample Data'!R$3:R$194)&gt;10,IF(AND(ISNUMBER('Control Sample Data'!R121),'Control Sample Data'!R121&lt;35,'Control Sample Data'!R121&gt;0),'Control Sample Data'!R121-'Choose Housekeeping Genes'!AP$20,35-'Choose Housekeeping Genes'!AP$20),"")</f>
        <v/>
      </c>
      <c r="AO121" s="22" t="str">
        <f>IF(SUM('Control Sample Data'!S$3:S$194)&gt;10,IF(AND(ISNUMBER('Control Sample Data'!S121),'Control Sample Data'!S121&lt;35,'Control Sample Data'!S121&gt;0),'Control Sample Data'!S121-'Choose Housekeeping Genes'!AQ$20,35-'Choose Housekeeping Genes'!AQ$20),"")</f>
        <v/>
      </c>
      <c r="AP121" s="22" t="str">
        <f>IF(SUM('Control Sample Data'!T$3:T$194)&gt;10,IF(AND(ISNUMBER('Control Sample Data'!T121),'Control Sample Data'!T121&lt;35,'Control Sample Data'!T121&gt;0),'Control Sample Data'!T121-'Choose Housekeeping Genes'!AR$20,35-'Choose Housekeeping Genes'!AR$20),"")</f>
        <v/>
      </c>
      <c r="AQ121" s="22" t="str">
        <f>IF(SUM('Control Sample Data'!U$3:U$194)&gt;10,IF(AND(ISNUMBER('Control Sample Data'!U121),'Control Sample Data'!U121&lt;35,'Control Sample Data'!U121&gt;0),'Control Sample Data'!U121-'Choose Housekeeping Genes'!AS$20,35-'Choose Housekeeping Genes'!AS$20),"")</f>
        <v/>
      </c>
      <c r="AR121" s="22" t="str">
        <f>IF(SUM('Control Sample Data'!V$3:V$194)&gt;10,IF(AND(ISNUMBER('Control Sample Data'!V121),'Control Sample Data'!V121&lt;35,'Control Sample Data'!V121&gt;0),'Control Sample Data'!V121-'Choose Housekeeping Genes'!AT$20,35-'Choose Housekeeping Genes'!AT$20),"")</f>
        <v/>
      </c>
      <c r="AS121" s="69" t="str">
        <f>'Control Sample Data'!A121</f>
        <v>Phe-GAA-3</v>
      </c>
      <c r="AT121" s="21" t="s">
        <v>202</v>
      </c>
      <c r="AU121" s="22" t="str">
        <f ca="1">IF(ISNUMBER(C121-'Choose Housekeeping Genes'!D$12),C121-'Choose Housekeeping Genes'!D$12,"")</f>
        <v/>
      </c>
      <c r="AV121" s="22" t="str">
        <f ca="1">IF(ISNUMBER(D121-'Choose Housekeeping Genes'!E$12),D121-'Choose Housekeeping Genes'!E$12,"")</f>
        <v/>
      </c>
      <c r="AW121" s="22" t="str">
        <f ca="1">IF(ISNUMBER(E121-'Choose Housekeeping Genes'!F$12),E121-'Choose Housekeeping Genes'!F$12,"")</f>
        <v/>
      </c>
      <c r="AX121" s="22" t="str">
        <f ca="1">IF(ISNUMBER(F121-'Choose Housekeeping Genes'!G$12),F121-'Choose Housekeeping Genes'!G$12,"")</f>
        <v/>
      </c>
      <c r="AY121" s="22" t="str">
        <f ca="1">IF(ISNUMBER(G121-'Choose Housekeeping Genes'!H$12),G121-'Choose Housekeeping Genes'!H$12,"")</f>
        <v/>
      </c>
      <c r="AZ121" s="22" t="str">
        <f ca="1">IF(ISNUMBER(H121-'Choose Housekeeping Genes'!I$12),H121-'Choose Housekeeping Genes'!I$12,"")</f>
        <v/>
      </c>
      <c r="BA121" s="22" t="str">
        <f ca="1">IF(ISNUMBER(I121-'Choose Housekeeping Genes'!J$12),I121-'Choose Housekeeping Genes'!J$12,"")</f>
        <v/>
      </c>
      <c r="BB121" s="22" t="str">
        <f ca="1">IF(ISNUMBER(J121-'Choose Housekeeping Genes'!K$12),J121-'Choose Housekeeping Genes'!K$12,"")</f>
        <v/>
      </c>
      <c r="BC121" s="22" t="str">
        <f ca="1">IF(ISNUMBER(K121-'Choose Housekeeping Genes'!L$12),K121-'Choose Housekeeping Genes'!L$12,"")</f>
        <v/>
      </c>
      <c r="BD121" s="22" t="str">
        <f ca="1">IF(ISNUMBER(L121-'Choose Housekeeping Genes'!M$12),L121-'Choose Housekeeping Genes'!M$12,"")</f>
        <v/>
      </c>
      <c r="BE121" s="22" t="str">
        <f ca="1">IF(ISNUMBER(M121-'Choose Housekeeping Genes'!N$12),M121-'Choose Housekeeping Genes'!N$12,"")</f>
        <v/>
      </c>
      <c r="BF121" s="22" t="str">
        <f ca="1">IF(ISNUMBER(N121-'Choose Housekeeping Genes'!O$12),N121-'Choose Housekeeping Genes'!O$12,"")</f>
        <v/>
      </c>
      <c r="BG121" s="22" t="str">
        <f ca="1">IF(ISNUMBER(O121-'Choose Housekeeping Genes'!P$12),O121-'Choose Housekeeping Genes'!P$12,"")</f>
        <v/>
      </c>
      <c r="BH121" s="22" t="str">
        <f ca="1">IF(ISNUMBER(P121-'Choose Housekeeping Genes'!Q$12),P121-'Choose Housekeeping Genes'!Q$12,"")</f>
        <v/>
      </c>
      <c r="BI121" s="22" t="str">
        <f ca="1">IF(ISNUMBER(Q121-'Choose Housekeeping Genes'!R$12),Q121-'Choose Housekeeping Genes'!R$12,"")</f>
        <v/>
      </c>
      <c r="BJ121" s="22" t="str">
        <f ca="1">IF(ISNUMBER(R121-'Choose Housekeeping Genes'!S$12),R121-'Choose Housekeeping Genes'!S$12,"")</f>
        <v/>
      </c>
      <c r="BK121" s="22" t="str">
        <f ca="1">IF(ISNUMBER(S121-'Choose Housekeeping Genes'!T$12),S121-'Choose Housekeeping Genes'!T$12,"")</f>
        <v/>
      </c>
      <c r="BL121" s="22" t="str">
        <f ca="1">IF(ISNUMBER(T121-'Choose Housekeeping Genes'!U$12),T121-'Choose Housekeeping Genes'!U$12,"")</f>
        <v/>
      </c>
      <c r="BM121" s="22" t="str">
        <f ca="1">IF(ISNUMBER(U121-'Choose Housekeeping Genes'!V$12),U121-'Choose Housekeeping Genes'!V$12,"")</f>
        <v/>
      </c>
      <c r="BN121" s="22" t="str">
        <f ca="1">IF(ISNUMBER(V121-'Choose Housekeeping Genes'!W$12),V121-'Choose Housekeeping Genes'!W$12,"")</f>
        <v/>
      </c>
      <c r="BO121" s="142" t="str">
        <f t="shared" si="93"/>
        <v>Phe-GAA-3</v>
      </c>
      <c r="BP121" s="140" t="s">
        <v>202</v>
      </c>
      <c r="BQ121" s="22" t="str">
        <f ca="1">IF(ISNUMBER(Y121-'Choose Housekeeping Genes'!AA$12),Y121-'Choose Housekeeping Genes'!AA$12,"")</f>
        <v/>
      </c>
      <c r="BR121" s="22" t="str">
        <f ca="1">IF(ISNUMBER(Z121-'Choose Housekeeping Genes'!AB$12),Z121-'Choose Housekeeping Genes'!AB$12,"")</f>
        <v/>
      </c>
      <c r="BS121" s="22" t="str">
        <f ca="1">IF(ISNUMBER(AA121-'Choose Housekeeping Genes'!AC$12),AA121-'Choose Housekeeping Genes'!AC$12,"")</f>
        <v/>
      </c>
      <c r="BT121" s="22" t="str">
        <f ca="1">IF(ISNUMBER(AB121-'Choose Housekeeping Genes'!AD$12),AB121-'Choose Housekeeping Genes'!AD$12,"")</f>
        <v/>
      </c>
      <c r="BU121" s="22" t="str">
        <f ca="1">IF(ISNUMBER(AC121-'Choose Housekeeping Genes'!AE$12),AC121-'Choose Housekeeping Genes'!AE$12,"")</f>
        <v/>
      </c>
      <c r="BV121" s="22" t="str">
        <f ca="1">IF(ISNUMBER(AD121-'Choose Housekeeping Genes'!AF$12),AD121-'Choose Housekeeping Genes'!AF$12,"")</f>
        <v/>
      </c>
      <c r="BW121" s="22" t="str">
        <f ca="1">IF(ISNUMBER(AE121-'Choose Housekeeping Genes'!AG$12),AE121-'Choose Housekeeping Genes'!AG$12,"")</f>
        <v/>
      </c>
      <c r="BX121" s="22" t="str">
        <f ca="1">IF(ISNUMBER(AF121-'Choose Housekeeping Genes'!AH$12),AF121-'Choose Housekeeping Genes'!AH$12,"")</f>
        <v/>
      </c>
      <c r="BY121" s="22" t="str">
        <f ca="1">IF(ISNUMBER(AG121-'Choose Housekeeping Genes'!AI$12),AG121-'Choose Housekeeping Genes'!AI$12,"")</f>
        <v/>
      </c>
      <c r="BZ121" s="22" t="str">
        <f ca="1">IF(ISNUMBER(AH121-'Choose Housekeeping Genes'!AJ$12),AH121-'Choose Housekeeping Genes'!AJ$12,"")</f>
        <v/>
      </c>
      <c r="CA121" s="22" t="str">
        <f ca="1">IF(ISNUMBER(AI121-'Choose Housekeeping Genes'!AK$12),AI121-'Choose Housekeeping Genes'!AK$12,"")</f>
        <v/>
      </c>
      <c r="CB121" s="22" t="str">
        <f ca="1">IF(ISNUMBER(AJ121-'Choose Housekeeping Genes'!AL$12),AJ121-'Choose Housekeeping Genes'!AL$12,"")</f>
        <v/>
      </c>
      <c r="CC121" s="22" t="str">
        <f ca="1">IF(ISNUMBER(AK121-'Choose Housekeeping Genes'!AM$12),AK121-'Choose Housekeeping Genes'!AM$12,"")</f>
        <v/>
      </c>
      <c r="CD121" s="22" t="str">
        <f ca="1">IF(ISNUMBER(AL121-'Choose Housekeeping Genes'!AN$12),AL121-'Choose Housekeeping Genes'!AN$12,"")</f>
        <v/>
      </c>
      <c r="CE121" s="22" t="str">
        <f ca="1">IF(ISNUMBER(AM121-'Choose Housekeeping Genes'!AO$12),AM121-'Choose Housekeeping Genes'!AO$12,"")</f>
        <v/>
      </c>
      <c r="CF121" s="22" t="str">
        <f ca="1">IF(ISNUMBER(AN121-'Choose Housekeeping Genes'!AP$12),AN121-'Choose Housekeeping Genes'!AP$12,"")</f>
        <v/>
      </c>
      <c r="CG121" s="22" t="str">
        <f ca="1">IF(ISNUMBER(AO121-'Choose Housekeeping Genes'!AQ$12),AO121-'Choose Housekeeping Genes'!AQ$12,"")</f>
        <v/>
      </c>
      <c r="CH121" s="22" t="str">
        <f ca="1">IF(ISNUMBER(AP121-'Choose Housekeeping Genes'!AR$12),AP121-'Choose Housekeeping Genes'!AR$12,"")</f>
        <v/>
      </c>
      <c r="CI121" s="22" t="str">
        <f ca="1">IF(ISNUMBER(AQ121-'Choose Housekeeping Genes'!AS$12),AQ121-'Choose Housekeeping Genes'!AS$12,"")</f>
        <v/>
      </c>
      <c r="CJ121" s="22" t="str">
        <f ca="1">IF(ISNUMBER(AR121-'Choose Housekeeping Genes'!AT$12),AR121-'Choose Housekeeping Genes'!AT$12,"")</f>
        <v/>
      </c>
      <c r="CK121" s="66" t="e">
        <f t="shared" ca="1" si="50"/>
        <v>#DIV/0!</v>
      </c>
      <c r="CL121" s="143" t="e">
        <f t="shared" ca="1" si="51"/>
        <v>#DIV/0!</v>
      </c>
      <c r="DA121" s="69" t="str">
        <f>'Transcript table'!D129</f>
        <v>Phe-GAA-3</v>
      </c>
      <c r="DB121" s="21" t="s">
        <v>202</v>
      </c>
      <c r="DC121" s="65" t="str">
        <f t="shared" ca="1" si="52"/>
        <v/>
      </c>
      <c r="DD121" s="65" t="str">
        <f t="shared" ca="1" si="53"/>
        <v/>
      </c>
      <c r="DE121" s="65" t="str">
        <f t="shared" ca="1" si="54"/>
        <v/>
      </c>
      <c r="DF121" s="65" t="str">
        <f t="shared" ca="1" si="55"/>
        <v/>
      </c>
      <c r="DG121" s="65" t="str">
        <f t="shared" ca="1" si="56"/>
        <v/>
      </c>
      <c r="DH121" s="65" t="str">
        <f t="shared" ca="1" si="57"/>
        <v/>
      </c>
      <c r="DI121" s="65" t="str">
        <f t="shared" ca="1" si="58"/>
        <v/>
      </c>
      <c r="DJ121" s="65" t="str">
        <f t="shared" ca="1" si="59"/>
        <v/>
      </c>
      <c r="DK121" s="65" t="str">
        <f t="shared" ca="1" si="60"/>
        <v/>
      </c>
      <c r="DL121" s="65" t="str">
        <f t="shared" ca="1" si="61"/>
        <v/>
      </c>
      <c r="DM121" s="65" t="str">
        <f t="shared" ca="1" si="62"/>
        <v/>
      </c>
      <c r="DN121" s="65" t="str">
        <f t="shared" ca="1" si="63"/>
        <v/>
      </c>
      <c r="DO121" s="65" t="str">
        <f t="shared" ca="1" si="64"/>
        <v/>
      </c>
      <c r="DP121" s="65" t="str">
        <f t="shared" ca="1" si="65"/>
        <v/>
      </c>
      <c r="DQ121" s="65" t="str">
        <f t="shared" ca="1" si="66"/>
        <v/>
      </c>
      <c r="DR121" s="65" t="str">
        <f t="shared" ca="1" si="67"/>
        <v/>
      </c>
      <c r="DS121" s="65" t="str">
        <f t="shared" ca="1" si="68"/>
        <v/>
      </c>
      <c r="DT121" s="65" t="str">
        <f t="shared" ca="1" si="69"/>
        <v/>
      </c>
      <c r="DU121" s="65" t="str">
        <f t="shared" ca="1" si="70"/>
        <v/>
      </c>
      <c r="DV121" s="65" t="str">
        <f t="shared" ca="1" si="71"/>
        <v/>
      </c>
      <c r="DW121" s="141" t="str">
        <f t="shared" si="72"/>
        <v>Phe-GAA-3</v>
      </c>
      <c r="DX121" s="140" t="s">
        <v>202</v>
      </c>
      <c r="DY121" s="65" t="str">
        <f t="shared" ca="1" si="73"/>
        <v/>
      </c>
      <c r="DZ121" s="65" t="str">
        <f t="shared" ca="1" si="74"/>
        <v/>
      </c>
      <c r="EA121" s="65" t="str">
        <f t="shared" ca="1" si="75"/>
        <v/>
      </c>
      <c r="EB121" s="65" t="str">
        <f t="shared" ca="1" si="76"/>
        <v/>
      </c>
      <c r="EC121" s="65" t="str">
        <f t="shared" ca="1" si="77"/>
        <v/>
      </c>
      <c r="ED121" s="65" t="str">
        <f t="shared" ca="1" si="78"/>
        <v/>
      </c>
      <c r="EE121" s="65" t="str">
        <f t="shared" ca="1" si="79"/>
        <v/>
      </c>
      <c r="EF121" s="65" t="str">
        <f t="shared" ca="1" si="80"/>
        <v/>
      </c>
      <c r="EG121" s="65" t="str">
        <f t="shared" ca="1" si="81"/>
        <v/>
      </c>
      <c r="EH121" s="65" t="str">
        <f t="shared" ca="1" si="82"/>
        <v/>
      </c>
      <c r="EI121" s="65" t="str">
        <f t="shared" ca="1" si="83"/>
        <v/>
      </c>
      <c r="EJ121" s="65" t="str">
        <f t="shared" ca="1" si="84"/>
        <v/>
      </c>
      <c r="EK121" s="65" t="str">
        <f t="shared" ca="1" si="85"/>
        <v/>
      </c>
      <c r="EL121" s="65" t="str">
        <f t="shared" ca="1" si="86"/>
        <v/>
      </c>
      <c r="EM121" s="65" t="str">
        <f t="shared" ca="1" si="87"/>
        <v/>
      </c>
      <c r="EN121" s="65" t="str">
        <f t="shared" ca="1" si="88"/>
        <v/>
      </c>
      <c r="EO121" s="65" t="str">
        <f t="shared" ca="1" si="89"/>
        <v/>
      </c>
      <c r="EP121" s="65" t="str">
        <f t="shared" ca="1" si="90"/>
        <v/>
      </c>
      <c r="EQ121" s="65" t="str">
        <f t="shared" ca="1" si="91"/>
        <v/>
      </c>
      <c r="ER121" s="65" t="str">
        <f t="shared" ca="1" si="92"/>
        <v/>
      </c>
    </row>
    <row r="122" spans="1:148" ht="12.75" customHeight="1">
      <c r="A122" s="134" t="str">
        <f>'Test Sample Data'!A122</f>
        <v>Pro-AGG-1</v>
      </c>
      <c r="B122" s="136" t="s">
        <v>200</v>
      </c>
      <c r="C122" s="22" t="str">
        <f>IF(SUM('Test Sample Data'!C$3:C$194)&gt;10,IF(AND(ISNUMBER('Test Sample Data'!C122),'Test Sample Data'!C122&lt;35,'Test Sample Data'!C122&gt;0),'Test Sample Data'!C122-'Choose Housekeeping Genes'!D$20,35-'Choose Housekeeping Genes'!D$20),"")</f>
        <v/>
      </c>
      <c r="D122" s="22" t="str">
        <f>IF(SUM('Test Sample Data'!D$3:D$194)&gt;10,IF(AND(ISNUMBER('Test Sample Data'!D122),'Test Sample Data'!D122&lt;35,'Test Sample Data'!D122&gt;0),'Test Sample Data'!D122-'Choose Housekeeping Genes'!E$20,35-'Choose Housekeeping Genes'!E$20),"")</f>
        <v/>
      </c>
      <c r="E122" s="22" t="str">
        <f>IF(SUM('Test Sample Data'!E$3:E$194)&gt;10,IF(AND(ISNUMBER('Test Sample Data'!E122),'Test Sample Data'!E122&lt;35,'Test Sample Data'!E122&gt;0),'Test Sample Data'!E122-'Choose Housekeeping Genes'!F$20,35-'Choose Housekeeping Genes'!F$20),"")</f>
        <v/>
      </c>
      <c r="F122" s="22" t="str">
        <f>IF(SUM('Test Sample Data'!F$3:F$194)&gt;10,IF(AND(ISNUMBER('Test Sample Data'!F122),'Test Sample Data'!F122&lt;35,'Test Sample Data'!F122&gt;0),'Test Sample Data'!F122-'Choose Housekeeping Genes'!G$20,35-'Choose Housekeeping Genes'!G$20),"")</f>
        <v/>
      </c>
      <c r="G122" s="22" t="str">
        <f>IF(SUM('Test Sample Data'!G$3:G$194)&gt;10,IF(AND(ISNUMBER('Test Sample Data'!G122),'Test Sample Data'!G122&lt;35,'Test Sample Data'!G122&gt;0),'Test Sample Data'!G122-'Choose Housekeeping Genes'!H$20,35-'Choose Housekeeping Genes'!H$20),"")</f>
        <v/>
      </c>
      <c r="H122" s="22" t="str">
        <f>IF(SUM('Test Sample Data'!H$3:H$194)&gt;10,IF(AND(ISNUMBER('Test Sample Data'!H122),'Test Sample Data'!H122&lt;35,'Test Sample Data'!H122&gt;0),'Test Sample Data'!H122-'Choose Housekeeping Genes'!I$20,35-'Choose Housekeeping Genes'!I$20),"")</f>
        <v/>
      </c>
      <c r="I122" s="22" t="str">
        <f>IF(SUM('Test Sample Data'!I$3:I$194)&gt;10,IF(AND(ISNUMBER('Test Sample Data'!I122),'Test Sample Data'!I122&lt;35,'Test Sample Data'!I122&gt;0),'Test Sample Data'!I122-'Choose Housekeeping Genes'!J$20,35-'Choose Housekeeping Genes'!J$20),"")</f>
        <v/>
      </c>
      <c r="J122" s="22" t="str">
        <f>IF(SUM('Test Sample Data'!J$3:J$194)&gt;10,IF(AND(ISNUMBER('Test Sample Data'!J122),'Test Sample Data'!J122&lt;35,'Test Sample Data'!J122&gt;0),'Test Sample Data'!J122-'Choose Housekeeping Genes'!K$20,35-'Choose Housekeeping Genes'!K$20),"")</f>
        <v/>
      </c>
      <c r="K122" s="22" t="str">
        <f>IF(SUM('Test Sample Data'!K$3:K$194)&gt;10,IF(AND(ISNUMBER('Test Sample Data'!K122),'Test Sample Data'!K122&lt;35,'Test Sample Data'!K122&gt;0),'Test Sample Data'!K122-'Choose Housekeeping Genes'!L$20,35-'Choose Housekeeping Genes'!L$20),"")</f>
        <v/>
      </c>
      <c r="L122" s="22" t="str">
        <f>IF(SUM('Test Sample Data'!L$3:L$194)&gt;10,IF(AND(ISNUMBER('Test Sample Data'!L122),'Test Sample Data'!L122&lt;35,'Test Sample Data'!L122&gt;0),'Test Sample Data'!L122-'Choose Housekeeping Genes'!M$20,35-'Choose Housekeeping Genes'!M$20),"")</f>
        <v/>
      </c>
      <c r="M122" s="22" t="str">
        <f>IF(SUM('Test Sample Data'!M$3:M$194)&gt;10,IF(AND(ISNUMBER('Test Sample Data'!M122),'Test Sample Data'!M122&lt;35,'Test Sample Data'!M122&gt;0),'Test Sample Data'!M122-'Choose Housekeeping Genes'!N$20,35-'Choose Housekeeping Genes'!N$20),"")</f>
        <v/>
      </c>
      <c r="N122" s="22" t="str">
        <f>IF(SUM('Test Sample Data'!N$3:N$194)&gt;10,IF(AND(ISNUMBER('Test Sample Data'!N122),'Test Sample Data'!N122&lt;35,'Test Sample Data'!N122&gt;0),'Test Sample Data'!N122-'Choose Housekeeping Genes'!O$20,35-'Choose Housekeeping Genes'!O$20),"")</f>
        <v/>
      </c>
      <c r="O122" s="22" t="str">
        <f>IF(SUM('Test Sample Data'!O$3:O$194)&gt;10,IF(AND(ISNUMBER('Test Sample Data'!O122),'Test Sample Data'!O122&lt;35,'Test Sample Data'!O122&gt;0),'Test Sample Data'!O122-'Choose Housekeeping Genes'!P$20,35-'Choose Housekeeping Genes'!P$20),"")</f>
        <v/>
      </c>
      <c r="P122" s="22" t="str">
        <f>IF(SUM('Test Sample Data'!P$3:P$194)&gt;10,IF(AND(ISNUMBER('Test Sample Data'!P122),'Test Sample Data'!P122&lt;35,'Test Sample Data'!P122&gt;0),'Test Sample Data'!P122-'Choose Housekeeping Genes'!Q$20,35-'Choose Housekeeping Genes'!Q$20),"")</f>
        <v/>
      </c>
      <c r="Q122" s="22" t="str">
        <f>IF(SUM('Test Sample Data'!Q$3:Q$194)&gt;10,IF(AND(ISNUMBER('Test Sample Data'!Q122),'Test Sample Data'!Q122&lt;35,'Test Sample Data'!Q122&gt;0),'Test Sample Data'!Q122-'Choose Housekeeping Genes'!R$20,35-'Choose Housekeeping Genes'!R$20),"")</f>
        <v/>
      </c>
      <c r="R122" s="22" t="str">
        <f>IF(SUM('Test Sample Data'!R$3:R$194)&gt;10,IF(AND(ISNUMBER('Test Sample Data'!R122),'Test Sample Data'!R122&lt;35,'Test Sample Data'!R122&gt;0),'Test Sample Data'!R122-'Choose Housekeeping Genes'!S$20,35-'Choose Housekeeping Genes'!S$20),"")</f>
        <v/>
      </c>
      <c r="S122" s="22" t="str">
        <f>IF(SUM('Test Sample Data'!S$3:S$194)&gt;10,IF(AND(ISNUMBER('Test Sample Data'!S122),'Test Sample Data'!S122&lt;35,'Test Sample Data'!S122&gt;0),'Test Sample Data'!S122-'Choose Housekeeping Genes'!T$20,35-'Choose Housekeeping Genes'!T$20),"")</f>
        <v/>
      </c>
      <c r="T122" s="22" t="str">
        <f>IF(SUM('Test Sample Data'!T$3:T$194)&gt;10,IF(AND(ISNUMBER('Test Sample Data'!T122),'Test Sample Data'!T122&lt;35,'Test Sample Data'!T122&gt;0),'Test Sample Data'!T122-'Choose Housekeeping Genes'!U$20,35-'Choose Housekeeping Genes'!U$20),"")</f>
        <v/>
      </c>
      <c r="U122" s="22" t="str">
        <f>IF(SUM('Test Sample Data'!U$3:U$194)&gt;10,IF(AND(ISNUMBER('Test Sample Data'!U122),'Test Sample Data'!U122&lt;35,'Test Sample Data'!U122&gt;0),'Test Sample Data'!U122-'Choose Housekeeping Genes'!V$20,35-'Choose Housekeeping Genes'!V$20),"")</f>
        <v/>
      </c>
      <c r="V122" s="22" t="str">
        <f>IF(SUM('Test Sample Data'!V$3:V$194)&gt;10,IF(AND(ISNUMBER('Test Sample Data'!V122),'Test Sample Data'!V122&lt;35,'Test Sample Data'!V122&gt;0),'Test Sample Data'!V122-'Choose Housekeeping Genes'!W$20,35-'Choose Housekeeping Genes'!W$20),"")</f>
        <v/>
      </c>
      <c r="W122" s="139" t="str">
        <f>'Control Sample Data'!A122</f>
        <v>Pro-AGG-1</v>
      </c>
      <c r="X122" s="140" t="s">
        <v>200</v>
      </c>
      <c r="Y122" s="22" t="str">
        <f>IF(SUM('Control Sample Data'!C$3:C$194)&gt;10,IF(AND(ISNUMBER('Control Sample Data'!C122),'Control Sample Data'!C122&lt;35,'Control Sample Data'!C122&gt;0),'Control Sample Data'!C122-'Choose Housekeeping Genes'!AA$20,35-'Choose Housekeeping Genes'!AA$20),"")</f>
        <v/>
      </c>
      <c r="Z122" s="22" t="str">
        <f>IF(SUM('Control Sample Data'!D$3:D$194)&gt;10,IF(AND(ISNUMBER('Control Sample Data'!D122),'Control Sample Data'!D122&lt;35,'Control Sample Data'!D122&gt;0),'Control Sample Data'!D122-'Choose Housekeeping Genes'!AB$20,35-'Choose Housekeeping Genes'!AB$20),"")</f>
        <v/>
      </c>
      <c r="AA122" s="22" t="str">
        <f>IF(SUM('Control Sample Data'!E$3:E$194)&gt;10,IF(AND(ISNUMBER('Control Sample Data'!E122),'Control Sample Data'!E122&lt;35,'Control Sample Data'!E122&gt;0),'Control Sample Data'!E122-'Choose Housekeeping Genes'!AC$20,35-'Choose Housekeeping Genes'!AC$20),"")</f>
        <v/>
      </c>
      <c r="AB122" s="22" t="str">
        <f>IF(SUM('Control Sample Data'!F$3:F$194)&gt;10,IF(AND(ISNUMBER('Control Sample Data'!F122),'Control Sample Data'!F122&lt;35,'Control Sample Data'!F122&gt;0),'Control Sample Data'!F122-'Choose Housekeeping Genes'!AD$20,35-'Choose Housekeeping Genes'!AD$20),"")</f>
        <v/>
      </c>
      <c r="AC122" s="22" t="str">
        <f>IF(SUM('Control Sample Data'!G$3:G$194)&gt;10,IF(AND(ISNUMBER('Control Sample Data'!G122),'Control Sample Data'!G122&lt;35,'Control Sample Data'!G122&gt;0),'Control Sample Data'!G122-'Choose Housekeeping Genes'!AE$20,35-'Choose Housekeeping Genes'!AE$20),"")</f>
        <v/>
      </c>
      <c r="AD122" s="22" t="str">
        <f>IF(SUM('Control Sample Data'!H$3:H$194)&gt;10,IF(AND(ISNUMBER('Control Sample Data'!H122),'Control Sample Data'!H122&lt;35,'Control Sample Data'!H122&gt;0),'Control Sample Data'!H122-'Choose Housekeeping Genes'!AF$20,35-'Choose Housekeeping Genes'!AF$20),"")</f>
        <v/>
      </c>
      <c r="AE122" s="22" t="str">
        <f>IF(SUM('Control Sample Data'!I$3:I$194)&gt;10,IF(AND(ISNUMBER('Control Sample Data'!I122),'Control Sample Data'!I122&lt;35,'Control Sample Data'!I122&gt;0),'Control Sample Data'!I122-'Choose Housekeeping Genes'!AG$20,35-'Choose Housekeeping Genes'!AG$20),"")</f>
        <v/>
      </c>
      <c r="AF122" s="22" t="str">
        <f>IF(SUM('Control Sample Data'!J$3:J$194)&gt;10,IF(AND(ISNUMBER('Control Sample Data'!J122),'Control Sample Data'!J122&lt;35,'Control Sample Data'!J122&gt;0),'Control Sample Data'!J122-'Choose Housekeeping Genes'!AH$20,35-'Choose Housekeeping Genes'!AH$20),"")</f>
        <v/>
      </c>
      <c r="AG122" s="22" t="str">
        <f>IF(SUM('Control Sample Data'!K$3:K$194)&gt;10,IF(AND(ISNUMBER('Control Sample Data'!K122),'Control Sample Data'!K122&lt;35,'Control Sample Data'!K122&gt;0),'Control Sample Data'!K122-'Choose Housekeeping Genes'!AI$20,35-'Choose Housekeeping Genes'!AI$20),"")</f>
        <v/>
      </c>
      <c r="AH122" s="22" t="str">
        <f>IF(SUM('Control Sample Data'!L$3:L$194)&gt;10,IF(AND(ISNUMBER('Control Sample Data'!L122),'Control Sample Data'!L122&lt;35,'Control Sample Data'!L122&gt;0),'Control Sample Data'!L122-'Choose Housekeeping Genes'!AJ$20,35-'Choose Housekeeping Genes'!AJ$20),"")</f>
        <v/>
      </c>
      <c r="AI122" s="22" t="str">
        <f>IF(SUM('Control Sample Data'!M$3:M$194)&gt;10,IF(AND(ISNUMBER('Control Sample Data'!M122),'Control Sample Data'!M122&lt;35,'Control Sample Data'!M122&gt;0),'Control Sample Data'!M122-'Choose Housekeeping Genes'!AK$20,35-'Choose Housekeeping Genes'!AK$20),"")</f>
        <v/>
      </c>
      <c r="AJ122" s="22" t="str">
        <f>IF(SUM('Control Sample Data'!N$3:N$194)&gt;10,IF(AND(ISNUMBER('Control Sample Data'!N122),'Control Sample Data'!N122&lt;35,'Control Sample Data'!N122&gt;0),'Control Sample Data'!N122-'Choose Housekeeping Genes'!AL$20,35-'Choose Housekeeping Genes'!AL$20),"")</f>
        <v/>
      </c>
      <c r="AK122" s="22" t="str">
        <f>IF(SUM('Control Sample Data'!O$3:O$194)&gt;10,IF(AND(ISNUMBER('Control Sample Data'!O122),'Control Sample Data'!O122&lt;35,'Control Sample Data'!O122&gt;0),'Control Sample Data'!O122-'Choose Housekeeping Genes'!AM$20,35-'Choose Housekeeping Genes'!AM$20),"")</f>
        <v/>
      </c>
      <c r="AL122" s="22" t="str">
        <f>IF(SUM('Control Sample Data'!P$3:P$194)&gt;10,IF(AND(ISNUMBER('Control Sample Data'!P122),'Control Sample Data'!P122&lt;35,'Control Sample Data'!P122&gt;0),'Control Sample Data'!P122-'Choose Housekeeping Genes'!AN$20,35-'Choose Housekeeping Genes'!AN$20),"")</f>
        <v/>
      </c>
      <c r="AM122" s="22" t="str">
        <f>IF(SUM('Control Sample Data'!Q$3:Q$194)&gt;10,IF(AND(ISNUMBER('Control Sample Data'!Q122),'Control Sample Data'!Q122&lt;35,'Control Sample Data'!Q122&gt;0),'Control Sample Data'!Q122-'Choose Housekeeping Genes'!AO$20,35-'Choose Housekeeping Genes'!AO$20),"")</f>
        <v/>
      </c>
      <c r="AN122" s="22" t="str">
        <f>IF(SUM('Control Sample Data'!R$3:R$194)&gt;10,IF(AND(ISNUMBER('Control Sample Data'!R122),'Control Sample Data'!R122&lt;35,'Control Sample Data'!R122&gt;0),'Control Sample Data'!R122-'Choose Housekeeping Genes'!AP$20,35-'Choose Housekeeping Genes'!AP$20),"")</f>
        <v/>
      </c>
      <c r="AO122" s="22" t="str">
        <f>IF(SUM('Control Sample Data'!S$3:S$194)&gt;10,IF(AND(ISNUMBER('Control Sample Data'!S122),'Control Sample Data'!S122&lt;35,'Control Sample Data'!S122&gt;0),'Control Sample Data'!S122-'Choose Housekeeping Genes'!AQ$20,35-'Choose Housekeeping Genes'!AQ$20),"")</f>
        <v/>
      </c>
      <c r="AP122" s="22" t="str">
        <f>IF(SUM('Control Sample Data'!T$3:T$194)&gt;10,IF(AND(ISNUMBER('Control Sample Data'!T122),'Control Sample Data'!T122&lt;35,'Control Sample Data'!T122&gt;0),'Control Sample Data'!T122-'Choose Housekeeping Genes'!AR$20,35-'Choose Housekeeping Genes'!AR$20),"")</f>
        <v/>
      </c>
      <c r="AQ122" s="22" t="str">
        <f>IF(SUM('Control Sample Data'!U$3:U$194)&gt;10,IF(AND(ISNUMBER('Control Sample Data'!U122),'Control Sample Data'!U122&lt;35,'Control Sample Data'!U122&gt;0),'Control Sample Data'!U122-'Choose Housekeeping Genes'!AS$20,35-'Choose Housekeeping Genes'!AS$20),"")</f>
        <v/>
      </c>
      <c r="AR122" s="22" t="str">
        <f>IF(SUM('Control Sample Data'!V$3:V$194)&gt;10,IF(AND(ISNUMBER('Control Sample Data'!V122),'Control Sample Data'!V122&lt;35,'Control Sample Data'!V122&gt;0),'Control Sample Data'!V122-'Choose Housekeeping Genes'!AT$20,35-'Choose Housekeeping Genes'!AT$20),"")</f>
        <v/>
      </c>
      <c r="AS122" s="69" t="str">
        <f>'Control Sample Data'!A122</f>
        <v>Pro-AGG-1</v>
      </c>
      <c r="AT122" s="21" t="s">
        <v>200</v>
      </c>
      <c r="AU122" s="22" t="str">
        <f ca="1">IF(ISNUMBER(C122-'Choose Housekeeping Genes'!D$12),C122-'Choose Housekeeping Genes'!D$12,"")</f>
        <v/>
      </c>
      <c r="AV122" s="22" t="str">
        <f ca="1">IF(ISNUMBER(D122-'Choose Housekeeping Genes'!E$12),D122-'Choose Housekeeping Genes'!E$12,"")</f>
        <v/>
      </c>
      <c r="AW122" s="22" t="str">
        <f ca="1">IF(ISNUMBER(E122-'Choose Housekeeping Genes'!F$12),E122-'Choose Housekeeping Genes'!F$12,"")</f>
        <v/>
      </c>
      <c r="AX122" s="22" t="str">
        <f ca="1">IF(ISNUMBER(F122-'Choose Housekeeping Genes'!G$12),F122-'Choose Housekeeping Genes'!G$12,"")</f>
        <v/>
      </c>
      <c r="AY122" s="22" t="str">
        <f ca="1">IF(ISNUMBER(G122-'Choose Housekeeping Genes'!H$12),G122-'Choose Housekeeping Genes'!H$12,"")</f>
        <v/>
      </c>
      <c r="AZ122" s="22" t="str">
        <f ca="1">IF(ISNUMBER(H122-'Choose Housekeeping Genes'!I$12),H122-'Choose Housekeeping Genes'!I$12,"")</f>
        <v/>
      </c>
      <c r="BA122" s="22" t="str">
        <f ca="1">IF(ISNUMBER(I122-'Choose Housekeeping Genes'!J$12),I122-'Choose Housekeeping Genes'!J$12,"")</f>
        <v/>
      </c>
      <c r="BB122" s="22" t="str">
        <f ca="1">IF(ISNUMBER(J122-'Choose Housekeeping Genes'!K$12),J122-'Choose Housekeeping Genes'!K$12,"")</f>
        <v/>
      </c>
      <c r="BC122" s="22" t="str">
        <f ca="1">IF(ISNUMBER(K122-'Choose Housekeeping Genes'!L$12),K122-'Choose Housekeeping Genes'!L$12,"")</f>
        <v/>
      </c>
      <c r="BD122" s="22" t="str">
        <f ca="1">IF(ISNUMBER(L122-'Choose Housekeeping Genes'!M$12),L122-'Choose Housekeeping Genes'!M$12,"")</f>
        <v/>
      </c>
      <c r="BE122" s="22" t="str">
        <f ca="1">IF(ISNUMBER(M122-'Choose Housekeeping Genes'!N$12),M122-'Choose Housekeeping Genes'!N$12,"")</f>
        <v/>
      </c>
      <c r="BF122" s="22" t="str">
        <f ca="1">IF(ISNUMBER(N122-'Choose Housekeeping Genes'!O$12),N122-'Choose Housekeeping Genes'!O$12,"")</f>
        <v/>
      </c>
      <c r="BG122" s="22" t="str">
        <f ca="1">IF(ISNUMBER(O122-'Choose Housekeeping Genes'!P$12),O122-'Choose Housekeeping Genes'!P$12,"")</f>
        <v/>
      </c>
      <c r="BH122" s="22" t="str">
        <f ca="1">IF(ISNUMBER(P122-'Choose Housekeeping Genes'!Q$12),P122-'Choose Housekeeping Genes'!Q$12,"")</f>
        <v/>
      </c>
      <c r="BI122" s="22" t="str">
        <f ca="1">IF(ISNUMBER(Q122-'Choose Housekeeping Genes'!R$12),Q122-'Choose Housekeeping Genes'!R$12,"")</f>
        <v/>
      </c>
      <c r="BJ122" s="22" t="str">
        <f ca="1">IF(ISNUMBER(R122-'Choose Housekeeping Genes'!S$12),R122-'Choose Housekeeping Genes'!S$12,"")</f>
        <v/>
      </c>
      <c r="BK122" s="22" t="str">
        <f ca="1">IF(ISNUMBER(S122-'Choose Housekeeping Genes'!T$12),S122-'Choose Housekeeping Genes'!T$12,"")</f>
        <v/>
      </c>
      <c r="BL122" s="22" t="str">
        <f ca="1">IF(ISNUMBER(T122-'Choose Housekeeping Genes'!U$12),T122-'Choose Housekeeping Genes'!U$12,"")</f>
        <v/>
      </c>
      <c r="BM122" s="22" t="str">
        <f ca="1">IF(ISNUMBER(U122-'Choose Housekeeping Genes'!V$12),U122-'Choose Housekeeping Genes'!V$12,"")</f>
        <v/>
      </c>
      <c r="BN122" s="22" t="str">
        <f ca="1">IF(ISNUMBER(V122-'Choose Housekeeping Genes'!W$12),V122-'Choose Housekeeping Genes'!W$12,"")</f>
        <v/>
      </c>
      <c r="BO122" s="142" t="str">
        <f t="shared" si="93"/>
        <v>Pro-AGG-1</v>
      </c>
      <c r="BP122" s="140" t="s">
        <v>200</v>
      </c>
      <c r="BQ122" s="22" t="str">
        <f ca="1">IF(ISNUMBER(Y122-'Choose Housekeeping Genes'!AA$12),Y122-'Choose Housekeeping Genes'!AA$12,"")</f>
        <v/>
      </c>
      <c r="BR122" s="22" t="str">
        <f ca="1">IF(ISNUMBER(Z122-'Choose Housekeeping Genes'!AB$12),Z122-'Choose Housekeeping Genes'!AB$12,"")</f>
        <v/>
      </c>
      <c r="BS122" s="22" t="str">
        <f ca="1">IF(ISNUMBER(AA122-'Choose Housekeeping Genes'!AC$12),AA122-'Choose Housekeeping Genes'!AC$12,"")</f>
        <v/>
      </c>
      <c r="BT122" s="22" t="str">
        <f ca="1">IF(ISNUMBER(AB122-'Choose Housekeeping Genes'!AD$12),AB122-'Choose Housekeeping Genes'!AD$12,"")</f>
        <v/>
      </c>
      <c r="BU122" s="22" t="str">
        <f ca="1">IF(ISNUMBER(AC122-'Choose Housekeeping Genes'!AE$12),AC122-'Choose Housekeeping Genes'!AE$12,"")</f>
        <v/>
      </c>
      <c r="BV122" s="22" t="str">
        <f ca="1">IF(ISNUMBER(AD122-'Choose Housekeeping Genes'!AF$12),AD122-'Choose Housekeeping Genes'!AF$12,"")</f>
        <v/>
      </c>
      <c r="BW122" s="22" t="str">
        <f ca="1">IF(ISNUMBER(AE122-'Choose Housekeeping Genes'!AG$12),AE122-'Choose Housekeeping Genes'!AG$12,"")</f>
        <v/>
      </c>
      <c r="BX122" s="22" t="str">
        <f ca="1">IF(ISNUMBER(AF122-'Choose Housekeeping Genes'!AH$12),AF122-'Choose Housekeeping Genes'!AH$12,"")</f>
        <v/>
      </c>
      <c r="BY122" s="22" t="str">
        <f ca="1">IF(ISNUMBER(AG122-'Choose Housekeeping Genes'!AI$12),AG122-'Choose Housekeeping Genes'!AI$12,"")</f>
        <v/>
      </c>
      <c r="BZ122" s="22" t="str">
        <f ca="1">IF(ISNUMBER(AH122-'Choose Housekeeping Genes'!AJ$12),AH122-'Choose Housekeeping Genes'!AJ$12,"")</f>
        <v/>
      </c>
      <c r="CA122" s="22" t="str">
        <f ca="1">IF(ISNUMBER(AI122-'Choose Housekeeping Genes'!AK$12),AI122-'Choose Housekeeping Genes'!AK$12,"")</f>
        <v/>
      </c>
      <c r="CB122" s="22" t="str">
        <f ca="1">IF(ISNUMBER(AJ122-'Choose Housekeeping Genes'!AL$12),AJ122-'Choose Housekeeping Genes'!AL$12,"")</f>
        <v/>
      </c>
      <c r="CC122" s="22" t="str">
        <f ca="1">IF(ISNUMBER(AK122-'Choose Housekeeping Genes'!AM$12),AK122-'Choose Housekeeping Genes'!AM$12,"")</f>
        <v/>
      </c>
      <c r="CD122" s="22" t="str">
        <f ca="1">IF(ISNUMBER(AL122-'Choose Housekeeping Genes'!AN$12),AL122-'Choose Housekeeping Genes'!AN$12,"")</f>
        <v/>
      </c>
      <c r="CE122" s="22" t="str">
        <f ca="1">IF(ISNUMBER(AM122-'Choose Housekeeping Genes'!AO$12),AM122-'Choose Housekeeping Genes'!AO$12,"")</f>
        <v/>
      </c>
      <c r="CF122" s="22" t="str">
        <f ca="1">IF(ISNUMBER(AN122-'Choose Housekeeping Genes'!AP$12),AN122-'Choose Housekeeping Genes'!AP$12,"")</f>
        <v/>
      </c>
      <c r="CG122" s="22" t="str">
        <f ca="1">IF(ISNUMBER(AO122-'Choose Housekeeping Genes'!AQ$12),AO122-'Choose Housekeeping Genes'!AQ$12,"")</f>
        <v/>
      </c>
      <c r="CH122" s="22" t="str">
        <f ca="1">IF(ISNUMBER(AP122-'Choose Housekeeping Genes'!AR$12),AP122-'Choose Housekeeping Genes'!AR$12,"")</f>
        <v/>
      </c>
      <c r="CI122" s="22" t="str">
        <f ca="1">IF(ISNUMBER(AQ122-'Choose Housekeeping Genes'!AS$12),AQ122-'Choose Housekeeping Genes'!AS$12,"")</f>
        <v/>
      </c>
      <c r="CJ122" s="22" t="str">
        <f ca="1">IF(ISNUMBER(AR122-'Choose Housekeeping Genes'!AT$12),AR122-'Choose Housekeeping Genes'!AT$12,"")</f>
        <v/>
      </c>
      <c r="CK122" s="66" t="e">
        <f t="shared" ca="1" si="50"/>
        <v>#DIV/0!</v>
      </c>
      <c r="CL122" s="143" t="e">
        <f t="shared" ca="1" si="51"/>
        <v>#DIV/0!</v>
      </c>
      <c r="DA122" s="69" t="str">
        <f>'Transcript table'!D130</f>
        <v>Pro-AGG-1</v>
      </c>
      <c r="DB122" s="21" t="s">
        <v>200</v>
      </c>
      <c r="DC122" s="65" t="str">
        <f t="shared" ca="1" si="52"/>
        <v/>
      </c>
      <c r="DD122" s="65" t="str">
        <f t="shared" ca="1" si="53"/>
        <v/>
      </c>
      <c r="DE122" s="65" t="str">
        <f t="shared" ca="1" si="54"/>
        <v/>
      </c>
      <c r="DF122" s="65" t="str">
        <f t="shared" ca="1" si="55"/>
        <v/>
      </c>
      <c r="DG122" s="65" t="str">
        <f t="shared" ca="1" si="56"/>
        <v/>
      </c>
      <c r="DH122" s="65" t="str">
        <f t="shared" ca="1" si="57"/>
        <v/>
      </c>
      <c r="DI122" s="65" t="str">
        <f t="shared" ca="1" si="58"/>
        <v/>
      </c>
      <c r="DJ122" s="65" t="str">
        <f t="shared" ca="1" si="59"/>
        <v/>
      </c>
      <c r="DK122" s="65" t="str">
        <f t="shared" ca="1" si="60"/>
        <v/>
      </c>
      <c r="DL122" s="65" t="str">
        <f t="shared" ca="1" si="61"/>
        <v/>
      </c>
      <c r="DM122" s="65" t="str">
        <f t="shared" ca="1" si="62"/>
        <v/>
      </c>
      <c r="DN122" s="65" t="str">
        <f t="shared" ca="1" si="63"/>
        <v/>
      </c>
      <c r="DO122" s="65" t="str">
        <f t="shared" ca="1" si="64"/>
        <v/>
      </c>
      <c r="DP122" s="65" t="str">
        <f t="shared" ca="1" si="65"/>
        <v/>
      </c>
      <c r="DQ122" s="65" t="str">
        <f t="shared" ca="1" si="66"/>
        <v/>
      </c>
      <c r="DR122" s="65" t="str">
        <f t="shared" ca="1" si="67"/>
        <v/>
      </c>
      <c r="DS122" s="65" t="str">
        <f t="shared" ca="1" si="68"/>
        <v/>
      </c>
      <c r="DT122" s="65" t="str">
        <f t="shared" ca="1" si="69"/>
        <v/>
      </c>
      <c r="DU122" s="65" t="str">
        <f t="shared" ca="1" si="70"/>
        <v/>
      </c>
      <c r="DV122" s="65" t="str">
        <f t="shared" ca="1" si="71"/>
        <v/>
      </c>
      <c r="DW122" s="141" t="str">
        <f t="shared" si="72"/>
        <v>Pro-AGG-1</v>
      </c>
      <c r="DX122" s="140" t="s">
        <v>200</v>
      </c>
      <c r="DY122" s="65" t="str">
        <f t="shared" ca="1" si="73"/>
        <v/>
      </c>
      <c r="DZ122" s="65" t="str">
        <f t="shared" ca="1" si="74"/>
        <v/>
      </c>
      <c r="EA122" s="65" t="str">
        <f t="shared" ca="1" si="75"/>
        <v/>
      </c>
      <c r="EB122" s="65" t="str">
        <f t="shared" ca="1" si="76"/>
        <v/>
      </c>
      <c r="EC122" s="65" t="str">
        <f t="shared" ca="1" si="77"/>
        <v/>
      </c>
      <c r="ED122" s="65" t="str">
        <f t="shared" ca="1" si="78"/>
        <v/>
      </c>
      <c r="EE122" s="65" t="str">
        <f t="shared" ca="1" si="79"/>
        <v/>
      </c>
      <c r="EF122" s="65" t="str">
        <f t="shared" ca="1" si="80"/>
        <v/>
      </c>
      <c r="EG122" s="65" t="str">
        <f t="shared" ca="1" si="81"/>
        <v/>
      </c>
      <c r="EH122" s="65" t="str">
        <f t="shared" ca="1" si="82"/>
        <v/>
      </c>
      <c r="EI122" s="65" t="str">
        <f t="shared" ca="1" si="83"/>
        <v/>
      </c>
      <c r="EJ122" s="65" t="str">
        <f t="shared" ca="1" si="84"/>
        <v/>
      </c>
      <c r="EK122" s="65" t="str">
        <f t="shared" ca="1" si="85"/>
        <v/>
      </c>
      <c r="EL122" s="65" t="str">
        <f t="shared" ca="1" si="86"/>
        <v/>
      </c>
      <c r="EM122" s="65" t="str">
        <f t="shared" ca="1" si="87"/>
        <v/>
      </c>
      <c r="EN122" s="65" t="str">
        <f t="shared" ca="1" si="88"/>
        <v/>
      </c>
      <c r="EO122" s="65" t="str">
        <f t="shared" ca="1" si="89"/>
        <v/>
      </c>
      <c r="EP122" s="65" t="str">
        <f t="shared" ca="1" si="90"/>
        <v/>
      </c>
      <c r="EQ122" s="65" t="str">
        <f t="shared" ca="1" si="91"/>
        <v/>
      </c>
      <c r="ER122" s="65" t="str">
        <f t="shared" ca="1" si="92"/>
        <v/>
      </c>
    </row>
    <row r="123" spans="1:148" ht="12.75" customHeight="1">
      <c r="A123" s="134" t="str">
        <f>'Test Sample Data'!A123</f>
        <v>Pro-AGG-2</v>
      </c>
      <c r="B123" s="136" t="s">
        <v>198</v>
      </c>
      <c r="C123" s="22" t="str">
        <f>IF(SUM('Test Sample Data'!C$3:C$194)&gt;10,IF(AND(ISNUMBER('Test Sample Data'!C123),'Test Sample Data'!C123&lt;35,'Test Sample Data'!C123&gt;0),'Test Sample Data'!C123-'Choose Housekeeping Genes'!D$20,35-'Choose Housekeeping Genes'!D$20),"")</f>
        <v/>
      </c>
      <c r="D123" s="22" t="str">
        <f>IF(SUM('Test Sample Data'!D$3:D$194)&gt;10,IF(AND(ISNUMBER('Test Sample Data'!D123),'Test Sample Data'!D123&lt;35,'Test Sample Data'!D123&gt;0),'Test Sample Data'!D123-'Choose Housekeeping Genes'!E$20,35-'Choose Housekeeping Genes'!E$20),"")</f>
        <v/>
      </c>
      <c r="E123" s="22" t="str">
        <f>IF(SUM('Test Sample Data'!E$3:E$194)&gt;10,IF(AND(ISNUMBER('Test Sample Data'!E123),'Test Sample Data'!E123&lt;35,'Test Sample Data'!E123&gt;0),'Test Sample Data'!E123-'Choose Housekeeping Genes'!F$20,35-'Choose Housekeeping Genes'!F$20),"")</f>
        <v/>
      </c>
      <c r="F123" s="22" t="str">
        <f>IF(SUM('Test Sample Data'!F$3:F$194)&gt;10,IF(AND(ISNUMBER('Test Sample Data'!F123),'Test Sample Data'!F123&lt;35,'Test Sample Data'!F123&gt;0),'Test Sample Data'!F123-'Choose Housekeeping Genes'!G$20,35-'Choose Housekeeping Genes'!G$20),"")</f>
        <v/>
      </c>
      <c r="G123" s="22" t="str">
        <f>IF(SUM('Test Sample Data'!G$3:G$194)&gt;10,IF(AND(ISNUMBER('Test Sample Data'!G123),'Test Sample Data'!G123&lt;35,'Test Sample Data'!G123&gt;0),'Test Sample Data'!G123-'Choose Housekeeping Genes'!H$20,35-'Choose Housekeeping Genes'!H$20),"")</f>
        <v/>
      </c>
      <c r="H123" s="22" t="str">
        <f>IF(SUM('Test Sample Data'!H$3:H$194)&gt;10,IF(AND(ISNUMBER('Test Sample Data'!H123),'Test Sample Data'!H123&lt;35,'Test Sample Data'!H123&gt;0),'Test Sample Data'!H123-'Choose Housekeeping Genes'!I$20,35-'Choose Housekeeping Genes'!I$20),"")</f>
        <v/>
      </c>
      <c r="I123" s="22" t="str">
        <f>IF(SUM('Test Sample Data'!I$3:I$194)&gt;10,IF(AND(ISNUMBER('Test Sample Data'!I123),'Test Sample Data'!I123&lt;35,'Test Sample Data'!I123&gt;0),'Test Sample Data'!I123-'Choose Housekeeping Genes'!J$20,35-'Choose Housekeeping Genes'!J$20),"")</f>
        <v/>
      </c>
      <c r="J123" s="22" t="str">
        <f>IF(SUM('Test Sample Data'!J$3:J$194)&gt;10,IF(AND(ISNUMBER('Test Sample Data'!J123),'Test Sample Data'!J123&lt;35,'Test Sample Data'!J123&gt;0),'Test Sample Data'!J123-'Choose Housekeeping Genes'!K$20,35-'Choose Housekeeping Genes'!K$20),"")</f>
        <v/>
      </c>
      <c r="K123" s="22" t="str">
        <f>IF(SUM('Test Sample Data'!K$3:K$194)&gt;10,IF(AND(ISNUMBER('Test Sample Data'!K123),'Test Sample Data'!K123&lt;35,'Test Sample Data'!K123&gt;0),'Test Sample Data'!K123-'Choose Housekeeping Genes'!L$20,35-'Choose Housekeeping Genes'!L$20),"")</f>
        <v/>
      </c>
      <c r="L123" s="22" t="str">
        <f>IF(SUM('Test Sample Data'!L$3:L$194)&gt;10,IF(AND(ISNUMBER('Test Sample Data'!L123),'Test Sample Data'!L123&lt;35,'Test Sample Data'!L123&gt;0),'Test Sample Data'!L123-'Choose Housekeeping Genes'!M$20,35-'Choose Housekeeping Genes'!M$20),"")</f>
        <v/>
      </c>
      <c r="M123" s="22" t="str">
        <f>IF(SUM('Test Sample Data'!M$3:M$194)&gt;10,IF(AND(ISNUMBER('Test Sample Data'!M123),'Test Sample Data'!M123&lt;35,'Test Sample Data'!M123&gt;0),'Test Sample Data'!M123-'Choose Housekeeping Genes'!N$20,35-'Choose Housekeeping Genes'!N$20),"")</f>
        <v/>
      </c>
      <c r="N123" s="22" t="str">
        <f>IF(SUM('Test Sample Data'!N$3:N$194)&gt;10,IF(AND(ISNUMBER('Test Sample Data'!N123),'Test Sample Data'!N123&lt;35,'Test Sample Data'!N123&gt;0),'Test Sample Data'!N123-'Choose Housekeeping Genes'!O$20,35-'Choose Housekeeping Genes'!O$20),"")</f>
        <v/>
      </c>
      <c r="O123" s="22" t="str">
        <f>IF(SUM('Test Sample Data'!O$3:O$194)&gt;10,IF(AND(ISNUMBER('Test Sample Data'!O123),'Test Sample Data'!O123&lt;35,'Test Sample Data'!O123&gt;0),'Test Sample Data'!O123-'Choose Housekeeping Genes'!P$20,35-'Choose Housekeeping Genes'!P$20),"")</f>
        <v/>
      </c>
      <c r="P123" s="22" t="str">
        <f>IF(SUM('Test Sample Data'!P$3:P$194)&gt;10,IF(AND(ISNUMBER('Test Sample Data'!P123),'Test Sample Data'!P123&lt;35,'Test Sample Data'!P123&gt;0),'Test Sample Data'!P123-'Choose Housekeeping Genes'!Q$20,35-'Choose Housekeeping Genes'!Q$20),"")</f>
        <v/>
      </c>
      <c r="Q123" s="22" t="str">
        <f>IF(SUM('Test Sample Data'!Q$3:Q$194)&gt;10,IF(AND(ISNUMBER('Test Sample Data'!Q123),'Test Sample Data'!Q123&lt;35,'Test Sample Data'!Q123&gt;0),'Test Sample Data'!Q123-'Choose Housekeeping Genes'!R$20,35-'Choose Housekeeping Genes'!R$20),"")</f>
        <v/>
      </c>
      <c r="R123" s="22" t="str">
        <f>IF(SUM('Test Sample Data'!R$3:R$194)&gt;10,IF(AND(ISNUMBER('Test Sample Data'!R123),'Test Sample Data'!R123&lt;35,'Test Sample Data'!R123&gt;0),'Test Sample Data'!R123-'Choose Housekeeping Genes'!S$20,35-'Choose Housekeeping Genes'!S$20),"")</f>
        <v/>
      </c>
      <c r="S123" s="22" t="str">
        <f>IF(SUM('Test Sample Data'!S$3:S$194)&gt;10,IF(AND(ISNUMBER('Test Sample Data'!S123),'Test Sample Data'!S123&lt;35,'Test Sample Data'!S123&gt;0),'Test Sample Data'!S123-'Choose Housekeeping Genes'!T$20,35-'Choose Housekeeping Genes'!T$20),"")</f>
        <v/>
      </c>
      <c r="T123" s="22" t="str">
        <f>IF(SUM('Test Sample Data'!T$3:T$194)&gt;10,IF(AND(ISNUMBER('Test Sample Data'!T123),'Test Sample Data'!T123&lt;35,'Test Sample Data'!T123&gt;0),'Test Sample Data'!T123-'Choose Housekeeping Genes'!U$20,35-'Choose Housekeeping Genes'!U$20),"")</f>
        <v/>
      </c>
      <c r="U123" s="22" t="str">
        <f>IF(SUM('Test Sample Data'!U$3:U$194)&gt;10,IF(AND(ISNUMBER('Test Sample Data'!U123),'Test Sample Data'!U123&lt;35,'Test Sample Data'!U123&gt;0),'Test Sample Data'!U123-'Choose Housekeeping Genes'!V$20,35-'Choose Housekeeping Genes'!V$20),"")</f>
        <v/>
      </c>
      <c r="V123" s="22" t="str">
        <f>IF(SUM('Test Sample Data'!V$3:V$194)&gt;10,IF(AND(ISNUMBER('Test Sample Data'!V123),'Test Sample Data'!V123&lt;35,'Test Sample Data'!V123&gt;0),'Test Sample Data'!V123-'Choose Housekeeping Genes'!W$20,35-'Choose Housekeeping Genes'!W$20),"")</f>
        <v/>
      </c>
      <c r="W123" s="139" t="str">
        <f>'Control Sample Data'!A123</f>
        <v>Pro-AGG-2</v>
      </c>
      <c r="X123" s="140" t="s">
        <v>198</v>
      </c>
      <c r="Y123" s="22" t="str">
        <f>IF(SUM('Control Sample Data'!C$3:C$194)&gt;10,IF(AND(ISNUMBER('Control Sample Data'!C123),'Control Sample Data'!C123&lt;35,'Control Sample Data'!C123&gt;0),'Control Sample Data'!C123-'Choose Housekeeping Genes'!AA$20,35-'Choose Housekeeping Genes'!AA$20),"")</f>
        <v/>
      </c>
      <c r="Z123" s="22" t="str">
        <f>IF(SUM('Control Sample Data'!D$3:D$194)&gt;10,IF(AND(ISNUMBER('Control Sample Data'!D123),'Control Sample Data'!D123&lt;35,'Control Sample Data'!D123&gt;0),'Control Sample Data'!D123-'Choose Housekeeping Genes'!AB$20,35-'Choose Housekeeping Genes'!AB$20),"")</f>
        <v/>
      </c>
      <c r="AA123" s="22" t="str">
        <f>IF(SUM('Control Sample Data'!E$3:E$194)&gt;10,IF(AND(ISNUMBER('Control Sample Data'!E123),'Control Sample Data'!E123&lt;35,'Control Sample Data'!E123&gt;0),'Control Sample Data'!E123-'Choose Housekeeping Genes'!AC$20,35-'Choose Housekeeping Genes'!AC$20),"")</f>
        <v/>
      </c>
      <c r="AB123" s="22" t="str">
        <f>IF(SUM('Control Sample Data'!F$3:F$194)&gt;10,IF(AND(ISNUMBER('Control Sample Data'!F123),'Control Sample Data'!F123&lt;35,'Control Sample Data'!F123&gt;0),'Control Sample Data'!F123-'Choose Housekeeping Genes'!AD$20,35-'Choose Housekeeping Genes'!AD$20),"")</f>
        <v/>
      </c>
      <c r="AC123" s="22" t="str">
        <f>IF(SUM('Control Sample Data'!G$3:G$194)&gt;10,IF(AND(ISNUMBER('Control Sample Data'!G123),'Control Sample Data'!G123&lt;35,'Control Sample Data'!G123&gt;0),'Control Sample Data'!G123-'Choose Housekeeping Genes'!AE$20,35-'Choose Housekeeping Genes'!AE$20),"")</f>
        <v/>
      </c>
      <c r="AD123" s="22" t="str">
        <f>IF(SUM('Control Sample Data'!H$3:H$194)&gt;10,IF(AND(ISNUMBER('Control Sample Data'!H123),'Control Sample Data'!H123&lt;35,'Control Sample Data'!H123&gt;0),'Control Sample Data'!H123-'Choose Housekeeping Genes'!AF$20,35-'Choose Housekeeping Genes'!AF$20),"")</f>
        <v/>
      </c>
      <c r="AE123" s="22" t="str">
        <f>IF(SUM('Control Sample Data'!I$3:I$194)&gt;10,IF(AND(ISNUMBER('Control Sample Data'!I123),'Control Sample Data'!I123&lt;35,'Control Sample Data'!I123&gt;0),'Control Sample Data'!I123-'Choose Housekeeping Genes'!AG$20,35-'Choose Housekeeping Genes'!AG$20),"")</f>
        <v/>
      </c>
      <c r="AF123" s="22" t="str">
        <f>IF(SUM('Control Sample Data'!J$3:J$194)&gt;10,IF(AND(ISNUMBER('Control Sample Data'!J123),'Control Sample Data'!J123&lt;35,'Control Sample Data'!J123&gt;0),'Control Sample Data'!J123-'Choose Housekeeping Genes'!AH$20,35-'Choose Housekeeping Genes'!AH$20),"")</f>
        <v/>
      </c>
      <c r="AG123" s="22" t="str">
        <f>IF(SUM('Control Sample Data'!K$3:K$194)&gt;10,IF(AND(ISNUMBER('Control Sample Data'!K123),'Control Sample Data'!K123&lt;35,'Control Sample Data'!K123&gt;0),'Control Sample Data'!K123-'Choose Housekeeping Genes'!AI$20,35-'Choose Housekeeping Genes'!AI$20),"")</f>
        <v/>
      </c>
      <c r="AH123" s="22" t="str">
        <f>IF(SUM('Control Sample Data'!L$3:L$194)&gt;10,IF(AND(ISNUMBER('Control Sample Data'!L123),'Control Sample Data'!L123&lt;35,'Control Sample Data'!L123&gt;0),'Control Sample Data'!L123-'Choose Housekeeping Genes'!AJ$20,35-'Choose Housekeeping Genes'!AJ$20),"")</f>
        <v/>
      </c>
      <c r="AI123" s="22" t="str">
        <f>IF(SUM('Control Sample Data'!M$3:M$194)&gt;10,IF(AND(ISNUMBER('Control Sample Data'!M123),'Control Sample Data'!M123&lt;35,'Control Sample Data'!M123&gt;0),'Control Sample Data'!M123-'Choose Housekeeping Genes'!AK$20,35-'Choose Housekeeping Genes'!AK$20),"")</f>
        <v/>
      </c>
      <c r="AJ123" s="22" t="str">
        <f>IF(SUM('Control Sample Data'!N$3:N$194)&gt;10,IF(AND(ISNUMBER('Control Sample Data'!N123),'Control Sample Data'!N123&lt;35,'Control Sample Data'!N123&gt;0),'Control Sample Data'!N123-'Choose Housekeeping Genes'!AL$20,35-'Choose Housekeeping Genes'!AL$20),"")</f>
        <v/>
      </c>
      <c r="AK123" s="22" t="str">
        <f>IF(SUM('Control Sample Data'!O$3:O$194)&gt;10,IF(AND(ISNUMBER('Control Sample Data'!O123),'Control Sample Data'!O123&lt;35,'Control Sample Data'!O123&gt;0),'Control Sample Data'!O123-'Choose Housekeeping Genes'!AM$20,35-'Choose Housekeeping Genes'!AM$20),"")</f>
        <v/>
      </c>
      <c r="AL123" s="22" t="str">
        <f>IF(SUM('Control Sample Data'!P$3:P$194)&gt;10,IF(AND(ISNUMBER('Control Sample Data'!P123),'Control Sample Data'!P123&lt;35,'Control Sample Data'!P123&gt;0),'Control Sample Data'!P123-'Choose Housekeeping Genes'!AN$20,35-'Choose Housekeeping Genes'!AN$20),"")</f>
        <v/>
      </c>
      <c r="AM123" s="22" t="str">
        <f>IF(SUM('Control Sample Data'!Q$3:Q$194)&gt;10,IF(AND(ISNUMBER('Control Sample Data'!Q123),'Control Sample Data'!Q123&lt;35,'Control Sample Data'!Q123&gt;0),'Control Sample Data'!Q123-'Choose Housekeeping Genes'!AO$20,35-'Choose Housekeeping Genes'!AO$20),"")</f>
        <v/>
      </c>
      <c r="AN123" s="22" t="str">
        <f>IF(SUM('Control Sample Data'!R$3:R$194)&gt;10,IF(AND(ISNUMBER('Control Sample Data'!R123),'Control Sample Data'!R123&lt;35,'Control Sample Data'!R123&gt;0),'Control Sample Data'!R123-'Choose Housekeeping Genes'!AP$20,35-'Choose Housekeeping Genes'!AP$20),"")</f>
        <v/>
      </c>
      <c r="AO123" s="22" t="str">
        <f>IF(SUM('Control Sample Data'!S$3:S$194)&gt;10,IF(AND(ISNUMBER('Control Sample Data'!S123),'Control Sample Data'!S123&lt;35,'Control Sample Data'!S123&gt;0),'Control Sample Data'!S123-'Choose Housekeeping Genes'!AQ$20,35-'Choose Housekeeping Genes'!AQ$20),"")</f>
        <v/>
      </c>
      <c r="AP123" s="22" t="str">
        <f>IF(SUM('Control Sample Data'!T$3:T$194)&gt;10,IF(AND(ISNUMBER('Control Sample Data'!T123),'Control Sample Data'!T123&lt;35,'Control Sample Data'!T123&gt;0),'Control Sample Data'!T123-'Choose Housekeeping Genes'!AR$20,35-'Choose Housekeeping Genes'!AR$20),"")</f>
        <v/>
      </c>
      <c r="AQ123" s="22" t="str">
        <f>IF(SUM('Control Sample Data'!U$3:U$194)&gt;10,IF(AND(ISNUMBER('Control Sample Data'!U123),'Control Sample Data'!U123&lt;35,'Control Sample Data'!U123&gt;0),'Control Sample Data'!U123-'Choose Housekeeping Genes'!AS$20,35-'Choose Housekeeping Genes'!AS$20),"")</f>
        <v/>
      </c>
      <c r="AR123" s="22" t="str">
        <f>IF(SUM('Control Sample Data'!V$3:V$194)&gt;10,IF(AND(ISNUMBER('Control Sample Data'!V123),'Control Sample Data'!V123&lt;35,'Control Sample Data'!V123&gt;0),'Control Sample Data'!V123-'Choose Housekeeping Genes'!AT$20,35-'Choose Housekeeping Genes'!AT$20),"")</f>
        <v/>
      </c>
      <c r="AS123" s="69" t="str">
        <f>'Control Sample Data'!A123</f>
        <v>Pro-AGG-2</v>
      </c>
      <c r="AT123" s="21" t="s">
        <v>198</v>
      </c>
      <c r="AU123" s="22" t="str">
        <f ca="1">IF(ISNUMBER(C123-'Choose Housekeeping Genes'!D$12),C123-'Choose Housekeeping Genes'!D$12,"")</f>
        <v/>
      </c>
      <c r="AV123" s="22" t="str">
        <f ca="1">IF(ISNUMBER(D123-'Choose Housekeeping Genes'!E$12),D123-'Choose Housekeeping Genes'!E$12,"")</f>
        <v/>
      </c>
      <c r="AW123" s="22" t="str">
        <f ca="1">IF(ISNUMBER(E123-'Choose Housekeeping Genes'!F$12),E123-'Choose Housekeeping Genes'!F$12,"")</f>
        <v/>
      </c>
      <c r="AX123" s="22" t="str">
        <f ca="1">IF(ISNUMBER(F123-'Choose Housekeeping Genes'!G$12),F123-'Choose Housekeeping Genes'!G$12,"")</f>
        <v/>
      </c>
      <c r="AY123" s="22" t="str">
        <f ca="1">IF(ISNUMBER(G123-'Choose Housekeeping Genes'!H$12),G123-'Choose Housekeeping Genes'!H$12,"")</f>
        <v/>
      </c>
      <c r="AZ123" s="22" t="str">
        <f ca="1">IF(ISNUMBER(H123-'Choose Housekeeping Genes'!I$12),H123-'Choose Housekeeping Genes'!I$12,"")</f>
        <v/>
      </c>
      <c r="BA123" s="22" t="str">
        <f ca="1">IF(ISNUMBER(I123-'Choose Housekeeping Genes'!J$12),I123-'Choose Housekeeping Genes'!J$12,"")</f>
        <v/>
      </c>
      <c r="BB123" s="22" t="str">
        <f ca="1">IF(ISNUMBER(J123-'Choose Housekeeping Genes'!K$12),J123-'Choose Housekeeping Genes'!K$12,"")</f>
        <v/>
      </c>
      <c r="BC123" s="22" t="str">
        <f ca="1">IF(ISNUMBER(K123-'Choose Housekeeping Genes'!L$12),K123-'Choose Housekeeping Genes'!L$12,"")</f>
        <v/>
      </c>
      <c r="BD123" s="22" t="str">
        <f ca="1">IF(ISNUMBER(L123-'Choose Housekeeping Genes'!M$12),L123-'Choose Housekeeping Genes'!M$12,"")</f>
        <v/>
      </c>
      <c r="BE123" s="22" t="str">
        <f ca="1">IF(ISNUMBER(M123-'Choose Housekeeping Genes'!N$12),M123-'Choose Housekeeping Genes'!N$12,"")</f>
        <v/>
      </c>
      <c r="BF123" s="22" t="str">
        <f ca="1">IF(ISNUMBER(N123-'Choose Housekeeping Genes'!O$12),N123-'Choose Housekeeping Genes'!O$12,"")</f>
        <v/>
      </c>
      <c r="BG123" s="22" t="str">
        <f ca="1">IF(ISNUMBER(O123-'Choose Housekeeping Genes'!P$12),O123-'Choose Housekeeping Genes'!P$12,"")</f>
        <v/>
      </c>
      <c r="BH123" s="22" t="str">
        <f ca="1">IF(ISNUMBER(P123-'Choose Housekeeping Genes'!Q$12),P123-'Choose Housekeeping Genes'!Q$12,"")</f>
        <v/>
      </c>
      <c r="BI123" s="22" t="str">
        <f ca="1">IF(ISNUMBER(Q123-'Choose Housekeeping Genes'!R$12),Q123-'Choose Housekeeping Genes'!R$12,"")</f>
        <v/>
      </c>
      <c r="BJ123" s="22" t="str">
        <f ca="1">IF(ISNUMBER(R123-'Choose Housekeeping Genes'!S$12),R123-'Choose Housekeeping Genes'!S$12,"")</f>
        <v/>
      </c>
      <c r="BK123" s="22" t="str">
        <f ca="1">IF(ISNUMBER(S123-'Choose Housekeeping Genes'!T$12),S123-'Choose Housekeeping Genes'!T$12,"")</f>
        <v/>
      </c>
      <c r="BL123" s="22" t="str">
        <f ca="1">IF(ISNUMBER(T123-'Choose Housekeeping Genes'!U$12),T123-'Choose Housekeeping Genes'!U$12,"")</f>
        <v/>
      </c>
      <c r="BM123" s="22" t="str">
        <f ca="1">IF(ISNUMBER(U123-'Choose Housekeeping Genes'!V$12),U123-'Choose Housekeeping Genes'!V$12,"")</f>
        <v/>
      </c>
      <c r="BN123" s="22" t="str">
        <f ca="1">IF(ISNUMBER(V123-'Choose Housekeeping Genes'!W$12),V123-'Choose Housekeeping Genes'!W$12,"")</f>
        <v/>
      </c>
      <c r="BO123" s="142" t="str">
        <f t="shared" si="93"/>
        <v>Pro-AGG-2</v>
      </c>
      <c r="BP123" s="140" t="s">
        <v>198</v>
      </c>
      <c r="BQ123" s="22" t="str">
        <f ca="1">IF(ISNUMBER(Y123-'Choose Housekeeping Genes'!AA$12),Y123-'Choose Housekeeping Genes'!AA$12,"")</f>
        <v/>
      </c>
      <c r="BR123" s="22" t="str">
        <f ca="1">IF(ISNUMBER(Z123-'Choose Housekeeping Genes'!AB$12),Z123-'Choose Housekeeping Genes'!AB$12,"")</f>
        <v/>
      </c>
      <c r="BS123" s="22" t="str">
        <f ca="1">IF(ISNUMBER(AA123-'Choose Housekeeping Genes'!AC$12),AA123-'Choose Housekeeping Genes'!AC$12,"")</f>
        <v/>
      </c>
      <c r="BT123" s="22" t="str">
        <f ca="1">IF(ISNUMBER(AB123-'Choose Housekeeping Genes'!AD$12),AB123-'Choose Housekeeping Genes'!AD$12,"")</f>
        <v/>
      </c>
      <c r="BU123" s="22" t="str">
        <f ca="1">IF(ISNUMBER(AC123-'Choose Housekeeping Genes'!AE$12),AC123-'Choose Housekeeping Genes'!AE$12,"")</f>
        <v/>
      </c>
      <c r="BV123" s="22" t="str">
        <f ca="1">IF(ISNUMBER(AD123-'Choose Housekeeping Genes'!AF$12),AD123-'Choose Housekeeping Genes'!AF$12,"")</f>
        <v/>
      </c>
      <c r="BW123" s="22" t="str">
        <f ca="1">IF(ISNUMBER(AE123-'Choose Housekeeping Genes'!AG$12),AE123-'Choose Housekeeping Genes'!AG$12,"")</f>
        <v/>
      </c>
      <c r="BX123" s="22" t="str">
        <f ca="1">IF(ISNUMBER(AF123-'Choose Housekeeping Genes'!AH$12),AF123-'Choose Housekeeping Genes'!AH$12,"")</f>
        <v/>
      </c>
      <c r="BY123" s="22" t="str">
        <f ca="1">IF(ISNUMBER(AG123-'Choose Housekeeping Genes'!AI$12),AG123-'Choose Housekeeping Genes'!AI$12,"")</f>
        <v/>
      </c>
      <c r="BZ123" s="22" t="str">
        <f ca="1">IF(ISNUMBER(AH123-'Choose Housekeeping Genes'!AJ$12),AH123-'Choose Housekeeping Genes'!AJ$12,"")</f>
        <v/>
      </c>
      <c r="CA123" s="22" t="str">
        <f ca="1">IF(ISNUMBER(AI123-'Choose Housekeeping Genes'!AK$12),AI123-'Choose Housekeeping Genes'!AK$12,"")</f>
        <v/>
      </c>
      <c r="CB123" s="22" t="str">
        <f ca="1">IF(ISNUMBER(AJ123-'Choose Housekeeping Genes'!AL$12),AJ123-'Choose Housekeeping Genes'!AL$12,"")</f>
        <v/>
      </c>
      <c r="CC123" s="22" t="str">
        <f ca="1">IF(ISNUMBER(AK123-'Choose Housekeeping Genes'!AM$12),AK123-'Choose Housekeeping Genes'!AM$12,"")</f>
        <v/>
      </c>
      <c r="CD123" s="22" t="str">
        <f ca="1">IF(ISNUMBER(AL123-'Choose Housekeeping Genes'!AN$12),AL123-'Choose Housekeeping Genes'!AN$12,"")</f>
        <v/>
      </c>
      <c r="CE123" s="22" t="str">
        <f ca="1">IF(ISNUMBER(AM123-'Choose Housekeeping Genes'!AO$12),AM123-'Choose Housekeeping Genes'!AO$12,"")</f>
        <v/>
      </c>
      <c r="CF123" s="22" t="str">
        <f ca="1">IF(ISNUMBER(AN123-'Choose Housekeeping Genes'!AP$12),AN123-'Choose Housekeeping Genes'!AP$12,"")</f>
        <v/>
      </c>
      <c r="CG123" s="22" t="str">
        <f ca="1">IF(ISNUMBER(AO123-'Choose Housekeeping Genes'!AQ$12),AO123-'Choose Housekeeping Genes'!AQ$12,"")</f>
        <v/>
      </c>
      <c r="CH123" s="22" t="str">
        <f ca="1">IF(ISNUMBER(AP123-'Choose Housekeeping Genes'!AR$12),AP123-'Choose Housekeeping Genes'!AR$12,"")</f>
        <v/>
      </c>
      <c r="CI123" s="22" t="str">
        <f ca="1">IF(ISNUMBER(AQ123-'Choose Housekeeping Genes'!AS$12),AQ123-'Choose Housekeeping Genes'!AS$12,"")</f>
        <v/>
      </c>
      <c r="CJ123" s="22" t="str">
        <f ca="1">IF(ISNUMBER(AR123-'Choose Housekeeping Genes'!AT$12),AR123-'Choose Housekeeping Genes'!AT$12,"")</f>
        <v/>
      </c>
      <c r="CK123" s="66" t="e">
        <f t="shared" ca="1" si="50"/>
        <v>#DIV/0!</v>
      </c>
      <c r="CL123" s="143" t="e">
        <f t="shared" ca="1" si="51"/>
        <v>#DIV/0!</v>
      </c>
      <c r="DA123" s="69" t="str">
        <f>'Transcript table'!D131</f>
        <v>Pro-AGG-2</v>
      </c>
      <c r="DB123" s="21" t="s">
        <v>198</v>
      </c>
      <c r="DC123" s="65" t="str">
        <f t="shared" ca="1" si="52"/>
        <v/>
      </c>
      <c r="DD123" s="65" t="str">
        <f t="shared" ca="1" si="53"/>
        <v/>
      </c>
      <c r="DE123" s="65" t="str">
        <f t="shared" ca="1" si="54"/>
        <v/>
      </c>
      <c r="DF123" s="65" t="str">
        <f t="shared" ca="1" si="55"/>
        <v/>
      </c>
      <c r="DG123" s="65" t="str">
        <f t="shared" ca="1" si="56"/>
        <v/>
      </c>
      <c r="DH123" s="65" t="str">
        <f t="shared" ca="1" si="57"/>
        <v/>
      </c>
      <c r="DI123" s="65" t="str">
        <f t="shared" ca="1" si="58"/>
        <v/>
      </c>
      <c r="DJ123" s="65" t="str">
        <f t="shared" ca="1" si="59"/>
        <v/>
      </c>
      <c r="DK123" s="65" t="str">
        <f t="shared" ca="1" si="60"/>
        <v/>
      </c>
      <c r="DL123" s="65" t="str">
        <f t="shared" ca="1" si="61"/>
        <v/>
      </c>
      <c r="DM123" s="65" t="str">
        <f t="shared" ca="1" si="62"/>
        <v/>
      </c>
      <c r="DN123" s="65" t="str">
        <f t="shared" ca="1" si="63"/>
        <v/>
      </c>
      <c r="DO123" s="65" t="str">
        <f t="shared" ca="1" si="64"/>
        <v/>
      </c>
      <c r="DP123" s="65" t="str">
        <f t="shared" ca="1" si="65"/>
        <v/>
      </c>
      <c r="DQ123" s="65" t="str">
        <f t="shared" ca="1" si="66"/>
        <v/>
      </c>
      <c r="DR123" s="65" t="str">
        <f t="shared" ca="1" si="67"/>
        <v/>
      </c>
      <c r="DS123" s="65" t="str">
        <f t="shared" ca="1" si="68"/>
        <v/>
      </c>
      <c r="DT123" s="65" t="str">
        <f t="shared" ca="1" si="69"/>
        <v/>
      </c>
      <c r="DU123" s="65" t="str">
        <f t="shared" ca="1" si="70"/>
        <v/>
      </c>
      <c r="DV123" s="65" t="str">
        <f t="shared" ca="1" si="71"/>
        <v/>
      </c>
      <c r="DW123" s="141" t="str">
        <f t="shared" si="72"/>
        <v>Pro-AGG-2</v>
      </c>
      <c r="DX123" s="140" t="s">
        <v>198</v>
      </c>
      <c r="DY123" s="65" t="str">
        <f t="shared" ca="1" si="73"/>
        <v/>
      </c>
      <c r="DZ123" s="65" t="str">
        <f t="shared" ca="1" si="74"/>
        <v/>
      </c>
      <c r="EA123" s="65" t="str">
        <f t="shared" ca="1" si="75"/>
        <v/>
      </c>
      <c r="EB123" s="65" t="str">
        <f t="shared" ca="1" si="76"/>
        <v/>
      </c>
      <c r="EC123" s="65" t="str">
        <f t="shared" ca="1" si="77"/>
        <v/>
      </c>
      <c r="ED123" s="65" t="str">
        <f t="shared" ca="1" si="78"/>
        <v/>
      </c>
      <c r="EE123" s="65" t="str">
        <f t="shared" ca="1" si="79"/>
        <v/>
      </c>
      <c r="EF123" s="65" t="str">
        <f t="shared" ca="1" si="80"/>
        <v/>
      </c>
      <c r="EG123" s="65" t="str">
        <f t="shared" ca="1" si="81"/>
        <v/>
      </c>
      <c r="EH123" s="65" t="str">
        <f t="shared" ca="1" si="82"/>
        <v/>
      </c>
      <c r="EI123" s="65" t="str">
        <f t="shared" ca="1" si="83"/>
        <v/>
      </c>
      <c r="EJ123" s="65" t="str">
        <f t="shared" ca="1" si="84"/>
        <v/>
      </c>
      <c r="EK123" s="65" t="str">
        <f t="shared" ca="1" si="85"/>
        <v/>
      </c>
      <c r="EL123" s="65" t="str">
        <f t="shared" ca="1" si="86"/>
        <v/>
      </c>
      <c r="EM123" s="65" t="str">
        <f t="shared" ca="1" si="87"/>
        <v/>
      </c>
      <c r="EN123" s="65" t="str">
        <f t="shared" ca="1" si="88"/>
        <v/>
      </c>
      <c r="EO123" s="65" t="str">
        <f t="shared" ca="1" si="89"/>
        <v/>
      </c>
      <c r="EP123" s="65" t="str">
        <f t="shared" ca="1" si="90"/>
        <v/>
      </c>
      <c r="EQ123" s="65" t="str">
        <f t="shared" ca="1" si="91"/>
        <v/>
      </c>
      <c r="ER123" s="65" t="str">
        <f t="shared" ca="1" si="92"/>
        <v/>
      </c>
    </row>
    <row r="124" spans="1:148" ht="12.75" customHeight="1">
      <c r="A124" s="134" t="str">
        <f>'Test Sample Data'!A124</f>
        <v>Pro-AGG-3</v>
      </c>
      <c r="B124" s="136" t="s">
        <v>196</v>
      </c>
      <c r="C124" s="22" t="str">
        <f>IF(SUM('Test Sample Data'!C$3:C$194)&gt;10,IF(AND(ISNUMBER('Test Sample Data'!C124),'Test Sample Data'!C124&lt;35,'Test Sample Data'!C124&gt;0),'Test Sample Data'!C124-'Choose Housekeeping Genes'!D$20,35-'Choose Housekeeping Genes'!D$20),"")</f>
        <v/>
      </c>
      <c r="D124" s="22" t="str">
        <f>IF(SUM('Test Sample Data'!D$3:D$194)&gt;10,IF(AND(ISNUMBER('Test Sample Data'!D124),'Test Sample Data'!D124&lt;35,'Test Sample Data'!D124&gt;0),'Test Sample Data'!D124-'Choose Housekeeping Genes'!E$20,35-'Choose Housekeeping Genes'!E$20),"")</f>
        <v/>
      </c>
      <c r="E124" s="22" t="str">
        <f>IF(SUM('Test Sample Data'!E$3:E$194)&gt;10,IF(AND(ISNUMBER('Test Sample Data'!E124),'Test Sample Data'!E124&lt;35,'Test Sample Data'!E124&gt;0),'Test Sample Data'!E124-'Choose Housekeeping Genes'!F$20,35-'Choose Housekeeping Genes'!F$20),"")</f>
        <v/>
      </c>
      <c r="F124" s="22" t="str">
        <f>IF(SUM('Test Sample Data'!F$3:F$194)&gt;10,IF(AND(ISNUMBER('Test Sample Data'!F124),'Test Sample Data'!F124&lt;35,'Test Sample Data'!F124&gt;0),'Test Sample Data'!F124-'Choose Housekeeping Genes'!G$20,35-'Choose Housekeeping Genes'!G$20),"")</f>
        <v/>
      </c>
      <c r="G124" s="22" t="str">
        <f>IF(SUM('Test Sample Data'!G$3:G$194)&gt;10,IF(AND(ISNUMBER('Test Sample Data'!G124),'Test Sample Data'!G124&lt;35,'Test Sample Data'!G124&gt;0),'Test Sample Data'!G124-'Choose Housekeeping Genes'!H$20,35-'Choose Housekeeping Genes'!H$20),"")</f>
        <v/>
      </c>
      <c r="H124" s="22" t="str">
        <f>IF(SUM('Test Sample Data'!H$3:H$194)&gt;10,IF(AND(ISNUMBER('Test Sample Data'!H124),'Test Sample Data'!H124&lt;35,'Test Sample Data'!H124&gt;0),'Test Sample Data'!H124-'Choose Housekeeping Genes'!I$20,35-'Choose Housekeeping Genes'!I$20),"")</f>
        <v/>
      </c>
      <c r="I124" s="22" t="str">
        <f>IF(SUM('Test Sample Data'!I$3:I$194)&gt;10,IF(AND(ISNUMBER('Test Sample Data'!I124),'Test Sample Data'!I124&lt;35,'Test Sample Data'!I124&gt;0),'Test Sample Data'!I124-'Choose Housekeeping Genes'!J$20,35-'Choose Housekeeping Genes'!J$20),"")</f>
        <v/>
      </c>
      <c r="J124" s="22" t="str">
        <f>IF(SUM('Test Sample Data'!J$3:J$194)&gt;10,IF(AND(ISNUMBER('Test Sample Data'!J124),'Test Sample Data'!J124&lt;35,'Test Sample Data'!J124&gt;0),'Test Sample Data'!J124-'Choose Housekeeping Genes'!K$20,35-'Choose Housekeeping Genes'!K$20),"")</f>
        <v/>
      </c>
      <c r="K124" s="22" t="str">
        <f>IF(SUM('Test Sample Data'!K$3:K$194)&gt;10,IF(AND(ISNUMBER('Test Sample Data'!K124),'Test Sample Data'!K124&lt;35,'Test Sample Data'!K124&gt;0),'Test Sample Data'!K124-'Choose Housekeeping Genes'!L$20,35-'Choose Housekeeping Genes'!L$20),"")</f>
        <v/>
      </c>
      <c r="L124" s="22" t="str">
        <f>IF(SUM('Test Sample Data'!L$3:L$194)&gt;10,IF(AND(ISNUMBER('Test Sample Data'!L124),'Test Sample Data'!L124&lt;35,'Test Sample Data'!L124&gt;0),'Test Sample Data'!L124-'Choose Housekeeping Genes'!M$20,35-'Choose Housekeeping Genes'!M$20),"")</f>
        <v/>
      </c>
      <c r="M124" s="22" t="str">
        <f>IF(SUM('Test Sample Data'!M$3:M$194)&gt;10,IF(AND(ISNUMBER('Test Sample Data'!M124),'Test Sample Data'!M124&lt;35,'Test Sample Data'!M124&gt;0),'Test Sample Data'!M124-'Choose Housekeeping Genes'!N$20,35-'Choose Housekeeping Genes'!N$20),"")</f>
        <v/>
      </c>
      <c r="N124" s="22" t="str">
        <f>IF(SUM('Test Sample Data'!N$3:N$194)&gt;10,IF(AND(ISNUMBER('Test Sample Data'!N124),'Test Sample Data'!N124&lt;35,'Test Sample Data'!N124&gt;0),'Test Sample Data'!N124-'Choose Housekeeping Genes'!O$20,35-'Choose Housekeeping Genes'!O$20),"")</f>
        <v/>
      </c>
      <c r="O124" s="22" t="str">
        <f>IF(SUM('Test Sample Data'!O$3:O$194)&gt;10,IF(AND(ISNUMBER('Test Sample Data'!O124),'Test Sample Data'!O124&lt;35,'Test Sample Data'!O124&gt;0),'Test Sample Data'!O124-'Choose Housekeeping Genes'!P$20,35-'Choose Housekeeping Genes'!P$20),"")</f>
        <v/>
      </c>
      <c r="P124" s="22" t="str">
        <f>IF(SUM('Test Sample Data'!P$3:P$194)&gt;10,IF(AND(ISNUMBER('Test Sample Data'!P124),'Test Sample Data'!P124&lt;35,'Test Sample Data'!P124&gt;0),'Test Sample Data'!P124-'Choose Housekeeping Genes'!Q$20,35-'Choose Housekeeping Genes'!Q$20),"")</f>
        <v/>
      </c>
      <c r="Q124" s="22" t="str">
        <f>IF(SUM('Test Sample Data'!Q$3:Q$194)&gt;10,IF(AND(ISNUMBER('Test Sample Data'!Q124),'Test Sample Data'!Q124&lt;35,'Test Sample Data'!Q124&gt;0),'Test Sample Data'!Q124-'Choose Housekeeping Genes'!R$20,35-'Choose Housekeeping Genes'!R$20),"")</f>
        <v/>
      </c>
      <c r="R124" s="22" t="str">
        <f>IF(SUM('Test Sample Data'!R$3:R$194)&gt;10,IF(AND(ISNUMBER('Test Sample Data'!R124),'Test Sample Data'!R124&lt;35,'Test Sample Data'!R124&gt;0),'Test Sample Data'!R124-'Choose Housekeeping Genes'!S$20,35-'Choose Housekeeping Genes'!S$20),"")</f>
        <v/>
      </c>
      <c r="S124" s="22" t="str">
        <f>IF(SUM('Test Sample Data'!S$3:S$194)&gt;10,IF(AND(ISNUMBER('Test Sample Data'!S124),'Test Sample Data'!S124&lt;35,'Test Sample Data'!S124&gt;0),'Test Sample Data'!S124-'Choose Housekeeping Genes'!T$20,35-'Choose Housekeeping Genes'!T$20),"")</f>
        <v/>
      </c>
      <c r="T124" s="22" t="str">
        <f>IF(SUM('Test Sample Data'!T$3:T$194)&gt;10,IF(AND(ISNUMBER('Test Sample Data'!T124),'Test Sample Data'!T124&lt;35,'Test Sample Data'!T124&gt;0),'Test Sample Data'!T124-'Choose Housekeeping Genes'!U$20,35-'Choose Housekeeping Genes'!U$20),"")</f>
        <v/>
      </c>
      <c r="U124" s="22" t="str">
        <f>IF(SUM('Test Sample Data'!U$3:U$194)&gt;10,IF(AND(ISNUMBER('Test Sample Data'!U124),'Test Sample Data'!U124&lt;35,'Test Sample Data'!U124&gt;0),'Test Sample Data'!U124-'Choose Housekeeping Genes'!V$20,35-'Choose Housekeeping Genes'!V$20),"")</f>
        <v/>
      </c>
      <c r="V124" s="22" t="str">
        <f>IF(SUM('Test Sample Data'!V$3:V$194)&gt;10,IF(AND(ISNUMBER('Test Sample Data'!V124),'Test Sample Data'!V124&lt;35,'Test Sample Data'!V124&gt;0),'Test Sample Data'!V124-'Choose Housekeeping Genes'!W$20,35-'Choose Housekeeping Genes'!W$20),"")</f>
        <v/>
      </c>
      <c r="W124" s="139" t="str">
        <f>'Control Sample Data'!A124</f>
        <v>Pro-AGG-3</v>
      </c>
      <c r="X124" s="140" t="s">
        <v>196</v>
      </c>
      <c r="Y124" s="22" t="str">
        <f>IF(SUM('Control Sample Data'!C$3:C$194)&gt;10,IF(AND(ISNUMBER('Control Sample Data'!C124),'Control Sample Data'!C124&lt;35,'Control Sample Data'!C124&gt;0),'Control Sample Data'!C124-'Choose Housekeeping Genes'!AA$20,35-'Choose Housekeeping Genes'!AA$20),"")</f>
        <v/>
      </c>
      <c r="Z124" s="22" t="str">
        <f>IF(SUM('Control Sample Data'!D$3:D$194)&gt;10,IF(AND(ISNUMBER('Control Sample Data'!D124),'Control Sample Data'!D124&lt;35,'Control Sample Data'!D124&gt;0),'Control Sample Data'!D124-'Choose Housekeeping Genes'!AB$20,35-'Choose Housekeeping Genes'!AB$20),"")</f>
        <v/>
      </c>
      <c r="AA124" s="22" t="str">
        <f>IF(SUM('Control Sample Data'!E$3:E$194)&gt;10,IF(AND(ISNUMBER('Control Sample Data'!E124),'Control Sample Data'!E124&lt;35,'Control Sample Data'!E124&gt;0),'Control Sample Data'!E124-'Choose Housekeeping Genes'!AC$20,35-'Choose Housekeeping Genes'!AC$20),"")</f>
        <v/>
      </c>
      <c r="AB124" s="22" t="str">
        <f>IF(SUM('Control Sample Data'!F$3:F$194)&gt;10,IF(AND(ISNUMBER('Control Sample Data'!F124),'Control Sample Data'!F124&lt;35,'Control Sample Data'!F124&gt;0),'Control Sample Data'!F124-'Choose Housekeeping Genes'!AD$20,35-'Choose Housekeeping Genes'!AD$20),"")</f>
        <v/>
      </c>
      <c r="AC124" s="22" t="str">
        <f>IF(SUM('Control Sample Data'!G$3:G$194)&gt;10,IF(AND(ISNUMBER('Control Sample Data'!G124),'Control Sample Data'!G124&lt;35,'Control Sample Data'!G124&gt;0),'Control Sample Data'!G124-'Choose Housekeeping Genes'!AE$20,35-'Choose Housekeeping Genes'!AE$20),"")</f>
        <v/>
      </c>
      <c r="AD124" s="22" t="str">
        <f>IF(SUM('Control Sample Data'!H$3:H$194)&gt;10,IF(AND(ISNUMBER('Control Sample Data'!H124),'Control Sample Data'!H124&lt;35,'Control Sample Data'!H124&gt;0),'Control Sample Data'!H124-'Choose Housekeeping Genes'!AF$20,35-'Choose Housekeeping Genes'!AF$20),"")</f>
        <v/>
      </c>
      <c r="AE124" s="22" t="str">
        <f>IF(SUM('Control Sample Data'!I$3:I$194)&gt;10,IF(AND(ISNUMBER('Control Sample Data'!I124),'Control Sample Data'!I124&lt;35,'Control Sample Data'!I124&gt;0),'Control Sample Data'!I124-'Choose Housekeeping Genes'!AG$20,35-'Choose Housekeeping Genes'!AG$20),"")</f>
        <v/>
      </c>
      <c r="AF124" s="22" t="str">
        <f>IF(SUM('Control Sample Data'!J$3:J$194)&gt;10,IF(AND(ISNUMBER('Control Sample Data'!J124),'Control Sample Data'!J124&lt;35,'Control Sample Data'!J124&gt;0),'Control Sample Data'!J124-'Choose Housekeeping Genes'!AH$20,35-'Choose Housekeeping Genes'!AH$20),"")</f>
        <v/>
      </c>
      <c r="AG124" s="22" t="str">
        <f>IF(SUM('Control Sample Data'!K$3:K$194)&gt;10,IF(AND(ISNUMBER('Control Sample Data'!K124),'Control Sample Data'!K124&lt;35,'Control Sample Data'!K124&gt;0),'Control Sample Data'!K124-'Choose Housekeeping Genes'!AI$20,35-'Choose Housekeeping Genes'!AI$20),"")</f>
        <v/>
      </c>
      <c r="AH124" s="22" t="str">
        <f>IF(SUM('Control Sample Data'!L$3:L$194)&gt;10,IF(AND(ISNUMBER('Control Sample Data'!L124),'Control Sample Data'!L124&lt;35,'Control Sample Data'!L124&gt;0),'Control Sample Data'!L124-'Choose Housekeeping Genes'!AJ$20,35-'Choose Housekeeping Genes'!AJ$20),"")</f>
        <v/>
      </c>
      <c r="AI124" s="22" t="str">
        <f>IF(SUM('Control Sample Data'!M$3:M$194)&gt;10,IF(AND(ISNUMBER('Control Sample Data'!M124),'Control Sample Data'!M124&lt;35,'Control Sample Data'!M124&gt;0),'Control Sample Data'!M124-'Choose Housekeeping Genes'!AK$20,35-'Choose Housekeeping Genes'!AK$20),"")</f>
        <v/>
      </c>
      <c r="AJ124" s="22" t="str">
        <f>IF(SUM('Control Sample Data'!N$3:N$194)&gt;10,IF(AND(ISNUMBER('Control Sample Data'!N124),'Control Sample Data'!N124&lt;35,'Control Sample Data'!N124&gt;0),'Control Sample Data'!N124-'Choose Housekeeping Genes'!AL$20,35-'Choose Housekeeping Genes'!AL$20),"")</f>
        <v/>
      </c>
      <c r="AK124" s="22" t="str">
        <f>IF(SUM('Control Sample Data'!O$3:O$194)&gt;10,IF(AND(ISNUMBER('Control Sample Data'!O124),'Control Sample Data'!O124&lt;35,'Control Sample Data'!O124&gt;0),'Control Sample Data'!O124-'Choose Housekeeping Genes'!AM$20,35-'Choose Housekeeping Genes'!AM$20),"")</f>
        <v/>
      </c>
      <c r="AL124" s="22" t="str">
        <f>IF(SUM('Control Sample Data'!P$3:P$194)&gt;10,IF(AND(ISNUMBER('Control Sample Data'!P124),'Control Sample Data'!P124&lt;35,'Control Sample Data'!P124&gt;0),'Control Sample Data'!P124-'Choose Housekeeping Genes'!AN$20,35-'Choose Housekeeping Genes'!AN$20),"")</f>
        <v/>
      </c>
      <c r="AM124" s="22" t="str">
        <f>IF(SUM('Control Sample Data'!Q$3:Q$194)&gt;10,IF(AND(ISNUMBER('Control Sample Data'!Q124),'Control Sample Data'!Q124&lt;35,'Control Sample Data'!Q124&gt;0),'Control Sample Data'!Q124-'Choose Housekeeping Genes'!AO$20,35-'Choose Housekeeping Genes'!AO$20),"")</f>
        <v/>
      </c>
      <c r="AN124" s="22" t="str">
        <f>IF(SUM('Control Sample Data'!R$3:R$194)&gt;10,IF(AND(ISNUMBER('Control Sample Data'!R124),'Control Sample Data'!R124&lt;35,'Control Sample Data'!R124&gt;0),'Control Sample Data'!R124-'Choose Housekeeping Genes'!AP$20,35-'Choose Housekeeping Genes'!AP$20),"")</f>
        <v/>
      </c>
      <c r="AO124" s="22" t="str">
        <f>IF(SUM('Control Sample Data'!S$3:S$194)&gt;10,IF(AND(ISNUMBER('Control Sample Data'!S124),'Control Sample Data'!S124&lt;35,'Control Sample Data'!S124&gt;0),'Control Sample Data'!S124-'Choose Housekeeping Genes'!AQ$20,35-'Choose Housekeeping Genes'!AQ$20),"")</f>
        <v/>
      </c>
      <c r="AP124" s="22" t="str">
        <f>IF(SUM('Control Sample Data'!T$3:T$194)&gt;10,IF(AND(ISNUMBER('Control Sample Data'!T124),'Control Sample Data'!T124&lt;35,'Control Sample Data'!T124&gt;0),'Control Sample Data'!T124-'Choose Housekeeping Genes'!AR$20,35-'Choose Housekeeping Genes'!AR$20),"")</f>
        <v/>
      </c>
      <c r="AQ124" s="22" t="str">
        <f>IF(SUM('Control Sample Data'!U$3:U$194)&gt;10,IF(AND(ISNUMBER('Control Sample Data'!U124),'Control Sample Data'!U124&lt;35,'Control Sample Data'!U124&gt;0),'Control Sample Data'!U124-'Choose Housekeeping Genes'!AS$20,35-'Choose Housekeeping Genes'!AS$20),"")</f>
        <v/>
      </c>
      <c r="AR124" s="22" t="str">
        <f>IF(SUM('Control Sample Data'!V$3:V$194)&gt;10,IF(AND(ISNUMBER('Control Sample Data'!V124),'Control Sample Data'!V124&lt;35,'Control Sample Data'!V124&gt;0),'Control Sample Data'!V124-'Choose Housekeeping Genes'!AT$20,35-'Choose Housekeeping Genes'!AT$20),"")</f>
        <v/>
      </c>
      <c r="AS124" s="69" t="str">
        <f>'Control Sample Data'!A124</f>
        <v>Pro-AGG-3</v>
      </c>
      <c r="AT124" s="21" t="s">
        <v>196</v>
      </c>
      <c r="AU124" s="22" t="str">
        <f ca="1">IF(ISNUMBER(C124-'Choose Housekeeping Genes'!D$12),C124-'Choose Housekeeping Genes'!D$12,"")</f>
        <v/>
      </c>
      <c r="AV124" s="22" t="str">
        <f ca="1">IF(ISNUMBER(D124-'Choose Housekeeping Genes'!E$12),D124-'Choose Housekeeping Genes'!E$12,"")</f>
        <v/>
      </c>
      <c r="AW124" s="22" t="str">
        <f ca="1">IF(ISNUMBER(E124-'Choose Housekeeping Genes'!F$12),E124-'Choose Housekeeping Genes'!F$12,"")</f>
        <v/>
      </c>
      <c r="AX124" s="22" t="str">
        <f ca="1">IF(ISNUMBER(F124-'Choose Housekeeping Genes'!G$12),F124-'Choose Housekeeping Genes'!G$12,"")</f>
        <v/>
      </c>
      <c r="AY124" s="22" t="str">
        <f ca="1">IF(ISNUMBER(G124-'Choose Housekeeping Genes'!H$12),G124-'Choose Housekeeping Genes'!H$12,"")</f>
        <v/>
      </c>
      <c r="AZ124" s="22" t="str">
        <f ca="1">IF(ISNUMBER(H124-'Choose Housekeeping Genes'!I$12),H124-'Choose Housekeeping Genes'!I$12,"")</f>
        <v/>
      </c>
      <c r="BA124" s="22" t="str">
        <f ca="1">IF(ISNUMBER(I124-'Choose Housekeeping Genes'!J$12),I124-'Choose Housekeeping Genes'!J$12,"")</f>
        <v/>
      </c>
      <c r="BB124" s="22" t="str">
        <f ca="1">IF(ISNUMBER(J124-'Choose Housekeeping Genes'!K$12),J124-'Choose Housekeeping Genes'!K$12,"")</f>
        <v/>
      </c>
      <c r="BC124" s="22" t="str">
        <f ca="1">IF(ISNUMBER(K124-'Choose Housekeeping Genes'!L$12),K124-'Choose Housekeeping Genes'!L$12,"")</f>
        <v/>
      </c>
      <c r="BD124" s="22" t="str">
        <f ca="1">IF(ISNUMBER(L124-'Choose Housekeeping Genes'!M$12),L124-'Choose Housekeeping Genes'!M$12,"")</f>
        <v/>
      </c>
      <c r="BE124" s="22" t="str">
        <f ca="1">IF(ISNUMBER(M124-'Choose Housekeeping Genes'!N$12),M124-'Choose Housekeeping Genes'!N$12,"")</f>
        <v/>
      </c>
      <c r="BF124" s="22" t="str">
        <f ca="1">IF(ISNUMBER(N124-'Choose Housekeeping Genes'!O$12),N124-'Choose Housekeeping Genes'!O$12,"")</f>
        <v/>
      </c>
      <c r="BG124" s="22" t="str">
        <f ca="1">IF(ISNUMBER(O124-'Choose Housekeeping Genes'!P$12),O124-'Choose Housekeeping Genes'!P$12,"")</f>
        <v/>
      </c>
      <c r="BH124" s="22" t="str">
        <f ca="1">IF(ISNUMBER(P124-'Choose Housekeeping Genes'!Q$12),P124-'Choose Housekeeping Genes'!Q$12,"")</f>
        <v/>
      </c>
      <c r="BI124" s="22" t="str">
        <f ca="1">IF(ISNUMBER(Q124-'Choose Housekeeping Genes'!R$12),Q124-'Choose Housekeeping Genes'!R$12,"")</f>
        <v/>
      </c>
      <c r="BJ124" s="22" t="str">
        <f ca="1">IF(ISNUMBER(R124-'Choose Housekeeping Genes'!S$12),R124-'Choose Housekeeping Genes'!S$12,"")</f>
        <v/>
      </c>
      <c r="BK124" s="22" t="str">
        <f ca="1">IF(ISNUMBER(S124-'Choose Housekeeping Genes'!T$12),S124-'Choose Housekeeping Genes'!T$12,"")</f>
        <v/>
      </c>
      <c r="BL124" s="22" t="str">
        <f ca="1">IF(ISNUMBER(T124-'Choose Housekeeping Genes'!U$12),T124-'Choose Housekeeping Genes'!U$12,"")</f>
        <v/>
      </c>
      <c r="BM124" s="22" t="str">
        <f ca="1">IF(ISNUMBER(U124-'Choose Housekeeping Genes'!V$12),U124-'Choose Housekeeping Genes'!V$12,"")</f>
        <v/>
      </c>
      <c r="BN124" s="22" t="str">
        <f ca="1">IF(ISNUMBER(V124-'Choose Housekeeping Genes'!W$12),V124-'Choose Housekeeping Genes'!W$12,"")</f>
        <v/>
      </c>
      <c r="BO124" s="142" t="str">
        <f t="shared" si="93"/>
        <v>Pro-AGG-3</v>
      </c>
      <c r="BP124" s="140" t="s">
        <v>196</v>
      </c>
      <c r="BQ124" s="22" t="str">
        <f ca="1">IF(ISNUMBER(Y124-'Choose Housekeeping Genes'!AA$12),Y124-'Choose Housekeeping Genes'!AA$12,"")</f>
        <v/>
      </c>
      <c r="BR124" s="22" t="str">
        <f ca="1">IF(ISNUMBER(Z124-'Choose Housekeeping Genes'!AB$12),Z124-'Choose Housekeeping Genes'!AB$12,"")</f>
        <v/>
      </c>
      <c r="BS124" s="22" t="str">
        <f ca="1">IF(ISNUMBER(AA124-'Choose Housekeeping Genes'!AC$12),AA124-'Choose Housekeeping Genes'!AC$12,"")</f>
        <v/>
      </c>
      <c r="BT124" s="22" t="str">
        <f ca="1">IF(ISNUMBER(AB124-'Choose Housekeeping Genes'!AD$12),AB124-'Choose Housekeeping Genes'!AD$12,"")</f>
        <v/>
      </c>
      <c r="BU124" s="22" t="str">
        <f ca="1">IF(ISNUMBER(AC124-'Choose Housekeeping Genes'!AE$12),AC124-'Choose Housekeeping Genes'!AE$12,"")</f>
        <v/>
      </c>
      <c r="BV124" s="22" t="str">
        <f ca="1">IF(ISNUMBER(AD124-'Choose Housekeeping Genes'!AF$12),AD124-'Choose Housekeeping Genes'!AF$12,"")</f>
        <v/>
      </c>
      <c r="BW124" s="22" t="str">
        <f ca="1">IF(ISNUMBER(AE124-'Choose Housekeeping Genes'!AG$12),AE124-'Choose Housekeeping Genes'!AG$12,"")</f>
        <v/>
      </c>
      <c r="BX124" s="22" t="str">
        <f ca="1">IF(ISNUMBER(AF124-'Choose Housekeeping Genes'!AH$12),AF124-'Choose Housekeeping Genes'!AH$12,"")</f>
        <v/>
      </c>
      <c r="BY124" s="22" t="str">
        <f ca="1">IF(ISNUMBER(AG124-'Choose Housekeeping Genes'!AI$12),AG124-'Choose Housekeeping Genes'!AI$12,"")</f>
        <v/>
      </c>
      <c r="BZ124" s="22" t="str">
        <f ca="1">IF(ISNUMBER(AH124-'Choose Housekeeping Genes'!AJ$12),AH124-'Choose Housekeeping Genes'!AJ$12,"")</f>
        <v/>
      </c>
      <c r="CA124" s="22" t="str">
        <f ca="1">IF(ISNUMBER(AI124-'Choose Housekeeping Genes'!AK$12),AI124-'Choose Housekeeping Genes'!AK$12,"")</f>
        <v/>
      </c>
      <c r="CB124" s="22" t="str">
        <f ca="1">IF(ISNUMBER(AJ124-'Choose Housekeeping Genes'!AL$12),AJ124-'Choose Housekeeping Genes'!AL$12,"")</f>
        <v/>
      </c>
      <c r="CC124" s="22" t="str">
        <f ca="1">IF(ISNUMBER(AK124-'Choose Housekeeping Genes'!AM$12),AK124-'Choose Housekeeping Genes'!AM$12,"")</f>
        <v/>
      </c>
      <c r="CD124" s="22" t="str">
        <f ca="1">IF(ISNUMBER(AL124-'Choose Housekeeping Genes'!AN$12),AL124-'Choose Housekeeping Genes'!AN$12,"")</f>
        <v/>
      </c>
      <c r="CE124" s="22" t="str">
        <f ca="1">IF(ISNUMBER(AM124-'Choose Housekeeping Genes'!AO$12),AM124-'Choose Housekeeping Genes'!AO$12,"")</f>
        <v/>
      </c>
      <c r="CF124" s="22" t="str">
        <f ca="1">IF(ISNUMBER(AN124-'Choose Housekeeping Genes'!AP$12),AN124-'Choose Housekeeping Genes'!AP$12,"")</f>
        <v/>
      </c>
      <c r="CG124" s="22" t="str">
        <f ca="1">IF(ISNUMBER(AO124-'Choose Housekeeping Genes'!AQ$12),AO124-'Choose Housekeeping Genes'!AQ$12,"")</f>
        <v/>
      </c>
      <c r="CH124" s="22" t="str">
        <f ca="1">IF(ISNUMBER(AP124-'Choose Housekeeping Genes'!AR$12),AP124-'Choose Housekeeping Genes'!AR$12,"")</f>
        <v/>
      </c>
      <c r="CI124" s="22" t="str">
        <f ca="1">IF(ISNUMBER(AQ124-'Choose Housekeeping Genes'!AS$12),AQ124-'Choose Housekeeping Genes'!AS$12,"")</f>
        <v/>
      </c>
      <c r="CJ124" s="22" t="str">
        <f ca="1">IF(ISNUMBER(AR124-'Choose Housekeeping Genes'!AT$12),AR124-'Choose Housekeeping Genes'!AT$12,"")</f>
        <v/>
      </c>
      <c r="CK124" s="66" t="e">
        <f t="shared" ca="1" si="50"/>
        <v>#DIV/0!</v>
      </c>
      <c r="CL124" s="143" t="e">
        <f t="shared" ca="1" si="51"/>
        <v>#DIV/0!</v>
      </c>
      <c r="DA124" s="69" t="str">
        <f>'Transcript table'!D132</f>
        <v>Pro-AGG-3</v>
      </c>
      <c r="DB124" s="21" t="s">
        <v>196</v>
      </c>
      <c r="DC124" s="65" t="str">
        <f t="shared" ca="1" si="52"/>
        <v/>
      </c>
      <c r="DD124" s="65" t="str">
        <f t="shared" ca="1" si="53"/>
        <v/>
      </c>
      <c r="DE124" s="65" t="str">
        <f t="shared" ca="1" si="54"/>
        <v/>
      </c>
      <c r="DF124" s="65" t="str">
        <f t="shared" ca="1" si="55"/>
        <v/>
      </c>
      <c r="DG124" s="65" t="str">
        <f t="shared" ca="1" si="56"/>
        <v/>
      </c>
      <c r="DH124" s="65" t="str">
        <f t="shared" ca="1" si="57"/>
        <v/>
      </c>
      <c r="DI124" s="65" t="str">
        <f t="shared" ca="1" si="58"/>
        <v/>
      </c>
      <c r="DJ124" s="65" t="str">
        <f t="shared" ca="1" si="59"/>
        <v/>
      </c>
      <c r="DK124" s="65" t="str">
        <f t="shared" ca="1" si="60"/>
        <v/>
      </c>
      <c r="DL124" s="65" t="str">
        <f t="shared" ca="1" si="61"/>
        <v/>
      </c>
      <c r="DM124" s="65" t="str">
        <f t="shared" ca="1" si="62"/>
        <v/>
      </c>
      <c r="DN124" s="65" t="str">
        <f t="shared" ca="1" si="63"/>
        <v/>
      </c>
      <c r="DO124" s="65" t="str">
        <f t="shared" ca="1" si="64"/>
        <v/>
      </c>
      <c r="DP124" s="65" t="str">
        <f t="shared" ca="1" si="65"/>
        <v/>
      </c>
      <c r="DQ124" s="65" t="str">
        <f t="shared" ca="1" si="66"/>
        <v/>
      </c>
      <c r="DR124" s="65" t="str">
        <f t="shared" ca="1" si="67"/>
        <v/>
      </c>
      <c r="DS124" s="65" t="str">
        <f t="shared" ca="1" si="68"/>
        <v/>
      </c>
      <c r="DT124" s="65" t="str">
        <f t="shared" ca="1" si="69"/>
        <v/>
      </c>
      <c r="DU124" s="65" t="str">
        <f t="shared" ca="1" si="70"/>
        <v/>
      </c>
      <c r="DV124" s="65" t="str">
        <f t="shared" ca="1" si="71"/>
        <v/>
      </c>
      <c r="DW124" s="141" t="str">
        <f t="shared" si="72"/>
        <v>Pro-AGG-3</v>
      </c>
      <c r="DX124" s="140" t="s">
        <v>196</v>
      </c>
      <c r="DY124" s="65" t="str">
        <f t="shared" ca="1" si="73"/>
        <v/>
      </c>
      <c r="DZ124" s="65" t="str">
        <f t="shared" ca="1" si="74"/>
        <v/>
      </c>
      <c r="EA124" s="65" t="str">
        <f t="shared" ca="1" si="75"/>
        <v/>
      </c>
      <c r="EB124" s="65" t="str">
        <f t="shared" ca="1" si="76"/>
        <v/>
      </c>
      <c r="EC124" s="65" t="str">
        <f t="shared" ca="1" si="77"/>
        <v/>
      </c>
      <c r="ED124" s="65" t="str">
        <f t="shared" ca="1" si="78"/>
        <v/>
      </c>
      <c r="EE124" s="65" t="str">
        <f t="shared" ca="1" si="79"/>
        <v/>
      </c>
      <c r="EF124" s="65" t="str">
        <f t="shared" ca="1" si="80"/>
        <v/>
      </c>
      <c r="EG124" s="65" t="str">
        <f t="shared" ca="1" si="81"/>
        <v/>
      </c>
      <c r="EH124" s="65" t="str">
        <f t="shared" ca="1" si="82"/>
        <v/>
      </c>
      <c r="EI124" s="65" t="str">
        <f t="shared" ca="1" si="83"/>
        <v/>
      </c>
      <c r="EJ124" s="65" t="str">
        <f t="shared" ca="1" si="84"/>
        <v/>
      </c>
      <c r="EK124" s="65" t="str">
        <f t="shared" ca="1" si="85"/>
        <v/>
      </c>
      <c r="EL124" s="65" t="str">
        <f t="shared" ca="1" si="86"/>
        <v/>
      </c>
      <c r="EM124" s="65" t="str">
        <f t="shared" ca="1" si="87"/>
        <v/>
      </c>
      <c r="EN124" s="65" t="str">
        <f t="shared" ca="1" si="88"/>
        <v/>
      </c>
      <c r="EO124" s="65" t="str">
        <f t="shared" ca="1" si="89"/>
        <v/>
      </c>
      <c r="EP124" s="65" t="str">
        <f t="shared" ca="1" si="90"/>
        <v/>
      </c>
      <c r="EQ124" s="65" t="str">
        <f t="shared" ca="1" si="91"/>
        <v/>
      </c>
      <c r="ER124" s="65" t="str">
        <f t="shared" ca="1" si="92"/>
        <v/>
      </c>
    </row>
    <row r="125" spans="1:148" ht="12.75" customHeight="1">
      <c r="A125" s="134" t="str">
        <f>'Test Sample Data'!A125</f>
        <v>Pro-CGG-1</v>
      </c>
      <c r="B125" s="136" t="s">
        <v>194</v>
      </c>
      <c r="C125" s="22" t="str">
        <f>IF(SUM('Test Sample Data'!C$3:C$194)&gt;10,IF(AND(ISNUMBER('Test Sample Data'!C125),'Test Sample Data'!C125&lt;35,'Test Sample Data'!C125&gt;0),'Test Sample Data'!C125-'Choose Housekeeping Genes'!D$20,35-'Choose Housekeeping Genes'!D$20),"")</f>
        <v/>
      </c>
      <c r="D125" s="22" t="str">
        <f>IF(SUM('Test Sample Data'!D$3:D$194)&gt;10,IF(AND(ISNUMBER('Test Sample Data'!D125),'Test Sample Data'!D125&lt;35,'Test Sample Data'!D125&gt;0),'Test Sample Data'!D125-'Choose Housekeeping Genes'!E$20,35-'Choose Housekeeping Genes'!E$20),"")</f>
        <v/>
      </c>
      <c r="E125" s="22" t="str">
        <f>IF(SUM('Test Sample Data'!E$3:E$194)&gt;10,IF(AND(ISNUMBER('Test Sample Data'!E125),'Test Sample Data'!E125&lt;35,'Test Sample Data'!E125&gt;0),'Test Sample Data'!E125-'Choose Housekeeping Genes'!F$20,35-'Choose Housekeeping Genes'!F$20),"")</f>
        <v/>
      </c>
      <c r="F125" s="22" t="str">
        <f>IF(SUM('Test Sample Data'!F$3:F$194)&gt;10,IF(AND(ISNUMBER('Test Sample Data'!F125),'Test Sample Data'!F125&lt;35,'Test Sample Data'!F125&gt;0),'Test Sample Data'!F125-'Choose Housekeeping Genes'!G$20,35-'Choose Housekeeping Genes'!G$20),"")</f>
        <v/>
      </c>
      <c r="G125" s="22" t="str">
        <f>IF(SUM('Test Sample Data'!G$3:G$194)&gt;10,IF(AND(ISNUMBER('Test Sample Data'!G125),'Test Sample Data'!G125&lt;35,'Test Sample Data'!G125&gt;0),'Test Sample Data'!G125-'Choose Housekeeping Genes'!H$20,35-'Choose Housekeeping Genes'!H$20),"")</f>
        <v/>
      </c>
      <c r="H125" s="22" t="str">
        <f>IF(SUM('Test Sample Data'!H$3:H$194)&gt;10,IF(AND(ISNUMBER('Test Sample Data'!H125),'Test Sample Data'!H125&lt;35,'Test Sample Data'!H125&gt;0),'Test Sample Data'!H125-'Choose Housekeeping Genes'!I$20,35-'Choose Housekeeping Genes'!I$20),"")</f>
        <v/>
      </c>
      <c r="I125" s="22" t="str">
        <f>IF(SUM('Test Sample Data'!I$3:I$194)&gt;10,IF(AND(ISNUMBER('Test Sample Data'!I125),'Test Sample Data'!I125&lt;35,'Test Sample Data'!I125&gt;0),'Test Sample Data'!I125-'Choose Housekeeping Genes'!J$20,35-'Choose Housekeeping Genes'!J$20),"")</f>
        <v/>
      </c>
      <c r="J125" s="22" t="str">
        <f>IF(SUM('Test Sample Data'!J$3:J$194)&gt;10,IF(AND(ISNUMBER('Test Sample Data'!J125),'Test Sample Data'!J125&lt;35,'Test Sample Data'!J125&gt;0),'Test Sample Data'!J125-'Choose Housekeeping Genes'!K$20,35-'Choose Housekeeping Genes'!K$20),"")</f>
        <v/>
      </c>
      <c r="K125" s="22" t="str">
        <f>IF(SUM('Test Sample Data'!K$3:K$194)&gt;10,IF(AND(ISNUMBER('Test Sample Data'!K125),'Test Sample Data'!K125&lt;35,'Test Sample Data'!K125&gt;0),'Test Sample Data'!K125-'Choose Housekeeping Genes'!L$20,35-'Choose Housekeeping Genes'!L$20),"")</f>
        <v/>
      </c>
      <c r="L125" s="22" t="str">
        <f>IF(SUM('Test Sample Data'!L$3:L$194)&gt;10,IF(AND(ISNUMBER('Test Sample Data'!L125),'Test Sample Data'!L125&lt;35,'Test Sample Data'!L125&gt;0),'Test Sample Data'!L125-'Choose Housekeeping Genes'!M$20,35-'Choose Housekeeping Genes'!M$20),"")</f>
        <v/>
      </c>
      <c r="M125" s="22" t="str">
        <f>IF(SUM('Test Sample Data'!M$3:M$194)&gt;10,IF(AND(ISNUMBER('Test Sample Data'!M125),'Test Sample Data'!M125&lt;35,'Test Sample Data'!M125&gt;0),'Test Sample Data'!M125-'Choose Housekeeping Genes'!N$20,35-'Choose Housekeeping Genes'!N$20),"")</f>
        <v/>
      </c>
      <c r="N125" s="22" t="str">
        <f>IF(SUM('Test Sample Data'!N$3:N$194)&gt;10,IF(AND(ISNUMBER('Test Sample Data'!N125),'Test Sample Data'!N125&lt;35,'Test Sample Data'!N125&gt;0),'Test Sample Data'!N125-'Choose Housekeeping Genes'!O$20,35-'Choose Housekeeping Genes'!O$20),"")</f>
        <v/>
      </c>
      <c r="O125" s="22" t="str">
        <f>IF(SUM('Test Sample Data'!O$3:O$194)&gt;10,IF(AND(ISNUMBER('Test Sample Data'!O125),'Test Sample Data'!O125&lt;35,'Test Sample Data'!O125&gt;0),'Test Sample Data'!O125-'Choose Housekeeping Genes'!P$20,35-'Choose Housekeeping Genes'!P$20),"")</f>
        <v/>
      </c>
      <c r="P125" s="22" t="str">
        <f>IF(SUM('Test Sample Data'!P$3:P$194)&gt;10,IF(AND(ISNUMBER('Test Sample Data'!P125),'Test Sample Data'!P125&lt;35,'Test Sample Data'!P125&gt;0),'Test Sample Data'!P125-'Choose Housekeeping Genes'!Q$20,35-'Choose Housekeeping Genes'!Q$20),"")</f>
        <v/>
      </c>
      <c r="Q125" s="22" t="str">
        <f>IF(SUM('Test Sample Data'!Q$3:Q$194)&gt;10,IF(AND(ISNUMBER('Test Sample Data'!Q125),'Test Sample Data'!Q125&lt;35,'Test Sample Data'!Q125&gt;0),'Test Sample Data'!Q125-'Choose Housekeeping Genes'!R$20,35-'Choose Housekeeping Genes'!R$20),"")</f>
        <v/>
      </c>
      <c r="R125" s="22" t="str">
        <f>IF(SUM('Test Sample Data'!R$3:R$194)&gt;10,IF(AND(ISNUMBER('Test Sample Data'!R125),'Test Sample Data'!R125&lt;35,'Test Sample Data'!R125&gt;0),'Test Sample Data'!R125-'Choose Housekeeping Genes'!S$20,35-'Choose Housekeeping Genes'!S$20),"")</f>
        <v/>
      </c>
      <c r="S125" s="22" t="str">
        <f>IF(SUM('Test Sample Data'!S$3:S$194)&gt;10,IF(AND(ISNUMBER('Test Sample Data'!S125),'Test Sample Data'!S125&lt;35,'Test Sample Data'!S125&gt;0),'Test Sample Data'!S125-'Choose Housekeeping Genes'!T$20,35-'Choose Housekeeping Genes'!T$20),"")</f>
        <v/>
      </c>
      <c r="T125" s="22" t="str">
        <f>IF(SUM('Test Sample Data'!T$3:T$194)&gt;10,IF(AND(ISNUMBER('Test Sample Data'!T125),'Test Sample Data'!T125&lt;35,'Test Sample Data'!T125&gt;0),'Test Sample Data'!T125-'Choose Housekeeping Genes'!U$20,35-'Choose Housekeeping Genes'!U$20),"")</f>
        <v/>
      </c>
      <c r="U125" s="22" t="str">
        <f>IF(SUM('Test Sample Data'!U$3:U$194)&gt;10,IF(AND(ISNUMBER('Test Sample Data'!U125),'Test Sample Data'!U125&lt;35,'Test Sample Data'!U125&gt;0),'Test Sample Data'!U125-'Choose Housekeeping Genes'!V$20,35-'Choose Housekeeping Genes'!V$20),"")</f>
        <v/>
      </c>
      <c r="V125" s="22" t="str">
        <f>IF(SUM('Test Sample Data'!V$3:V$194)&gt;10,IF(AND(ISNUMBER('Test Sample Data'!V125),'Test Sample Data'!V125&lt;35,'Test Sample Data'!V125&gt;0),'Test Sample Data'!V125-'Choose Housekeeping Genes'!W$20,35-'Choose Housekeeping Genes'!W$20),"")</f>
        <v/>
      </c>
      <c r="W125" s="139" t="str">
        <f>'Control Sample Data'!A125</f>
        <v>Pro-CGG-1</v>
      </c>
      <c r="X125" s="140" t="s">
        <v>194</v>
      </c>
      <c r="Y125" s="22" t="str">
        <f>IF(SUM('Control Sample Data'!C$3:C$194)&gt;10,IF(AND(ISNUMBER('Control Sample Data'!C125),'Control Sample Data'!C125&lt;35,'Control Sample Data'!C125&gt;0),'Control Sample Data'!C125-'Choose Housekeeping Genes'!AA$20,35-'Choose Housekeeping Genes'!AA$20),"")</f>
        <v/>
      </c>
      <c r="Z125" s="22" t="str">
        <f>IF(SUM('Control Sample Data'!D$3:D$194)&gt;10,IF(AND(ISNUMBER('Control Sample Data'!D125),'Control Sample Data'!D125&lt;35,'Control Sample Data'!D125&gt;0),'Control Sample Data'!D125-'Choose Housekeeping Genes'!AB$20,35-'Choose Housekeeping Genes'!AB$20),"")</f>
        <v/>
      </c>
      <c r="AA125" s="22" t="str">
        <f>IF(SUM('Control Sample Data'!E$3:E$194)&gt;10,IF(AND(ISNUMBER('Control Sample Data'!E125),'Control Sample Data'!E125&lt;35,'Control Sample Data'!E125&gt;0),'Control Sample Data'!E125-'Choose Housekeeping Genes'!AC$20,35-'Choose Housekeeping Genes'!AC$20),"")</f>
        <v/>
      </c>
      <c r="AB125" s="22" t="str">
        <f>IF(SUM('Control Sample Data'!F$3:F$194)&gt;10,IF(AND(ISNUMBER('Control Sample Data'!F125),'Control Sample Data'!F125&lt;35,'Control Sample Data'!F125&gt;0),'Control Sample Data'!F125-'Choose Housekeeping Genes'!AD$20,35-'Choose Housekeeping Genes'!AD$20),"")</f>
        <v/>
      </c>
      <c r="AC125" s="22" t="str">
        <f>IF(SUM('Control Sample Data'!G$3:G$194)&gt;10,IF(AND(ISNUMBER('Control Sample Data'!G125),'Control Sample Data'!G125&lt;35,'Control Sample Data'!G125&gt;0),'Control Sample Data'!G125-'Choose Housekeeping Genes'!AE$20,35-'Choose Housekeeping Genes'!AE$20),"")</f>
        <v/>
      </c>
      <c r="AD125" s="22" t="str">
        <f>IF(SUM('Control Sample Data'!H$3:H$194)&gt;10,IF(AND(ISNUMBER('Control Sample Data'!H125),'Control Sample Data'!H125&lt;35,'Control Sample Data'!H125&gt;0),'Control Sample Data'!H125-'Choose Housekeeping Genes'!AF$20,35-'Choose Housekeeping Genes'!AF$20),"")</f>
        <v/>
      </c>
      <c r="AE125" s="22" t="str">
        <f>IF(SUM('Control Sample Data'!I$3:I$194)&gt;10,IF(AND(ISNUMBER('Control Sample Data'!I125),'Control Sample Data'!I125&lt;35,'Control Sample Data'!I125&gt;0),'Control Sample Data'!I125-'Choose Housekeeping Genes'!AG$20,35-'Choose Housekeeping Genes'!AG$20),"")</f>
        <v/>
      </c>
      <c r="AF125" s="22" t="str">
        <f>IF(SUM('Control Sample Data'!J$3:J$194)&gt;10,IF(AND(ISNUMBER('Control Sample Data'!J125),'Control Sample Data'!J125&lt;35,'Control Sample Data'!J125&gt;0),'Control Sample Data'!J125-'Choose Housekeeping Genes'!AH$20,35-'Choose Housekeeping Genes'!AH$20),"")</f>
        <v/>
      </c>
      <c r="AG125" s="22" t="str">
        <f>IF(SUM('Control Sample Data'!K$3:K$194)&gt;10,IF(AND(ISNUMBER('Control Sample Data'!K125),'Control Sample Data'!K125&lt;35,'Control Sample Data'!K125&gt;0),'Control Sample Data'!K125-'Choose Housekeeping Genes'!AI$20,35-'Choose Housekeeping Genes'!AI$20),"")</f>
        <v/>
      </c>
      <c r="AH125" s="22" t="str">
        <f>IF(SUM('Control Sample Data'!L$3:L$194)&gt;10,IF(AND(ISNUMBER('Control Sample Data'!L125),'Control Sample Data'!L125&lt;35,'Control Sample Data'!L125&gt;0),'Control Sample Data'!L125-'Choose Housekeeping Genes'!AJ$20,35-'Choose Housekeeping Genes'!AJ$20),"")</f>
        <v/>
      </c>
      <c r="AI125" s="22" t="str">
        <f>IF(SUM('Control Sample Data'!M$3:M$194)&gt;10,IF(AND(ISNUMBER('Control Sample Data'!M125),'Control Sample Data'!M125&lt;35,'Control Sample Data'!M125&gt;0),'Control Sample Data'!M125-'Choose Housekeeping Genes'!AK$20,35-'Choose Housekeeping Genes'!AK$20),"")</f>
        <v/>
      </c>
      <c r="AJ125" s="22" t="str">
        <f>IF(SUM('Control Sample Data'!N$3:N$194)&gt;10,IF(AND(ISNUMBER('Control Sample Data'!N125),'Control Sample Data'!N125&lt;35,'Control Sample Data'!N125&gt;0),'Control Sample Data'!N125-'Choose Housekeeping Genes'!AL$20,35-'Choose Housekeeping Genes'!AL$20),"")</f>
        <v/>
      </c>
      <c r="AK125" s="22" t="str">
        <f>IF(SUM('Control Sample Data'!O$3:O$194)&gt;10,IF(AND(ISNUMBER('Control Sample Data'!O125),'Control Sample Data'!O125&lt;35,'Control Sample Data'!O125&gt;0),'Control Sample Data'!O125-'Choose Housekeeping Genes'!AM$20,35-'Choose Housekeeping Genes'!AM$20),"")</f>
        <v/>
      </c>
      <c r="AL125" s="22" t="str">
        <f>IF(SUM('Control Sample Data'!P$3:P$194)&gt;10,IF(AND(ISNUMBER('Control Sample Data'!P125),'Control Sample Data'!P125&lt;35,'Control Sample Data'!P125&gt;0),'Control Sample Data'!P125-'Choose Housekeeping Genes'!AN$20,35-'Choose Housekeeping Genes'!AN$20),"")</f>
        <v/>
      </c>
      <c r="AM125" s="22" t="str">
        <f>IF(SUM('Control Sample Data'!Q$3:Q$194)&gt;10,IF(AND(ISNUMBER('Control Sample Data'!Q125),'Control Sample Data'!Q125&lt;35,'Control Sample Data'!Q125&gt;0),'Control Sample Data'!Q125-'Choose Housekeeping Genes'!AO$20,35-'Choose Housekeeping Genes'!AO$20),"")</f>
        <v/>
      </c>
      <c r="AN125" s="22" t="str">
        <f>IF(SUM('Control Sample Data'!R$3:R$194)&gt;10,IF(AND(ISNUMBER('Control Sample Data'!R125),'Control Sample Data'!R125&lt;35,'Control Sample Data'!R125&gt;0),'Control Sample Data'!R125-'Choose Housekeeping Genes'!AP$20,35-'Choose Housekeeping Genes'!AP$20),"")</f>
        <v/>
      </c>
      <c r="AO125" s="22" t="str">
        <f>IF(SUM('Control Sample Data'!S$3:S$194)&gt;10,IF(AND(ISNUMBER('Control Sample Data'!S125),'Control Sample Data'!S125&lt;35,'Control Sample Data'!S125&gt;0),'Control Sample Data'!S125-'Choose Housekeeping Genes'!AQ$20,35-'Choose Housekeeping Genes'!AQ$20),"")</f>
        <v/>
      </c>
      <c r="AP125" s="22" t="str">
        <f>IF(SUM('Control Sample Data'!T$3:T$194)&gt;10,IF(AND(ISNUMBER('Control Sample Data'!T125),'Control Sample Data'!T125&lt;35,'Control Sample Data'!T125&gt;0),'Control Sample Data'!T125-'Choose Housekeeping Genes'!AR$20,35-'Choose Housekeeping Genes'!AR$20),"")</f>
        <v/>
      </c>
      <c r="AQ125" s="22" t="str">
        <f>IF(SUM('Control Sample Data'!U$3:U$194)&gt;10,IF(AND(ISNUMBER('Control Sample Data'!U125),'Control Sample Data'!U125&lt;35,'Control Sample Data'!U125&gt;0),'Control Sample Data'!U125-'Choose Housekeeping Genes'!AS$20,35-'Choose Housekeeping Genes'!AS$20),"")</f>
        <v/>
      </c>
      <c r="AR125" s="22" t="str">
        <f>IF(SUM('Control Sample Data'!V$3:V$194)&gt;10,IF(AND(ISNUMBER('Control Sample Data'!V125),'Control Sample Data'!V125&lt;35,'Control Sample Data'!V125&gt;0),'Control Sample Data'!V125-'Choose Housekeeping Genes'!AT$20,35-'Choose Housekeeping Genes'!AT$20),"")</f>
        <v/>
      </c>
      <c r="AS125" s="69" t="str">
        <f>'Control Sample Data'!A125</f>
        <v>Pro-CGG-1</v>
      </c>
      <c r="AT125" s="21" t="s">
        <v>194</v>
      </c>
      <c r="AU125" s="22" t="str">
        <f ca="1">IF(ISNUMBER(C125-'Choose Housekeeping Genes'!D$12),C125-'Choose Housekeeping Genes'!D$12,"")</f>
        <v/>
      </c>
      <c r="AV125" s="22" t="str">
        <f ca="1">IF(ISNUMBER(D125-'Choose Housekeeping Genes'!E$12),D125-'Choose Housekeeping Genes'!E$12,"")</f>
        <v/>
      </c>
      <c r="AW125" s="22" t="str">
        <f ca="1">IF(ISNUMBER(E125-'Choose Housekeeping Genes'!F$12),E125-'Choose Housekeeping Genes'!F$12,"")</f>
        <v/>
      </c>
      <c r="AX125" s="22" t="str">
        <f ca="1">IF(ISNUMBER(F125-'Choose Housekeeping Genes'!G$12),F125-'Choose Housekeeping Genes'!G$12,"")</f>
        <v/>
      </c>
      <c r="AY125" s="22" t="str">
        <f ca="1">IF(ISNUMBER(G125-'Choose Housekeeping Genes'!H$12),G125-'Choose Housekeeping Genes'!H$12,"")</f>
        <v/>
      </c>
      <c r="AZ125" s="22" t="str">
        <f ca="1">IF(ISNUMBER(H125-'Choose Housekeeping Genes'!I$12),H125-'Choose Housekeeping Genes'!I$12,"")</f>
        <v/>
      </c>
      <c r="BA125" s="22" t="str">
        <f ca="1">IF(ISNUMBER(I125-'Choose Housekeeping Genes'!J$12),I125-'Choose Housekeeping Genes'!J$12,"")</f>
        <v/>
      </c>
      <c r="BB125" s="22" t="str">
        <f ca="1">IF(ISNUMBER(J125-'Choose Housekeeping Genes'!K$12),J125-'Choose Housekeeping Genes'!K$12,"")</f>
        <v/>
      </c>
      <c r="BC125" s="22" t="str">
        <f ca="1">IF(ISNUMBER(K125-'Choose Housekeeping Genes'!L$12),K125-'Choose Housekeeping Genes'!L$12,"")</f>
        <v/>
      </c>
      <c r="BD125" s="22" t="str">
        <f ca="1">IF(ISNUMBER(L125-'Choose Housekeeping Genes'!M$12),L125-'Choose Housekeeping Genes'!M$12,"")</f>
        <v/>
      </c>
      <c r="BE125" s="22" t="str">
        <f ca="1">IF(ISNUMBER(M125-'Choose Housekeeping Genes'!N$12),M125-'Choose Housekeeping Genes'!N$12,"")</f>
        <v/>
      </c>
      <c r="BF125" s="22" t="str">
        <f ca="1">IF(ISNUMBER(N125-'Choose Housekeeping Genes'!O$12),N125-'Choose Housekeeping Genes'!O$12,"")</f>
        <v/>
      </c>
      <c r="BG125" s="22" t="str">
        <f ca="1">IF(ISNUMBER(O125-'Choose Housekeeping Genes'!P$12),O125-'Choose Housekeeping Genes'!P$12,"")</f>
        <v/>
      </c>
      <c r="BH125" s="22" t="str">
        <f ca="1">IF(ISNUMBER(P125-'Choose Housekeeping Genes'!Q$12),P125-'Choose Housekeeping Genes'!Q$12,"")</f>
        <v/>
      </c>
      <c r="BI125" s="22" t="str">
        <f ca="1">IF(ISNUMBER(Q125-'Choose Housekeeping Genes'!R$12),Q125-'Choose Housekeeping Genes'!R$12,"")</f>
        <v/>
      </c>
      <c r="BJ125" s="22" t="str">
        <f ca="1">IF(ISNUMBER(R125-'Choose Housekeeping Genes'!S$12),R125-'Choose Housekeeping Genes'!S$12,"")</f>
        <v/>
      </c>
      <c r="BK125" s="22" t="str">
        <f ca="1">IF(ISNUMBER(S125-'Choose Housekeeping Genes'!T$12),S125-'Choose Housekeeping Genes'!T$12,"")</f>
        <v/>
      </c>
      <c r="BL125" s="22" t="str">
        <f ca="1">IF(ISNUMBER(T125-'Choose Housekeeping Genes'!U$12),T125-'Choose Housekeeping Genes'!U$12,"")</f>
        <v/>
      </c>
      <c r="BM125" s="22" t="str">
        <f ca="1">IF(ISNUMBER(U125-'Choose Housekeeping Genes'!V$12),U125-'Choose Housekeeping Genes'!V$12,"")</f>
        <v/>
      </c>
      <c r="BN125" s="22" t="str">
        <f ca="1">IF(ISNUMBER(V125-'Choose Housekeeping Genes'!W$12),V125-'Choose Housekeeping Genes'!W$12,"")</f>
        <v/>
      </c>
      <c r="BO125" s="142" t="str">
        <f t="shared" si="93"/>
        <v>Pro-CGG-1</v>
      </c>
      <c r="BP125" s="140" t="s">
        <v>194</v>
      </c>
      <c r="BQ125" s="22" t="str">
        <f ca="1">IF(ISNUMBER(Y125-'Choose Housekeeping Genes'!AA$12),Y125-'Choose Housekeeping Genes'!AA$12,"")</f>
        <v/>
      </c>
      <c r="BR125" s="22" t="str">
        <f ca="1">IF(ISNUMBER(Z125-'Choose Housekeeping Genes'!AB$12),Z125-'Choose Housekeeping Genes'!AB$12,"")</f>
        <v/>
      </c>
      <c r="BS125" s="22" t="str">
        <f ca="1">IF(ISNUMBER(AA125-'Choose Housekeeping Genes'!AC$12),AA125-'Choose Housekeeping Genes'!AC$12,"")</f>
        <v/>
      </c>
      <c r="BT125" s="22" t="str">
        <f ca="1">IF(ISNUMBER(AB125-'Choose Housekeeping Genes'!AD$12),AB125-'Choose Housekeeping Genes'!AD$12,"")</f>
        <v/>
      </c>
      <c r="BU125" s="22" t="str">
        <f ca="1">IF(ISNUMBER(AC125-'Choose Housekeeping Genes'!AE$12),AC125-'Choose Housekeeping Genes'!AE$12,"")</f>
        <v/>
      </c>
      <c r="BV125" s="22" t="str">
        <f ca="1">IF(ISNUMBER(AD125-'Choose Housekeeping Genes'!AF$12),AD125-'Choose Housekeeping Genes'!AF$12,"")</f>
        <v/>
      </c>
      <c r="BW125" s="22" t="str">
        <f ca="1">IF(ISNUMBER(AE125-'Choose Housekeeping Genes'!AG$12),AE125-'Choose Housekeeping Genes'!AG$12,"")</f>
        <v/>
      </c>
      <c r="BX125" s="22" t="str">
        <f ca="1">IF(ISNUMBER(AF125-'Choose Housekeeping Genes'!AH$12),AF125-'Choose Housekeeping Genes'!AH$12,"")</f>
        <v/>
      </c>
      <c r="BY125" s="22" t="str">
        <f ca="1">IF(ISNUMBER(AG125-'Choose Housekeeping Genes'!AI$12),AG125-'Choose Housekeeping Genes'!AI$12,"")</f>
        <v/>
      </c>
      <c r="BZ125" s="22" t="str">
        <f ca="1">IF(ISNUMBER(AH125-'Choose Housekeeping Genes'!AJ$12),AH125-'Choose Housekeeping Genes'!AJ$12,"")</f>
        <v/>
      </c>
      <c r="CA125" s="22" t="str">
        <f ca="1">IF(ISNUMBER(AI125-'Choose Housekeeping Genes'!AK$12),AI125-'Choose Housekeeping Genes'!AK$12,"")</f>
        <v/>
      </c>
      <c r="CB125" s="22" t="str">
        <f ca="1">IF(ISNUMBER(AJ125-'Choose Housekeeping Genes'!AL$12),AJ125-'Choose Housekeeping Genes'!AL$12,"")</f>
        <v/>
      </c>
      <c r="CC125" s="22" t="str">
        <f ca="1">IF(ISNUMBER(AK125-'Choose Housekeeping Genes'!AM$12),AK125-'Choose Housekeeping Genes'!AM$12,"")</f>
        <v/>
      </c>
      <c r="CD125" s="22" t="str">
        <f ca="1">IF(ISNUMBER(AL125-'Choose Housekeeping Genes'!AN$12),AL125-'Choose Housekeeping Genes'!AN$12,"")</f>
        <v/>
      </c>
      <c r="CE125" s="22" t="str">
        <f ca="1">IF(ISNUMBER(AM125-'Choose Housekeeping Genes'!AO$12),AM125-'Choose Housekeeping Genes'!AO$12,"")</f>
        <v/>
      </c>
      <c r="CF125" s="22" t="str">
        <f ca="1">IF(ISNUMBER(AN125-'Choose Housekeeping Genes'!AP$12),AN125-'Choose Housekeeping Genes'!AP$12,"")</f>
        <v/>
      </c>
      <c r="CG125" s="22" t="str">
        <f ca="1">IF(ISNUMBER(AO125-'Choose Housekeeping Genes'!AQ$12),AO125-'Choose Housekeeping Genes'!AQ$12,"")</f>
        <v/>
      </c>
      <c r="CH125" s="22" t="str">
        <f ca="1">IF(ISNUMBER(AP125-'Choose Housekeeping Genes'!AR$12),AP125-'Choose Housekeeping Genes'!AR$12,"")</f>
        <v/>
      </c>
      <c r="CI125" s="22" t="str">
        <f ca="1">IF(ISNUMBER(AQ125-'Choose Housekeeping Genes'!AS$12),AQ125-'Choose Housekeeping Genes'!AS$12,"")</f>
        <v/>
      </c>
      <c r="CJ125" s="22" t="str">
        <f ca="1">IF(ISNUMBER(AR125-'Choose Housekeeping Genes'!AT$12),AR125-'Choose Housekeeping Genes'!AT$12,"")</f>
        <v/>
      </c>
      <c r="CK125" s="66" t="e">
        <f t="shared" ca="1" si="50"/>
        <v>#DIV/0!</v>
      </c>
      <c r="CL125" s="143" t="e">
        <f t="shared" ca="1" si="51"/>
        <v>#DIV/0!</v>
      </c>
      <c r="DA125" s="69" t="str">
        <f>'Transcript table'!D133</f>
        <v>Pro-CGG-1</v>
      </c>
      <c r="DB125" s="21" t="s">
        <v>194</v>
      </c>
      <c r="DC125" s="65" t="str">
        <f t="shared" ca="1" si="52"/>
        <v/>
      </c>
      <c r="DD125" s="65" t="str">
        <f t="shared" ca="1" si="53"/>
        <v/>
      </c>
      <c r="DE125" s="65" t="str">
        <f t="shared" ca="1" si="54"/>
        <v/>
      </c>
      <c r="DF125" s="65" t="str">
        <f t="shared" ca="1" si="55"/>
        <v/>
      </c>
      <c r="DG125" s="65" t="str">
        <f t="shared" ca="1" si="56"/>
        <v/>
      </c>
      <c r="DH125" s="65" t="str">
        <f t="shared" ca="1" si="57"/>
        <v/>
      </c>
      <c r="DI125" s="65" t="str">
        <f t="shared" ca="1" si="58"/>
        <v/>
      </c>
      <c r="DJ125" s="65" t="str">
        <f t="shared" ca="1" si="59"/>
        <v/>
      </c>
      <c r="DK125" s="65" t="str">
        <f t="shared" ca="1" si="60"/>
        <v/>
      </c>
      <c r="DL125" s="65" t="str">
        <f t="shared" ca="1" si="61"/>
        <v/>
      </c>
      <c r="DM125" s="65" t="str">
        <f t="shared" ca="1" si="62"/>
        <v/>
      </c>
      <c r="DN125" s="65" t="str">
        <f t="shared" ca="1" si="63"/>
        <v/>
      </c>
      <c r="DO125" s="65" t="str">
        <f t="shared" ca="1" si="64"/>
        <v/>
      </c>
      <c r="DP125" s="65" t="str">
        <f t="shared" ca="1" si="65"/>
        <v/>
      </c>
      <c r="DQ125" s="65" t="str">
        <f t="shared" ca="1" si="66"/>
        <v/>
      </c>
      <c r="DR125" s="65" t="str">
        <f t="shared" ca="1" si="67"/>
        <v/>
      </c>
      <c r="DS125" s="65" t="str">
        <f t="shared" ca="1" si="68"/>
        <v/>
      </c>
      <c r="DT125" s="65" t="str">
        <f t="shared" ca="1" si="69"/>
        <v/>
      </c>
      <c r="DU125" s="65" t="str">
        <f t="shared" ca="1" si="70"/>
        <v/>
      </c>
      <c r="DV125" s="65" t="str">
        <f t="shared" ca="1" si="71"/>
        <v/>
      </c>
      <c r="DW125" s="141" t="str">
        <f t="shared" si="72"/>
        <v>Pro-CGG-1</v>
      </c>
      <c r="DX125" s="140" t="s">
        <v>194</v>
      </c>
      <c r="DY125" s="65" t="str">
        <f t="shared" ca="1" si="73"/>
        <v/>
      </c>
      <c r="DZ125" s="65" t="str">
        <f t="shared" ca="1" si="74"/>
        <v/>
      </c>
      <c r="EA125" s="65" t="str">
        <f t="shared" ca="1" si="75"/>
        <v/>
      </c>
      <c r="EB125" s="65" t="str">
        <f t="shared" ca="1" si="76"/>
        <v/>
      </c>
      <c r="EC125" s="65" t="str">
        <f t="shared" ca="1" si="77"/>
        <v/>
      </c>
      <c r="ED125" s="65" t="str">
        <f t="shared" ca="1" si="78"/>
        <v/>
      </c>
      <c r="EE125" s="65" t="str">
        <f t="shared" ca="1" si="79"/>
        <v/>
      </c>
      <c r="EF125" s="65" t="str">
        <f t="shared" ca="1" si="80"/>
        <v/>
      </c>
      <c r="EG125" s="65" t="str">
        <f t="shared" ca="1" si="81"/>
        <v/>
      </c>
      <c r="EH125" s="65" t="str">
        <f t="shared" ca="1" si="82"/>
        <v/>
      </c>
      <c r="EI125" s="65" t="str">
        <f t="shared" ca="1" si="83"/>
        <v/>
      </c>
      <c r="EJ125" s="65" t="str">
        <f t="shared" ca="1" si="84"/>
        <v/>
      </c>
      <c r="EK125" s="65" t="str">
        <f t="shared" ca="1" si="85"/>
        <v/>
      </c>
      <c r="EL125" s="65" t="str">
        <f t="shared" ca="1" si="86"/>
        <v/>
      </c>
      <c r="EM125" s="65" t="str">
        <f t="shared" ca="1" si="87"/>
        <v/>
      </c>
      <c r="EN125" s="65" t="str">
        <f t="shared" ca="1" si="88"/>
        <v/>
      </c>
      <c r="EO125" s="65" t="str">
        <f t="shared" ca="1" si="89"/>
        <v/>
      </c>
      <c r="EP125" s="65" t="str">
        <f t="shared" ca="1" si="90"/>
        <v/>
      </c>
      <c r="EQ125" s="65" t="str">
        <f t="shared" ca="1" si="91"/>
        <v/>
      </c>
      <c r="ER125" s="65" t="str">
        <f t="shared" ca="1" si="92"/>
        <v/>
      </c>
    </row>
    <row r="126" spans="1:148" ht="12.75" customHeight="1">
      <c r="A126" s="134" t="str">
        <f>'Test Sample Data'!A126</f>
        <v>Pro-CGG-2</v>
      </c>
      <c r="B126" s="136" t="s">
        <v>192</v>
      </c>
      <c r="C126" s="22" t="str">
        <f>IF(SUM('Test Sample Data'!C$3:C$194)&gt;10,IF(AND(ISNUMBER('Test Sample Data'!C126),'Test Sample Data'!C126&lt;35,'Test Sample Data'!C126&gt;0),'Test Sample Data'!C126-'Choose Housekeeping Genes'!D$20,35-'Choose Housekeeping Genes'!D$20),"")</f>
        <v/>
      </c>
      <c r="D126" s="22" t="str">
        <f>IF(SUM('Test Sample Data'!D$3:D$194)&gt;10,IF(AND(ISNUMBER('Test Sample Data'!D126),'Test Sample Data'!D126&lt;35,'Test Sample Data'!D126&gt;0),'Test Sample Data'!D126-'Choose Housekeeping Genes'!E$20,35-'Choose Housekeeping Genes'!E$20),"")</f>
        <v/>
      </c>
      <c r="E126" s="22" t="str">
        <f>IF(SUM('Test Sample Data'!E$3:E$194)&gt;10,IF(AND(ISNUMBER('Test Sample Data'!E126),'Test Sample Data'!E126&lt;35,'Test Sample Data'!E126&gt;0),'Test Sample Data'!E126-'Choose Housekeeping Genes'!F$20,35-'Choose Housekeeping Genes'!F$20),"")</f>
        <v/>
      </c>
      <c r="F126" s="22" t="str">
        <f>IF(SUM('Test Sample Data'!F$3:F$194)&gt;10,IF(AND(ISNUMBER('Test Sample Data'!F126),'Test Sample Data'!F126&lt;35,'Test Sample Data'!F126&gt;0),'Test Sample Data'!F126-'Choose Housekeeping Genes'!G$20,35-'Choose Housekeeping Genes'!G$20),"")</f>
        <v/>
      </c>
      <c r="G126" s="22" t="str">
        <f>IF(SUM('Test Sample Data'!G$3:G$194)&gt;10,IF(AND(ISNUMBER('Test Sample Data'!G126),'Test Sample Data'!G126&lt;35,'Test Sample Data'!G126&gt;0),'Test Sample Data'!G126-'Choose Housekeeping Genes'!H$20,35-'Choose Housekeeping Genes'!H$20),"")</f>
        <v/>
      </c>
      <c r="H126" s="22" t="str">
        <f>IF(SUM('Test Sample Data'!H$3:H$194)&gt;10,IF(AND(ISNUMBER('Test Sample Data'!H126),'Test Sample Data'!H126&lt;35,'Test Sample Data'!H126&gt;0),'Test Sample Data'!H126-'Choose Housekeeping Genes'!I$20,35-'Choose Housekeeping Genes'!I$20),"")</f>
        <v/>
      </c>
      <c r="I126" s="22" t="str">
        <f>IF(SUM('Test Sample Data'!I$3:I$194)&gt;10,IF(AND(ISNUMBER('Test Sample Data'!I126),'Test Sample Data'!I126&lt;35,'Test Sample Data'!I126&gt;0),'Test Sample Data'!I126-'Choose Housekeeping Genes'!J$20,35-'Choose Housekeeping Genes'!J$20),"")</f>
        <v/>
      </c>
      <c r="J126" s="22" t="str">
        <f>IF(SUM('Test Sample Data'!J$3:J$194)&gt;10,IF(AND(ISNUMBER('Test Sample Data'!J126),'Test Sample Data'!J126&lt;35,'Test Sample Data'!J126&gt;0),'Test Sample Data'!J126-'Choose Housekeeping Genes'!K$20,35-'Choose Housekeeping Genes'!K$20),"")</f>
        <v/>
      </c>
      <c r="K126" s="22" t="str">
        <f>IF(SUM('Test Sample Data'!K$3:K$194)&gt;10,IF(AND(ISNUMBER('Test Sample Data'!K126),'Test Sample Data'!K126&lt;35,'Test Sample Data'!K126&gt;0),'Test Sample Data'!K126-'Choose Housekeeping Genes'!L$20,35-'Choose Housekeeping Genes'!L$20),"")</f>
        <v/>
      </c>
      <c r="L126" s="22" t="str">
        <f>IF(SUM('Test Sample Data'!L$3:L$194)&gt;10,IF(AND(ISNUMBER('Test Sample Data'!L126),'Test Sample Data'!L126&lt;35,'Test Sample Data'!L126&gt;0),'Test Sample Data'!L126-'Choose Housekeeping Genes'!M$20,35-'Choose Housekeeping Genes'!M$20),"")</f>
        <v/>
      </c>
      <c r="M126" s="22" t="str">
        <f>IF(SUM('Test Sample Data'!M$3:M$194)&gt;10,IF(AND(ISNUMBER('Test Sample Data'!M126),'Test Sample Data'!M126&lt;35,'Test Sample Data'!M126&gt;0),'Test Sample Data'!M126-'Choose Housekeeping Genes'!N$20,35-'Choose Housekeeping Genes'!N$20),"")</f>
        <v/>
      </c>
      <c r="N126" s="22" t="str">
        <f>IF(SUM('Test Sample Data'!N$3:N$194)&gt;10,IF(AND(ISNUMBER('Test Sample Data'!N126),'Test Sample Data'!N126&lt;35,'Test Sample Data'!N126&gt;0),'Test Sample Data'!N126-'Choose Housekeeping Genes'!O$20,35-'Choose Housekeeping Genes'!O$20),"")</f>
        <v/>
      </c>
      <c r="O126" s="22" t="str">
        <f>IF(SUM('Test Sample Data'!O$3:O$194)&gt;10,IF(AND(ISNUMBER('Test Sample Data'!O126),'Test Sample Data'!O126&lt;35,'Test Sample Data'!O126&gt;0),'Test Sample Data'!O126-'Choose Housekeeping Genes'!P$20,35-'Choose Housekeeping Genes'!P$20),"")</f>
        <v/>
      </c>
      <c r="P126" s="22" t="str">
        <f>IF(SUM('Test Sample Data'!P$3:P$194)&gt;10,IF(AND(ISNUMBER('Test Sample Data'!P126),'Test Sample Data'!P126&lt;35,'Test Sample Data'!P126&gt;0),'Test Sample Data'!P126-'Choose Housekeeping Genes'!Q$20,35-'Choose Housekeeping Genes'!Q$20),"")</f>
        <v/>
      </c>
      <c r="Q126" s="22" t="str">
        <f>IF(SUM('Test Sample Data'!Q$3:Q$194)&gt;10,IF(AND(ISNUMBER('Test Sample Data'!Q126),'Test Sample Data'!Q126&lt;35,'Test Sample Data'!Q126&gt;0),'Test Sample Data'!Q126-'Choose Housekeeping Genes'!R$20,35-'Choose Housekeeping Genes'!R$20),"")</f>
        <v/>
      </c>
      <c r="R126" s="22" t="str">
        <f>IF(SUM('Test Sample Data'!R$3:R$194)&gt;10,IF(AND(ISNUMBER('Test Sample Data'!R126),'Test Sample Data'!R126&lt;35,'Test Sample Data'!R126&gt;0),'Test Sample Data'!R126-'Choose Housekeeping Genes'!S$20,35-'Choose Housekeeping Genes'!S$20),"")</f>
        <v/>
      </c>
      <c r="S126" s="22" t="str">
        <f>IF(SUM('Test Sample Data'!S$3:S$194)&gt;10,IF(AND(ISNUMBER('Test Sample Data'!S126),'Test Sample Data'!S126&lt;35,'Test Sample Data'!S126&gt;0),'Test Sample Data'!S126-'Choose Housekeeping Genes'!T$20,35-'Choose Housekeeping Genes'!T$20),"")</f>
        <v/>
      </c>
      <c r="T126" s="22" t="str">
        <f>IF(SUM('Test Sample Data'!T$3:T$194)&gt;10,IF(AND(ISNUMBER('Test Sample Data'!T126),'Test Sample Data'!T126&lt;35,'Test Sample Data'!T126&gt;0),'Test Sample Data'!T126-'Choose Housekeeping Genes'!U$20,35-'Choose Housekeeping Genes'!U$20),"")</f>
        <v/>
      </c>
      <c r="U126" s="22" t="str">
        <f>IF(SUM('Test Sample Data'!U$3:U$194)&gt;10,IF(AND(ISNUMBER('Test Sample Data'!U126),'Test Sample Data'!U126&lt;35,'Test Sample Data'!U126&gt;0),'Test Sample Data'!U126-'Choose Housekeeping Genes'!V$20,35-'Choose Housekeeping Genes'!V$20),"")</f>
        <v/>
      </c>
      <c r="V126" s="22" t="str">
        <f>IF(SUM('Test Sample Data'!V$3:V$194)&gt;10,IF(AND(ISNUMBER('Test Sample Data'!V126),'Test Sample Data'!V126&lt;35,'Test Sample Data'!V126&gt;0),'Test Sample Data'!V126-'Choose Housekeeping Genes'!W$20,35-'Choose Housekeeping Genes'!W$20),"")</f>
        <v/>
      </c>
      <c r="W126" s="139" t="str">
        <f>'Control Sample Data'!A126</f>
        <v>Pro-CGG-2</v>
      </c>
      <c r="X126" s="140" t="s">
        <v>192</v>
      </c>
      <c r="Y126" s="22" t="str">
        <f>IF(SUM('Control Sample Data'!C$3:C$194)&gt;10,IF(AND(ISNUMBER('Control Sample Data'!C126),'Control Sample Data'!C126&lt;35,'Control Sample Data'!C126&gt;0),'Control Sample Data'!C126-'Choose Housekeeping Genes'!AA$20,35-'Choose Housekeeping Genes'!AA$20),"")</f>
        <v/>
      </c>
      <c r="Z126" s="22" t="str">
        <f>IF(SUM('Control Sample Data'!D$3:D$194)&gt;10,IF(AND(ISNUMBER('Control Sample Data'!D126),'Control Sample Data'!D126&lt;35,'Control Sample Data'!D126&gt;0),'Control Sample Data'!D126-'Choose Housekeeping Genes'!AB$20,35-'Choose Housekeeping Genes'!AB$20),"")</f>
        <v/>
      </c>
      <c r="AA126" s="22" t="str">
        <f>IF(SUM('Control Sample Data'!E$3:E$194)&gt;10,IF(AND(ISNUMBER('Control Sample Data'!E126),'Control Sample Data'!E126&lt;35,'Control Sample Data'!E126&gt;0),'Control Sample Data'!E126-'Choose Housekeeping Genes'!AC$20,35-'Choose Housekeeping Genes'!AC$20),"")</f>
        <v/>
      </c>
      <c r="AB126" s="22" t="str">
        <f>IF(SUM('Control Sample Data'!F$3:F$194)&gt;10,IF(AND(ISNUMBER('Control Sample Data'!F126),'Control Sample Data'!F126&lt;35,'Control Sample Data'!F126&gt;0),'Control Sample Data'!F126-'Choose Housekeeping Genes'!AD$20,35-'Choose Housekeeping Genes'!AD$20),"")</f>
        <v/>
      </c>
      <c r="AC126" s="22" t="str">
        <f>IF(SUM('Control Sample Data'!G$3:G$194)&gt;10,IF(AND(ISNUMBER('Control Sample Data'!G126),'Control Sample Data'!G126&lt;35,'Control Sample Data'!G126&gt;0),'Control Sample Data'!G126-'Choose Housekeeping Genes'!AE$20,35-'Choose Housekeeping Genes'!AE$20),"")</f>
        <v/>
      </c>
      <c r="AD126" s="22" t="str">
        <f>IF(SUM('Control Sample Data'!H$3:H$194)&gt;10,IF(AND(ISNUMBER('Control Sample Data'!H126),'Control Sample Data'!H126&lt;35,'Control Sample Data'!H126&gt;0),'Control Sample Data'!H126-'Choose Housekeeping Genes'!AF$20,35-'Choose Housekeeping Genes'!AF$20),"")</f>
        <v/>
      </c>
      <c r="AE126" s="22" t="str">
        <f>IF(SUM('Control Sample Data'!I$3:I$194)&gt;10,IF(AND(ISNUMBER('Control Sample Data'!I126),'Control Sample Data'!I126&lt;35,'Control Sample Data'!I126&gt;0),'Control Sample Data'!I126-'Choose Housekeeping Genes'!AG$20,35-'Choose Housekeeping Genes'!AG$20),"")</f>
        <v/>
      </c>
      <c r="AF126" s="22" t="str">
        <f>IF(SUM('Control Sample Data'!J$3:J$194)&gt;10,IF(AND(ISNUMBER('Control Sample Data'!J126),'Control Sample Data'!J126&lt;35,'Control Sample Data'!J126&gt;0),'Control Sample Data'!J126-'Choose Housekeeping Genes'!AH$20,35-'Choose Housekeeping Genes'!AH$20),"")</f>
        <v/>
      </c>
      <c r="AG126" s="22" t="str">
        <f>IF(SUM('Control Sample Data'!K$3:K$194)&gt;10,IF(AND(ISNUMBER('Control Sample Data'!K126),'Control Sample Data'!K126&lt;35,'Control Sample Data'!K126&gt;0),'Control Sample Data'!K126-'Choose Housekeeping Genes'!AI$20,35-'Choose Housekeeping Genes'!AI$20),"")</f>
        <v/>
      </c>
      <c r="AH126" s="22" t="str">
        <f>IF(SUM('Control Sample Data'!L$3:L$194)&gt;10,IF(AND(ISNUMBER('Control Sample Data'!L126),'Control Sample Data'!L126&lt;35,'Control Sample Data'!L126&gt;0),'Control Sample Data'!L126-'Choose Housekeeping Genes'!AJ$20,35-'Choose Housekeeping Genes'!AJ$20),"")</f>
        <v/>
      </c>
      <c r="AI126" s="22" t="str">
        <f>IF(SUM('Control Sample Data'!M$3:M$194)&gt;10,IF(AND(ISNUMBER('Control Sample Data'!M126),'Control Sample Data'!M126&lt;35,'Control Sample Data'!M126&gt;0),'Control Sample Data'!M126-'Choose Housekeeping Genes'!AK$20,35-'Choose Housekeeping Genes'!AK$20),"")</f>
        <v/>
      </c>
      <c r="AJ126" s="22" t="str">
        <f>IF(SUM('Control Sample Data'!N$3:N$194)&gt;10,IF(AND(ISNUMBER('Control Sample Data'!N126),'Control Sample Data'!N126&lt;35,'Control Sample Data'!N126&gt;0),'Control Sample Data'!N126-'Choose Housekeeping Genes'!AL$20,35-'Choose Housekeeping Genes'!AL$20),"")</f>
        <v/>
      </c>
      <c r="AK126" s="22" t="str">
        <f>IF(SUM('Control Sample Data'!O$3:O$194)&gt;10,IF(AND(ISNUMBER('Control Sample Data'!O126),'Control Sample Data'!O126&lt;35,'Control Sample Data'!O126&gt;0),'Control Sample Data'!O126-'Choose Housekeeping Genes'!AM$20,35-'Choose Housekeeping Genes'!AM$20),"")</f>
        <v/>
      </c>
      <c r="AL126" s="22" t="str">
        <f>IF(SUM('Control Sample Data'!P$3:P$194)&gt;10,IF(AND(ISNUMBER('Control Sample Data'!P126),'Control Sample Data'!P126&lt;35,'Control Sample Data'!P126&gt;0),'Control Sample Data'!P126-'Choose Housekeeping Genes'!AN$20,35-'Choose Housekeeping Genes'!AN$20),"")</f>
        <v/>
      </c>
      <c r="AM126" s="22" t="str">
        <f>IF(SUM('Control Sample Data'!Q$3:Q$194)&gt;10,IF(AND(ISNUMBER('Control Sample Data'!Q126),'Control Sample Data'!Q126&lt;35,'Control Sample Data'!Q126&gt;0),'Control Sample Data'!Q126-'Choose Housekeeping Genes'!AO$20,35-'Choose Housekeeping Genes'!AO$20),"")</f>
        <v/>
      </c>
      <c r="AN126" s="22" t="str">
        <f>IF(SUM('Control Sample Data'!R$3:R$194)&gt;10,IF(AND(ISNUMBER('Control Sample Data'!R126),'Control Sample Data'!R126&lt;35,'Control Sample Data'!R126&gt;0),'Control Sample Data'!R126-'Choose Housekeeping Genes'!AP$20,35-'Choose Housekeeping Genes'!AP$20),"")</f>
        <v/>
      </c>
      <c r="AO126" s="22" t="str">
        <f>IF(SUM('Control Sample Data'!S$3:S$194)&gt;10,IF(AND(ISNUMBER('Control Sample Data'!S126),'Control Sample Data'!S126&lt;35,'Control Sample Data'!S126&gt;0),'Control Sample Data'!S126-'Choose Housekeeping Genes'!AQ$20,35-'Choose Housekeeping Genes'!AQ$20),"")</f>
        <v/>
      </c>
      <c r="AP126" s="22" t="str">
        <f>IF(SUM('Control Sample Data'!T$3:T$194)&gt;10,IF(AND(ISNUMBER('Control Sample Data'!T126),'Control Sample Data'!T126&lt;35,'Control Sample Data'!T126&gt;0),'Control Sample Data'!T126-'Choose Housekeeping Genes'!AR$20,35-'Choose Housekeeping Genes'!AR$20),"")</f>
        <v/>
      </c>
      <c r="AQ126" s="22" t="str">
        <f>IF(SUM('Control Sample Data'!U$3:U$194)&gt;10,IF(AND(ISNUMBER('Control Sample Data'!U126),'Control Sample Data'!U126&lt;35,'Control Sample Data'!U126&gt;0),'Control Sample Data'!U126-'Choose Housekeeping Genes'!AS$20,35-'Choose Housekeeping Genes'!AS$20),"")</f>
        <v/>
      </c>
      <c r="AR126" s="22" t="str">
        <f>IF(SUM('Control Sample Data'!V$3:V$194)&gt;10,IF(AND(ISNUMBER('Control Sample Data'!V126),'Control Sample Data'!V126&lt;35,'Control Sample Data'!V126&gt;0),'Control Sample Data'!V126-'Choose Housekeeping Genes'!AT$20,35-'Choose Housekeeping Genes'!AT$20),"")</f>
        <v/>
      </c>
      <c r="AS126" s="69" t="str">
        <f>'Control Sample Data'!A126</f>
        <v>Pro-CGG-2</v>
      </c>
      <c r="AT126" s="21" t="s">
        <v>192</v>
      </c>
      <c r="AU126" s="22" t="str">
        <f ca="1">IF(ISNUMBER(C126-'Choose Housekeeping Genes'!D$12),C126-'Choose Housekeeping Genes'!D$12,"")</f>
        <v/>
      </c>
      <c r="AV126" s="22" t="str">
        <f ca="1">IF(ISNUMBER(D126-'Choose Housekeeping Genes'!E$12),D126-'Choose Housekeeping Genes'!E$12,"")</f>
        <v/>
      </c>
      <c r="AW126" s="22" t="str">
        <f ca="1">IF(ISNUMBER(E126-'Choose Housekeeping Genes'!F$12),E126-'Choose Housekeeping Genes'!F$12,"")</f>
        <v/>
      </c>
      <c r="AX126" s="22" t="str">
        <f ca="1">IF(ISNUMBER(F126-'Choose Housekeeping Genes'!G$12),F126-'Choose Housekeeping Genes'!G$12,"")</f>
        <v/>
      </c>
      <c r="AY126" s="22" t="str">
        <f ca="1">IF(ISNUMBER(G126-'Choose Housekeeping Genes'!H$12),G126-'Choose Housekeeping Genes'!H$12,"")</f>
        <v/>
      </c>
      <c r="AZ126" s="22" t="str">
        <f ca="1">IF(ISNUMBER(H126-'Choose Housekeeping Genes'!I$12),H126-'Choose Housekeeping Genes'!I$12,"")</f>
        <v/>
      </c>
      <c r="BA126" s="22" t="str">
        <f ca="1">IF(ISNUMBER(I126-'Choose Housekeeping Genes'!J$12),I126-'Choose Housekeeping Genes'!J$12,"")</f>
        <v/>
      </c>
      <c r="BB126" s="22" t="str">
        <f ca="1">IF(ISNUMBER(J126-'Choose Housekeeping Genes'!K$12),J126-'Choose Housekeeping Genes'!K$12,"")</f>
        <v/>
      </c>
      <c r="BC126" s="22" t="str">
        <f ca="1">IF(ISNUMBER(K126-'Choose Housekeeping Genes'!L$12),K126-'Choose Housekeeping Genes'!L$12,"")</f>
        <v/>
      </c>
      <c r="BD126" s="22" t="str">
        <f ca="1">IF(ISNUMBER(L126-'Choose Housekeeping Genes'!M$12),L126-'Choose Housekeeping Genes'!M$12,"")</f>
        <v/>
      </c>
      <c r="BE126" s="22" t="str">
        <f ca="1">IF(ISNUMBER(M126-'Choose Housekeeping Genes'!N$12),M126-'Choose Housekeeping Genes'!N$12,"")</f>
        <v/>
      </c>
      <c r="BF126" s="22" t="str">
        <f ca="1">IF(ISNUMBER(N126-'Choose Housekeeping Genes'!O$12),N126-'Choose Housekeeping Genes'!O$12,"")</f>
        <v/>
      </c>
      <c r="BG126" s="22" t="str">
        <f ca="1">IF(ISNUMBER(O126-'Choose Housekeeping Genes'!P$12),O126-'Choose Housekeeping Genes'!P$12,"")</f>
        <v/>
      </c>
      <c r="BH126" s="22" t="str">
        <f ca="1">IF(ISNUMBER(P126-'Choose Housekeeping Genes'!Q$12),P126-'Choose Housekeeping Genes'!Q$12,"")</f>
        <v/>
      </c>
      <c r="BI126" s="22" t="str">
        <f ca="1">IF(ISNUMBER(Q126-'Choose Housekeeping Genes'!R$12),Q126-'Choose Housekeeping Genes'!R$12,"")</f>
        <v/>
      </c>
      <c r="BJ126" s="22" t="str">
        <f ca="1">IF(ISNUMBER(R126-'Choose Housekeeping Genes'!S$12),R126-'Choose Housekeeping Genes'!S$12,"")</f>
        <v/>
      </c>
      <c r="BK126" s="22" t="str">
        <f ca="1">IF(ISNUMBER(S126-'Choose Housekeeping Genes'!T$12),S126-'Choose Housekeeping Genes'!T$12,"")</f>
        <v/>
      </c>
      <c r="BL126" s="22" t="str">
        <f ca="1">IF(ISNUMBER(T126-'Choose Housekeeping Genes'!U$12),T126-'Choose Housekeeping Genes'!U$12,"")</f>
        <v/>
      </c>
      <c r="BM126" s="22" t="str">
        <f ca="1">IF(ISNUMBER(U126-'Choose Housekeeping Genes'!V$12),U126-'Choose Housekeeping Genes'!V$12,"")</f>
        <v/>
      </c>
      <c r="BN126" s="22" t="str">
        <f ca="1">IF(ISNUMBER(V126-'Choose Housekeeping Genes'!W$12),V126-'Choose Housekeeping Genes'!W$12,"")</f>
        <v/>
      </c>
      <c r="BO126" s="142" t="str">
        <f t="shared" si="93"/>
        <v>Pro-CGG-2</v>
      </c>
      <c r="BP126" s="140" t="s">
        <v>192</v>
      </c>
      <c r="BQ126" s="22" t="str">
        <f ca="1">IF(ISNUMBER(Y126-'Choose Housekeeping Genes'!AA$12),Y126-'Choose Housekeeping Genes'!AA$12,"")</f>
        <v/>
      </c>
      <c r="BR126" s="22" t="str">
        <f ca="1">IF(ISNUMBER(Z126-'Choose Housekeeping Genes'!AB$12),Z126-'Choose Housekeeping Genes'!AB$12,"")</f>
        <v/>
      </c>
      <c r="BS126" s="22" t="str">
        <f ca="1">IF(ISNUMBER(AA126-'Choose Housekeeping Genes'!AC$12),AA126-'Choose Housekeeping Genes'!AC$12,"")</f>
        <v/>
      </c>
      <c r="BT126" s="22" t="str">
        <f ca="1">IF(ISNUMBER(AB126-'Choose Housekeeping Genes'!AD$12),AB126-'Choose Housekeeping Genes'!AD$12,"")</f>
        <v/>
      </c>
      <c r="BU126" s="22" t="str">
        <f ca="1">IF(ISNUMBER(AC126-'Choose Housekeeping Genes'!AE$12),AC126-'Choose Housekeeping Genes'!AE$12,"")</f>
        <v/>
      </c>
      <c r="BV126" s="22" t="str">
        <f ca="1">IF(ISNUMBER(AD126-'Choose Housekeeping Genes'!AF$12),AD126-'Choose Housekeeping Genes'!AF$12,"")</f>
        <v/>
      </c>
      <c r="BW126" s="22" t="str">
        <f ca="1">IF(ISNUMBER(AE126-'Choose Housekeeping Genes'!AG$12),AE126-'Choose Housekeeping Genes'!AG$12,"")</f>
        <v/>
      </c>
      <c r="BX126" s="22" t="str">
        <f ca="1">IF(ISNUMBER(AF126-'Choose Housekeeping Genes'!AH$12),AF126-'Choose Housekeeping Genes'!AH$12,"")</f>
        <v/>
      </c>
      <c r="BY126" s="22" t="str">
        <f ca="1">IF(ISNUMBER(AG126-'Choose Housekeeping Genes'!AI$12),AG126-'Choose Housekeeping Genes'!AI$12,"")</f>
        <v/>
      </c>
      <c r="BZ126" s="22" t="str">
        <f ca="1">IF(ISNUMBER(AH126-'Choose Housekeeping Genes'!AJ$12),AH126-'Choose Housekeeping Genes'!AJ$12,"")</f>
        <v/>
      </c>
      <c r="CA126" s="22" t="str">
        <f ca="1">IF(ISNUMBER(AI126-'Choose Housekeeping Genes'!AK$12),AI126-'Choose Housekeeping Genes'!AK$12,"")</f>
        <v/>
      </c>
      <c r="CB126" s="22" t="str">
        <f ca="1">IF(ISNUMBER(AJ126-'Choose Housekeeping Genes'!AL$12),AJ126-'Choose Housekeeping Genes'!AL$12,"")</f>
        <v/>
      </c>
      <c r="CC126" s="22" t="str">
        <f ca="1">IF(ISNUMBER(AK126-'Choose Housekeeping Genes'!AM$12),AK126-'Choose Housekeeping Genes'!AM$12,"")</f>
        <v/>
      </c>
      <c r="CD126" s="22" t="str">
        <f ca="1">IF(ISNUMBER(AL126-'Choose Housekeeping Genes'!AN$12),AL126-'Choose Housekeeping Genes'!AN$12,"")</f>
        <v/>
      </c>
      <c r="CE126" s="22" t="str">
        <f ca="1">IF(ISNUMBER(AM126-'Choose Housekeeping Genes'!AO$12),AM126-'Choose Housekeeping Genes'!AO$12,"")</f>
        <v/>
      </c>
      <c r="CF126" s="22" t="str">
        <f ca="1">IF(ISNUMBER(AN126-'Choose Housekeeping Genes'!AP$12),AN126-'Choose Housekeeping Genes'!AP$12,"")</f>
        <v/>
      </c>
      <c r="CG126" s="22" t="str">
        <f ca="1">IF(ISNUMBER(AO126-'Choose Housekeeping Genes'!AQ$12),AO126-'Choose Housekeeping Genes'!AQ$12,"")</f>
        <v/>
      </c>
      <c r="CH126" s="22" t="str">
        <f ca="1">IF(ISNUMBER(AP126-'Choose Housekeeping Genes'!AR$12),AP126-'Choose Housekeeping Genes'!AR$12,"")</f>
        <v/>
      </c>
      <c r="CI126" s="22" t="str">
        <f ca="1">IF(ISNUMBER(AQ126-'Choose Housekeeping Genes'!AS$12),AQ126-'Choose Housekeeping Genes'!AS$12,"")</f>
        <v/>
      </c>
      <c r="CJ126" s="22" t="str">
        <f ca="1">IF(ISNUMBER(AR126-'Choose Housekeeping Genes'!AT$12),AR126-'Choose Housekeeping Genes'!AT$12,"")</f>
        <v/>
      </c>
      <c r="CK126" s="66" t="e">
        <f t="shared" ca="1" si="50"/>
        <v>#DIV/0!</v>
      </c>
      <c r="CL126" s="143" t="e">
        <f t="shared" ca="1" si="51"/>
        <v>#DIV/0!</v>
      </c>
      <c r="DA126" s="69" t="str">
        <f>'Transcript table'!D134</f>
        <v>Pro-CGG-2</v>
      </c>
      <c r="DB126" s="21" t="s">
        <v>192</v>
      </c>
      <c r="DC126" s="65" t="str">
        <f t="shared" ca="1" si="52"/>
        <v/>
      </c>
      <c r="DD126" s="65" t="str">
        <f t="shared" ca="1" si="53"/>
        <v/>
      </c>
      <c r="DE126" s="65" t="str">
        <f t="shared" ca="1" si="54"/>
        <v/>
      </c>
      <c r="DF126" s="65" t="str">
        <f t="shared" ca="1" si="55"/>
        <v/>
      </c>
      <c r="DG126" s="65" t="str">
        <f t="shared" ca="1" si="56"/>
        <v/>
      </c>
      <c r="DH126" s="65" t="str">
        <f t="shared" ca="1" si="57"/>
        <v/>
      </c>
      <c r="DI126" s="65" t="str">
        <f t="shared" ca="1" si="58"/>
        <v/>
      </c>
      <c r="DJ126" s="65" t="str">
        <f t="shared" ca="1" si="59"/>
        <v/>
      </c>
      <c r="DK126" s="65" t="str">
        <f t="shared" ca="1" si="60"/>
        <v/>
      </c>
      <c r="DL126" s="65" t="str">
        <f t="shared" ca="1" si="61"/>
        <v/>
      </c>
      <c r="DM126" s="65" t="str">
        <f t="shared" ca="1" si="62"/>
        <v/>
      </c>
      <c r="DN126" s="65" t="str">
        <f t="shared" ca="1" si="63"/>
        <v/>
      </c>
      <c r="DO126" s="65" t="str">
        <f t="shared" ca="1" si="64"/>
        <v/>
      </c>
      <c r="DP126" s="65" t="str">
        <f t="shared" ca="1" si="65"/>
        <v/>
      </c>
      <c r="DQ126" s="65" t="str">
        <f t="shared" ca="1" si="66"/>
        <v/>
      </c>
      <c r="DR126" s="65" t="str">
        <f t="shared" ca="1" si="67"/>
        <v/>
      </c>
      <c r="DS126" s="65" t="str">
        <f t="shared" ca="1" si="68"/>
        <v/>
      </c>
      <c r="DT126" s="65" t="str">
        <f t="shared" ca="1" si="69"/>
        <v/>
      </c>
      <c r="DU126" s="65" t="str">
        <f t="shared" ca="1" si="70"/>
        <v/>
      </c>
      <c r="DV126" s="65" t="str">
        <f t="shared" ca="1" si="71"/>
        <v/>
      </c>
      <c r="DW126" s="141" t="str">
        <f t="shared" si="72"/>
        <v>Pro-CGG-2</v>
      </c>
      <c r="DX126" s="140" t="s">
        <v>192</v>
      </c>
      <c r="DY126" s="65" t="str">
        <f t="shared" ca="1" si="73"/>
        <v/>
      </c>
      <c r="DZ126" s="65" t="str">
        <f t="shared" ca="1" si="74"/>
        <v/>
      </c>
      <c r="EA126" s="65" t="str">
        <f t="shared" ca="1" si="75"/>
        <v/>
      </c>
      <c r="EB126" s="65" t="str">
        <f t="shared" ca="1" si="76"/>
        <v/>
      </c>
      <c r="EC126" s="65" t="str">
        <f t="shared" ca="1" si="77"/>
        <v/>
      </c>
      <c r="ED126" s="65" t="str">
        <f t="shared" ca="1" si="78"/>
        <v/>
      </c>
      <c r="EE126" s="65" t="str">
        <f t="shared" ca="1" si="79"/>
        <v/>
      </c>
      <c r="EF126" s="65" t="str">
        <f t="shared" ca="1" si="80"/>
        <v/>
      </c>
      <c r="EG126" s="65" t="str">
        <f t="shared" ca="1" si="81"/>
        <v/>
      </c>
      <c r="EH126" s="65" t="str">
        <f t="shared" ca="1" si="82"/>
        <v/>
      </c>
      <c r="EI126" s="65" t="str">
        <f t="shared" ca="1" si="83"/>
        <v/>
      </c>
      <c r="EJ126" s="65" t="str">
        <f t="shared" ca="1" si="84"/>
        <v/>
      </c>
      <c r="EK126" s="65" t="str">
        <f t="shared" ca="1" si="85"/>
        <v/>
      </c>
      <c r="EL126" s="65" t="str">
        <f t="shared" ca="1" si="86"/>
        <v/>
      </c>
      <c r="EM126" s="65" t="str">
        <f t="shared" ca="1" si="87"/>
        <v/>
      </c>
      <c r="EN126" s="65" t="str">
        <f t="shared" ca="1" si="88"/>
        <v/>
      </c>
      <c r="EO126" s="65" t="str">
        <f t="shared" ca="1" si="89"/>
        <v/>
      </c>
      <c r="EP126" s="65" t="str">
        <f t="shared" ca="1" si="90"/>
        <v/>
      </c>
      <c r="EQ126" s="65" t="str">
        <f t="shared" ca="1" si="91"/>
        <v/>
      </c>
      <c r="ER126" s="65" t="str">
        <f t="shared" ca="1" si="92"/>
        <v/>
      </c>
    </row>
    <row r="127" spans="1:148" ht="12.75" customHeight="1">
      <c r="A127" s="134" t="str">
        <f>'Test Sample Data'!A127</f>
        <v>Pro-CGG-3</v>
      </c>
      <c r="B127" s="136" t="s">
        <v>190</v>
      </c>
      <c r="C127" s="22" t="str">
        <f>IF(SUM('Test Sample Data'!C$3:C$194)&gt;10,IF(AND(ISNUMBER('Test Sample Data'!C127),'Test Sample Data'!C127&lt;35,'Test Sample Data'!C127&gt;0),'Test Sample Data'!C127-'Choose Housekeeping Genes'!D$20,35-'Choose Housekeeping Genes'!D$20),"")</f>
        <v/>
      </c>
      <c r="D127" s="22" t="str">
        <f>IF(SUM('Test Sample Data'!D$3:D$194)&gt;10,IF(AND(ISNUMBER('Test Sample Data'!D127),'Test Sample Data'!D127&lt;35,'Test Sample Data'!D127&gt;0),'Test Sample Data'!D127-'Choose Housekeeping Genes'!E$20,35-'Choose Housekeeping Genes'!E$20),"")</f>
        <v/>
      </c>
      <c r="E127" s="22" t="str">
        <f>IF(SUM('Test Sample Data'!E$3:E$194)&gt;10,IF(AND(ISNUMBER('Test Sample Data'!E127),'Test Sample Data'!E127&lt;35,'Test Sample Data'!E127&gt;0),'Test Sample Data'!E127-'Choose Housekeeping Genes'!F$20,35-'Choose Housekeeping Genes'!F$20),"")</f>
        <v/>
      </c>
      <c r="F127" s="22" t="str">
        <f>IF(SUM('Test Sample Data'!F$3:F$194)&gt;10,IF(AND(ISNUMBER('Test Sample Data'!F127),'Test Sample Data'!F127&lt;35,'Test Sample Data'!F127&gt;0),'Test Sample Data'!F127-'Choose Housekeeping Genes'!G$20,35-'Choose Housekeeping Genes'!G$20),"")</f>
        <v/>
      </c>
      <c r="G127" s="22" t="str">
        <f>IF(SUM('Test Sample Data'!G$3:G$194)&gt;10,IF(AND(ISNUMBER('Test Sample Data'!G127),'Test Sample Data'!G127&lt;35,'Test Sample Data'!G127&gt;0),'Test Sample Data'!G127-'Choose Housekeeping Genes'!H$20,35-'Choose Housekeeping Genes'!H$20),"")</f>
        <v/>
      </c>
      <c r="H127" s="22" t="str">
        <f>IF(SUM('Test Sample Data'!H$3:H$194)&gt;10,IF(AND(ISNUMBER('Test Sample Data'!H127),'Test Sample Data'!H127&lt;35,'Test Sample Data'!H127&gt;0),'Test Sample Data'!H127-'Choose Housekeeping Genes'!I$20,35-'Choose Housekeeping Genes'!I$20),"")</f>
        <v/>
      </c>
      <c r="I127" s="22" t="str">
        <f>IF(SUM('Test Sample Data'!I$3:I$194)&gt;10,IF(AND(ISNUMBER('Test Sample Data'!I127),'Test Sample Data'!I127&lt;35,'Test Sample Data'!I127&gt;0),'Test Sample Data'!I127-'Choose Housekeeping Genes'!J$20,35-'Choose Housekeeping Genes'!J$20),"")</f>
        <v/>
      </c>
      <c r="J127" s="22" t="str">
        <f>IF(SUM('Test Sample Data'!J$3:J$194)&gt;10,IF(AND(ISNUMBER('Test Sample Data'!J127),'Test Sample Data'!J127&lt;35,'Test Sample Data'!J127&gt;0),'Test Sample Data'!J127-'Choose Housekeeping Genes'!K$20,35-'Choose Housekeeping Genes'!K$20),"")</f>
        <v/>
      </c>
      <c r="K127" s="22" t="str">
        <f>IF(SUM('Test Sample Data'!K$3:K$194)&gt;10,IF(AND(ISNUMBER('Test Sample Data'!K127),'Test Sample Data'!K127&lt;35,'Test Sample Data'!K127&gt;0),'Test Sample Data'!K127-'Choose Housekeeping Genes'!L$20,35-'Choose Housekeeping Genes'!L$20),"")</f>
        <v/>
      </c>
      <c r="L127" s="22" t="str">
        <f>IF(SUM('Test Sample Data'!L$3:L$194)&gt;10,IF(AND(ISNUMBER('Test Sample Data'!L127),'Test Sample Data'!L127&lt;35,'Test Sample Data'!L127&gt;0),'Test Sample Data'!L127-'Choose Housekeeping Genes'!M$20,35-'Choose Housekeeping Genes'!M$20),"")</f>
        <v/>
      </c>
      <c r="M127" s="22" t="str">
        <f>IF(SUM('Test Sample Data'!M$3:M$194)&gt;10,IF(AND(ISNUMBER('Test Sample Data'!M127),'Test Sample Data'!M127&lt;35,'Test Sample Data'!M127&gt;0),'Test Sample Data'!M127-'Choose Housekeeping Genes'!N$20,35-'Choose Housekeeping Genes'!N$20),"")</f>
        <v/>
      </c>
      <c r="N127" s="22" t="str">
        <f>IF(SUM('Test Sample Data'!N$3:N$194)&gt;10,IF(AND(ISNUMBER('Test Sample Data'!N127),'Test Sample Data'!N127&lt;35,'Test Sample Data'!N127&gt;0),'Test Sample Data'!N127-'Choose Housekeeping Genes'!O$20,35-'Choose Housekeeping Genes'!O$20),"")</f>
        <v/>
      </c>
      <c r="O127" s="22" t="str">
        <f>IF(SUM('Test Sample Data'!O$3:O$194)&gt;10,IF(AND(ISNUMBER('Test Sample Data'!O127),'Test Sample Data'!O127&lt;35,'Test Sample Data'!O127&gt;0),'Test Sample Data'!O127-'Choose Housekeeping Genes'!P$20,35-'Choose Housekeeping Genes'!P$20),"")</f>
        <v/>
      </c>
      <c r="P127" s="22" t="str">
        <f>IF(SUM('Test Sample Data'!P$3:P$194)&gt;10,IF(AND(ISNUMBER('Test Sample Data'!P127),'Test Sample Data'!P127&lt;35,'Test Sample Data'!P127&gt;0),'Test Sample Data'!P127-'Choose Housekeeping Genes'!Q$20,35-'Choose Housekeeping Genes'!Q$20),"")</f>
        <v/>
      </c>
      <c r="Q127" s="22" t="str">
        <f>IF(SUM('Test Sample Data'!Q$3:Q$194)&gt;10,IF(AND(ISNUMBER('Test Sample Data'!Q127),'Test Sample Data'!Q127&lt;35,'Test Sample Data'!Q127&gt;0),'Test Sample Data'!Q127-'Choose Housekeeping Genes'!R$20,35-'Choose Housekeeping Genes'!R$20),"")</f>
        <v/>
      </c>
      <c r="R127" s="22" t="str">
        <f>IF(SUM('Test Sample Data'!R$3:R$194)&gt;10,IF(AND(ISNUMBER('Test Sample Data'!R127),'Test Sample Data'!R127&lt;35,'Test Sample Data'!R127&gt;0),'Test Sample Data'!R127-'Choose Housekeeping Genes'!S$20,35-'Choose Housekeeping Genes'!S$20),"")</f>
        <v/>
      </c>
      <c r="S127" s="22" t="str">
        <f>IF(SUM('Test Sample Data'!S$3:S$194)&gt;10,IF(AND(ISNUMBER('Test Sample Data'!S127),'Test Sample Data'!S127&lt;35,'Test Sample Data'!S127&gt;0),'Test Sample Data'!S127-'Choose Housekeeping Genes'!T$20,35-'Choose Housekeeping Genes'!T$20),"")</f>
        <v/>
      </c>
      <c r="T127" s="22" t="str">
        <f>IF(SUM('Test Sample Data'!T$3:T$194)&gt;10,IF(AND(ISNUMBER('Test Sample Data'!T127),'Test Sample Data'!T127&lt;35,'Test Sample Data'!T127&gt;0),'Test Sample Data'!T127-'Choose Housekeeping Genes'!U$20,35-'Choose Housekeeping Genes'!U$20),"")</f>
        <v/>
      </c>
      <c r="U127" s="22" t="str">
        <f>IF(SUM('Test Sample Data'!U$3:U$194)&gt;10,IF(AND(ISNUMBER('Test Sample Data'!U127),'Test Sample Data'!U127&lt;35,'Test Sample Data'!U127&gt;0),'Test Sample Data'!U127-'Choose Housekeeping Genes'!V$20,35-'Choose Housekeeping Genes'!V$20),"")</f>
        <v/>
      </c>
      <c r="V127" s="22" t="str">
        <f>IF(SUM('Test Sample Data'!V$3:V$194)&gt;10,IF(AND(ISNUMBER('Test Sample Data'!V127),'Test Sample Data'!V127&lt;35,'Test Sample Data'!V127&gt;0),'Test Sample Data'!V127-'Choose Housekeeping Genes'!W$20,35-'Choose Housekeeping Genes'!W$20),"")</f>
        <v/>
      </c>
      <c r="W127" s="139" t="str">
        <f>'Control Sample Data'!A127</f>
        <v>Pro-CGG-3</v>
      </c>
      <c r="X127" s="140" t="s">
        <v>190</v>
      </c>
      <c r="Y127" s="22" t="str">
        <f>IF(SUM('Control Sample Data'!C$3:C$194)&gt;10,IF(AND(ISNUMBER('Control Sample Data'!C127),'Control Sample Data'!C127&lt;35,'Control Sample Data'!C127&gt;0),'Control Sample Data'!C127-'Choose Housekeeping Genes'!AA$20,35-'Choose Housekeeping Genes'!AA$20),"")</f>
        <v/>
      </c>
      <c r="Z127" s="22" t="str">
        <f>IF(SUM('Control Sample Data'!D$3:D$194)&gt;10,IF(AND(ISNUMBER('Control Sample Data'!D127),'Control Sample Data'!D127&lt;35,'Control Sample Data'!D127&gt;0),'Control Sample Data'!D127-'Choose Housekeeping Genes'!AB$20,35-'Choose Housekeeping Genes'!AB$20),"")</f>
        <v/>
      </c>
      <c r="AA127" s="22" t="str">
        <f>IF(SUM('Control Sample Data'!E$3:E$194)&gt;10,IF(AND(ISNUMBER('Control Sample Data'!E127),'Control Sample Data'!E127&lt;35,'Control Sample Data'!E127&gt;0),'Control Sample Data'!E127-'Choose Housekeeping Genes'!AC$20,35-'Choose Housekeeping Genes'!AC$20),"")</f>
        <v/>
      </c>
      <c r="AB127" s="22" t="str">
        <f>IF(SUM('Control Sample Data'!F$3:F$194)&gt;10,IF(AND(ISNUMBER('Control Sample Data'!F127),'Control Sample Data'!F127&lt;35,'Control Sample Data'!F127&gt;0),'Control Sample Data'!F127-'Choose Housekeeping Genes'!AD$20,35-'Choose Housekeeping Genes'!AD$20),"")</f>
        <v/>
      </c>
      <c r="AC127" s="22" t="str">
        <f>IF(SUM('Control Sample Data'!G$3:G$194)&gt;10,IF(AND(ISNUMBER('Control Sample Data'!G127),'Control Sample Data'!G127&lt;35,'Control Sample Data'!G127&gt;0),'Control Sample Data'!G127-'Choose Housekeeping Genes'!AE$20,35-'Choose Housekeeping Genes'!AE$20),"")</f>
        <v/>
      </c>
      <c r="AD127" s="22" t="str">
        <f>IF(SUM('Control Sample Data'!H$3:H$194)&gt;10,IF(AND(ISNUMBER('Control Sample Data'!H127),'Control Sample Data'!H127&lt;35,'Control Sample Data'!H127&gt;0),'Control Sample Data'!H127-'Choose Housekeeping Genes'!AF$20,35-'Choose Housekeeping Genes'!AF$20),"")</f>
        <v/>
      </c>
      <c r="AE127" s="22" t="str">
        <f>IF(SUM('Control Sample Data'!I$3:I$194)&gt;10,IF(AND(ISNUMBER('Control Sample Data'!I127),'Control Sample Data'!I127&lt;35,'Control Sample Data'!I127&gt;0),'Control Sample Data'!I127-'Choose Housekeeping Genes'!AG$20,35-'Choose Housekeeping Genes'!AG$20),"")</f>
        <v/>
      </c>
      <c r="AF127" s="22" t="str">
        <f>IF(SUM('Control Sample Data'!J$3:J$194)&gt;10,IF(AND(ISNUMBER('Control Sample Data'!J127),'Control Sample Data'!J127&lt;35,'Control Sample Data'!J127&gt;0),'Control Sample Data'!J127-'Choose Housekeeping Genes'!AH$20,35-'Choose Housekeeping Genes'!AH$20),"")</f>
        <v/>
      </c>
      <c r="AG127" s="22" t="str">
        <f>IF(SUM('Control Sample Data'!K$3:K$194)&gt;10,IF(AND(ISNUMBER('Control Sample Data'!K127),'Control Sample Data'!K127&lt;35,'Control Sample Data'!K127&gt;0),'Control Sample Data'!K127-'Choose Housekeeping Genes'!AI$20,35-'Choose Housekeeping Genes'!AI$20),"")</f>
        <v/>
      </c>
      <c r="AH127" s="22" t="str">
        <f>IF(SUM('Control Sample Data'!L$3:L$194)&gt;10,IF(AND(ISNUMBER('Control Sample Data'!L127),'Control Sample Data'!L127&lt;35,'Control Sample Data'!L127&gt;0),'Control Sample Data'!L127-'Choose Housekeeping Genes'!AJ$20,35-'Choose Housekeeping Genes'!AJ$20),"")</f>
        <v/>
      </c>
      <c r="AI127" s="22" t="str">
        <f>IF(SUM('Control Sample Data'!M$3:M$194)&gt;10,IF(AND(ISNUMBER('Control Sample Data'!M127),'Control Sample Data'!M127&lt;35,'Control Sample Data'!M127&gt;0),'Control Sample Data'!M127-'Choose Housekeeping Genes'!AK$20,35-'Choose Housekeeping Genes'!AK$20),"")</f>
        <v/>
      </c>
      <c r="AJ127" s="22" t="str">
        <f>IF(SUM('Control Sample Data'!N$3:N$194)&gt;10,IF(AND(ISNUMBER('Control Sample Data'!N127),'Control Sample Data'!N127&lt;35,'Control Sample Data'!N127&gt;0),'Control Sample Data'!N127-'Choose Housekeeping Genes'!AL$20,35-'Choose Housekeeping Genes'!AL$20),"")</f>
        <v/>
      </c>
      <c r="AK127" s="22" t="str">
        <f>IF(SUM('Control Sample Data'!O$3:O$194)&gt;10,IF(AND(ISNUMBER('Control Sample Data'!O127),'Control Sample Data'!O127&lt;35,'Control Sample Data'!O127&gt;0),'Control Sample Data'!O127-'Choose Housekeeping Genes'!AM$20,35-'Choose Housekeeping Genes'!AM$20),"")</f>
        <v/>
      </c>
      <c r="AL127" s="22" t="str">
        <f>IF(SUM('Control Sample Data'!P$3:P$194)&gt;10,IF(AND(ISNUMBER('Control Sample Data'!P127),'Control Sample Data'!P127&lt;35,'Control Sample Data'!P127&gt;0),'Control Sample Data'!P127-'Choose Housekeeping Genes'!AN$20,35-'Choose Housekeeping Genes'!AN$20),"")</f>
        <v/>
      </c>
      <c r="AM127" s="22" t="str">
        <f>IF(SUM('Control Sample Data'!Q$3:Q$194)&gt;10,IF(AND(ISNUMBER('Control Sample Data'!Q127),'Control Sample Data'!Q127&lt;35,'Control Sample Data'!Q127&gt;0),'Control Sample Data'!Q127-'Choose Housekeeping Genes'!AO$20,35-'Choose Housekeeping Genes'!AO$20),"")</f>
        <v/>
      </c>
      <c r="AN127" s="22" t="str">
        <f>IF(SUM('Control Sample Data'!R$3:R$194)&gt;10,IF(AND(ISNUMBER('Control Sample Data'!R127),'Control Sample Data'!R127&lt;35,'Control Sample Data'!R127&gt;0),'Control Sample Data'!R127-'Choose Housekeeping Genes'!AP$20,35-'Choose Housekeeping Genes'!AP$20),"")</f>
        <v/>
      </c>
      <c r="AO127" s="22" t="str">
        <f>IF(SUM('Control Sample Data'!S$3:S$194)&gt;10,IF(AND(ISNUMBER('Control Sample Data'!S127),'Control Sample Data'!S127&lt;35,'Control Sample Data'!S127&gt;0),'Control Sample Data'!S127-'Choose Housekeeping Genes'!AQ$20,35-'Choose Housekeeping Genes'!AQ$20),"")</f>
        <v/>
      </c>
      <c r="AP127" s="22" t="str">
        <f>IF(SUM('Control Sample Data'!T$3:T$194)&gt;10,IF(AND(ISNUMBER('Control Sample Data'!T127),'Control Sample Data'!T127&lt;35,'Control Sample Data'!T127&gt;0),'Control Sample Data'!T127-'Choose Housekeeping Genes'!AR$20,35-'Choose Housekeeping Genes'!AR$20),"")</f>
        <v/>
      </c>
      <c r="AQ127" s="22" t="str">
        <f>IF(SUM('Control Sample Data'!U$3:U$194)&gt;10,IF(AND(ISNUMBER('Control Sample Data'!U127),'Control Sample Data'!U127&lt;35,'Control Sample Data'!U127&gt;0),'Control Sample Data'!U127-'Choose Housekeeping Genes'!AS$20,35-'Choose Housekeeping Genes'!AS$20),"")</f>
        <v/>
      </c>
      <c r="AR127" s="22" t="str">
        <f>IF(SUM('Control Sample Data'!V$3:V$194)&gt;10,IF(AND(ISNUMBER('Control Sample Data'!V127),'Control Sample Data'!V127&lt;35,'Control Sample Data'!V127&gt;0),'Control Sample Data'!V127-'Choose Housekeeping Genes'!AT$20,35-'Choose Housekeeping Genes'!AT$20),"")</f>
        <v/>
      </c>
      <c r="AS127" s="69" t="str">
        <f>'Control Sample Data'!A127</f>
        <v>Pro-CGG-3</v>
      </c>
      <c r="AT127" s="21" t="s">
        <v>190</v>
      </c>
      <c r="AU127" s="22" t="str">
        <f ca="1">IF(ISNUMBER(C127-'Choose Housekeeping Genes'!D$12),C127-'Choose Housekeeping Genes'!D$12,"")</f>
        <v/>
      </c>
      <c r="AV127" s="22" t="str">
        <f ca="1">IF(ISNUMBER(D127-'Choose Housekeeping Genes'!E$12),D127-'Choose Housekeeping Genes'!E$12,"")</f>
        <v/>
      </c>
      <c r="AW127" s="22" t="str">
        <f ca="1">IF(ISNUMBER(E127-'Choose Housekeeping Genes'!F$12),E127-'Choose Housekeeping Genes'!F$12,"")</f>
        <v/>
      </c>
      <c r="AX127" s="22" t="str">
        <f ca="1">IF(ISNUMBER(F127-'Choose Housekeeping Genes'!G$12),F127-'Choose Housekeeping Genes'!G$12,"")</f>
        <v/>
      </c>
      <c r="AY127" s="22" t="str">
        <f ca="1">IF(ISNUMBER(G127-'Choose Housekeeping Genes'!H$12),G127-'Choose Housekeeping Genes'!H$12,"")</f>
        <v/>
      </c>
      <c r="AZ127" s="22" t="str">
        <f ca="1">IF(ISNUMBER(H127-'Choose Housekeeping Genes'!I$12),H127-'Choose Housekeeping Genes'!I$12,"")</f>
        <v/>
      </c>
      <c r="BA127" s="22" t="str">
        <f ca="1">IF(ISNUMBER(I127-'Choose Housekeeping Genes'!J$12),I127-'Choose Housekeeping Genes'!J$12,"")</f>
        <v/>
      </c>
      <c r="BB127" s="22" t="str">
        <f ca="1">IF(ISNUMBER(J127-'Choose Housekeeping Genes'!K$12),J127-'Choose Housekeeping Genes'!K$12,"")</f>
        <v/>
      </c>
      <c r="BC127" s="22" t="str">
        <f ca="1">IF(ISNUMBER(K127-'Choose Housekeeping Genes'!L$12),K127-'Choose Housekeeping Genes'!L$12,"")</f>
        <v/>
      </c>
      <c r="BD127" s="22" t="str">
        <f ca="1">IF(ISNUMBER(L127-'Choose Housekeeping Genes'!M$12),L127-'Choose Housekeeping Genes'!M$12,"")</f>
        <v/>
      </c>
      <c r="BE127" s="22" t="str">
        <f ca="1">IF(ISNUMBER(M127-'Choose Housekeeping Genes'!N$12),M127-'Choose Housekeeping Genes'!N$12,"")</f>
        <v/>
      </c>
      <c r="BF127" s="22" t="str">
        <f ca="1">IF(ISNUMBER(N127-'Choose Housekeeping Genes'!O$12),N127-'Choose Housekeeping Genes'!O$12,"")</f>
        <v/>
      </c>
      <c r="BG127" s="22" t="str">
        <f ca="1">IF(ISNUMBER(O127-'Choose Housekeeping Genes'!P$12),O127-'Choose Housekeeping Genes'!P$12,"")</f>
        <v/>
      </c>
      <c r="BH127" s="22" t="str">
        <f ca="1">IF(ISNUMBER(P127-'Choose Housekeeping Genes'!Q$12),P127-'Choose Housekeeping Genes'!Q$12,"")</f>
        <v/>
      </c>
      <c r="BI127" s="22" t="str">
        <f ca="1">IF(ISNUMBER(Q127-'Choose Housekeeping Genes'!R$12),Q127-'Choose Housekeeping Genes'!R$12,"")</f>
        <v/>
      </c>
      <c r="BJ127" s="22" t="str">
        <f ca="1">IF(ISNUMBER(R127-'Choose Housekeeping Genes'!S$12),R127-'Choose Housekeeping Genes'!S$12,"")</f>
        <v/>
      </c>
      <c r="BK127" s="22" t="str">
        <f ca="1">IF(ISNUMBER(S127-'Choose Housekeeping Genes'!T$12),S127-'Choose Housekeeping Genes'!T$12,"")</f>
        <v/>
      </c>
      <c r="BL127" s="22" t="str">
        <f ca="1">IF(ISNUMBER(T127-'Choose Housekeeping Genes'!U$12),T127-'Choose Housekeeping Genes'!U$12,"")</f>
        <v/>
      </c>
      <c r="BM127" s="22" t="str">
        <f ca="1">IF(ISNUMBER(U127-'Choose Housekeeping Genes'!V$12),U127-'Choose Housekeeping Genes'!V$12,"")</f>
        <v/>
      </c>
      <c r="BN127" s="22" t="str">
        <f ca="1">IF(ISNUMBER(V127-'Choose Housekeeping Genes'!W$12),V127-'Choose Housekeeping Genes'!W$12,"")</f>
        <v/>
      </c>
      <c r="BO127" s="142" t="str">
        <f t="shared" si="93"/>
        <v>Pro-CGG-3</v>
      </c>
      <c r="BP127" s="140" t="s">
        <v>190</v>
      </c>
      <c r="BQ127" s="22" t="str">
        <f ca="1">IF(ISNUMBER(Y127-'Choose Housekeeping Genes'!AA$12),Y127-'Choose Housekeeping Genes'!AA$12,"")</f>
        <v/>
      </c>
      <c r="BR127" s="22" t="str">
        <f ca="1">IF(ISNUMBER(Z127-'Choose Housekeeping Genes'!AB$12),Z127-'Choose Housekeeping Genes'!AB$12,"")</f>
        <v/>
      </c>
      <c r="BS127" s="22" t="str">
        <f ca="1">IF(ISNUMBER(AA127-'Choose Housekeeping Genes'!AC$12),AA127-'Choose Housekeeping Genes'!AC$12,"")</f>
        <v/>
      </c>
      <c r="BT127" s="22" t="str">
        <f ca="1">IF(ISNUMBER(AB127-'Choose Housekeeping Genes'!AD$12),AB127-'Choose Housekeeping Genes'!AD$12,"")</f>
        <v/>
      </c>
      <c r="BU127" s="22" t="str">
        <f ca="1">IF(ISNUMBER(AC127-'Choose Housekeeping Genes'!AE$12),AC127-'Choose Housekeeping Genes'!AE$12,"")</f>
        <v/>
      </c>
      <c r="BV127" s="22" t="str">
        <f ca="1">IF(ISNUMBER(AD127-'Choose Housekeeping Genes'!AF$12),AD127-'Choose Housekeeping Genes'!AF$12,"")</f>
        <v/>
      </c>
      <c r="BW127" s="22" t="str">
        <f ca="1">IF(ISNUMBER(AE127-'Choose Housekeeping Genes'!AG$12),AE127-'Choose Housekeeping Genes'!AG$12,"")</f>
        <v/>
      </c>
      <c r="BX127" s="22" t="str">
        <f ca="1">IF(ISNUMBER(AF127-'Choose Housekeeping Genes'!AH$12),AF127-'Choose Housekeeping Genes'!AH$12,"")</f>
        <v/>
      </c>
      <c r="BY127" s="22" t="str">
        <f ca="1">IF(ISNUMBER(AG127-'Choose Housekeeping Genes'!AI$12),AG127-'Choose Housekeeping Genes'!AI$12,"")</f>
        <v/>
      </c>
      <c r="BZ127" s="22" t="str">
        <f ca="1">IF(ISNUMBER(AH127-'Choose Housekeeping Genes'!AJ$12),AH127-'Choose Housekeeping Genes'!AJ$12,"")</f>
        <v/>
      </c>
      <c r="CA127" s="22" t="str">
        <f ca="1">IF(ISNUMBER(AI127-'Choose Housekeeping Genes'!AK$12),AI127-'Choose Housekeeping Genes'!AK$12,"")</f>
        <v/>
      </c>
      <c r="CB127" s="22" t="str">
        <f ca="1">IF(ISNUMBER(AJ127-'Choose Housekeeping Genes'!AL$12),AJ127-'Choose Housekeeping Genes'!AL$12,"")</f>
        <v/>
      </c>
      <c r="CC127" s="22" t="str">
        <f ca="1">IF(ISNUMBER(AK127-'Choose Housekeeping Genes'!AM$12),AK127-'Choose Housekeeping Genes'!AM$12,"")</f>
        <v/>
      </c>
      <c r="CD127" s="22" t="str">
        <f ca="1">IF(ISNUMBER(AL127-'Choose Housekeeping Genes'!AN$12),AL127-'Choose Housekeeping Genes'!AN$12,"")</f>
        <v/>
      </c>
      <c r="CE127" s="22" t="str">
        <f ca="1">IF(ISNUMBER(AM127-'Choose Housekeeping Genes'!AO$12),AM127-'Choose Housekeeping Genes'!AO$12,"")</f>
        <v/>
      </c>
      <c r="CF127" s="22" t="str">
        <f ca="1">IF(ISNUMBER(AN127-'Choose Housekeeping Genes'!AP$12),AN127-'Choose Housekeeping Genes'!AP$12,"")</f>
        <v/>
      </c>
      <c r="CG127" s="22" t="str">
        <f ca="1">IF(ISNUMBER(AO127-'Choose Housekeeping Genes'!AQ$12),AO127-'Choose Housekeeping Genes'!AQ$12,"")</f>
        <v/>
      </c>
      <c r="CH127" s="22" t="str">
        <f ca="1">IF(ISNUMBER(AP127-'Choose Housekeeping Genes'!AR$12),AP127-'Choose Housekeeping Genes'!AR$12,"")</f>
        <v/>
      </c>
      <c r="CI127" s="22" t="str">
        <f ca="1">IF(ISNUMBER(AQ127-'Choose Housekeeping Genes'!AS$12),AQ127-'Choose Housekeeping Genes'!AS$12,"")</f>
        <v/>
      </c>
      <c r="CJ127" s="22" t="str">
        <f ca="1">IF(ISNUMBER(AR127-'Choose Housekeeping Genes'!AT$12),AR127-'Choose Housekeeping Genes'!AT$12,"")</f>
        <v/>
      </c>
      <c r="CK127" s="66" t="e">
        <f t="shared" ca="1" si="50"/>
        <v>#DIV/0!</v>
      </c>
      <c r="CL127" s="143" t="e">
        <f t="shared" ca="1" si="51"/>
        <v>#DIV/0!</v>
      </c>
      <c r="DA127" s="69" t="str">
        <f>'Transcript table'!D135</f>
        <v>Pro-CGG-3</v>
      </c>
      <c r="DB127" s="21" t="s">
        <v>190</v>
      </c>
      <c r="DC127" s="65" t="str">
        <f t="shared" ca="1" si="52"/>
        <v/>
      </c>
      <c r="DD127" s="65" t="str">
        <f t="shared" ca="1" si="53"/>
        <v/>
      </c>
      <c r="DE127" s="65" t="str">
        <f t="shared" ca="1" si="54"/>
        <v/>
      </c>
      <c r="DF127" s="65" t="str">
        <f t="shared" ca="1" si="55"/>
        <v/>
      </c>
      <c r="DG127" s="65" t="str">
        <f t="shared" ca="1" si="56"/>
        <v/>
      </c>
      <c r="DH127" s="65" t="str">
        <f t="shared" ca="1" si="57"/>
        <v/>
      </c>
      <c r="DI127" s="65" t="str">
        <f t="shared" ca="1" si="58"/>
        <v/>
      </c>
      <c r="DJ127" s="65" t="str">
        <f t="shared" ca="1" si="59"/>
        <v/>
      </c>
      <c r="DK127" s="65" t="str">
        <f t="shared" ca="1" si="60"/>
        <v/>
      </c>
      <c r="DL127" s="65" t="str">
        <f t="shared" ca="1" si="61"/>
        <v/>
      </c>
      <c r="DM127" s="65" t="str">
        <f t="shared" ca="1" si="62"/>
        <v/>
      </c>
      <c r="DN127" s="65" t="str">
        <f t="shared" ca="1" si="63"/>
        <v/>
      </c>
      <c r="DO127" s="65" t="str">
        <f t="shared" ca="1" si="64"/>
        <v/>
      </c>
      <c r="DP127" s="65" t="str">
        <f t="shared" ca="1" si="65"/>
        <v/>
      </c>
      <c r="DQ127" s="65" t="str">
        <f t="shared" ca="1" si="66"/>
        <v/>
      </c>
      <c r="DR127" s="65" t="str">
        <f t="shared" ca="1" si="67"/>
        <v/>
      </c>
      <c r="DS127" s="65" t="str">
        <f t="shared" ca="1" si="68"/>
        <v/>
      </c>
      <c r="DT127" s="65" t="str">
        <f t="shared" ca="1" si="69"/>
        <v/>
      </c>
      <c r="DU127" s="65" t="str">
        <f t="shared" ca="1" si="70"/>
        <v/>
      </c>
      <c r="DV127" s="65" t="str">
        <f t="shared" ca="1" si="71"/>
        <v/>
      </c>
      <c r="DW127" s="141" t="str">
        <f t="shared" si="72"/>
        <v>Pro-CGG-3</v>
      </c>
      <c r="DX127" s="140" t="s">
        <v>190</v>
      </c>
      <c r="DY127" s="65" t="str">
        <f t="shared" ca="1" si="73"/>
        <v/>
      </c>
      <c r="DZ127" s="65" t="str">
        <f t="shared" ca="1" si="74"/>
        <v/>
      </c>
      <c r="EA127" s="65" t="str">
        <f t="shared" ca="1" si="75"/>
        <v/>
      </c>
      <c r="EB127" s="65" t="str">
        <f t="shared" ca="1" si="76"/>
        <v/>
      </c>
      <c r="EC127" s="65" t="str">
        <f t="shared" ca="1" si="77"/>
        <v/>
      </c>
      <c r="ED127" s="65" t="str">
        <f t="shared" ca="1" si="78"/>
        <v/>
      </c>
      <c r="EE127" s="65" t="str">
        <f t="shared" ca="1" si="79"/>
        <v/>
      </c>
      <c r="EF127" s="65" t="str">
        <f t="shared" ca="1" si="80"/>
        <v/>
      </c>
      <c r="EG127" s="65" t="str">
        <f t="shared" ca="1" si="81"/>
        <v/>
      </c>
      <c r="EH127" s="65" t="str">
        <f t="shared" ca="1" si="82"/>
        <v/>
      </c>
      <c r="EI127" s="65" t="str">
        <f t="shared" ca="1" si="83"/>
        <v/>
      </c>
      <c r="EJ127" s="65" t="str">
        <f t="shared" ca="1" si="84"/>
        <v/>
      </c>
      <c r="EK127" s="65" t="str">
        <f t="shared" ca="1" si="85"/>
        <v/>
      </c>
      <c r="EL127" s="65" t="str">
        <f t="shared" ca="1" si="86"/>
        <v/>
      </c>
      <c r="EM127" s="65" t="str">
        <f t="shared" ca="1" si="87"/>
        <v/>
      </c>
      <c r="EN127" s="65" t="str">
        <f t="shared" ca="1" si="88"/>
        <v/>
      </c>
      <c r="EO127" s="65" t="str">
        <f t="shared" ca="1" si="89"/>
        <v/>
      </c>
      <c r="EP127" s="65" t="str">
        <f t="shared" ca="1" si="90"/>
        <v/>
      </c>
      <c r="EQ127" s="65" t="str">
        <f t="shared" ca="1" si="91"/>
        <v/>
      </c>
      <c r="ER127" s="65" t="str">
        <f t="shared" ca="1" si="92"/>
        <v/>
      </c>
    </row>
    <row r="128" spans="1:148" ht="12.75" customHeight="1">
      <c r="A128" s="134" t="str">
        <f>'Test Sample Data'!A128</f>
        <v>Pro-TGG-1</v>
      </c>
      <c r="B128" s="136" t="s">
        <v>188</v>
      </c>
      <c r="C128" s="22" t="str">
        <f>IF(SUM('Test Sample Data'!C$3:C$194)&gt;10,IF(AND(ISNUMBER('Test Sample Data'!C128),'Test Sample Data'!C128&lt;35,'Test Sample Data'!C128&gt;0),'Test Sample Data'!C128-'Choose Housekeeping Genes'!D$20,35-'Choose Housekeeping Genes'!D$20),"")</f>
        <v/>
      </c>
      <c r="D128" s="22" t="str">
        <f>IF(SUM('Test Sample Data'!D$3:D$194)&gt;10,IF(AND(ISNUMBER('Test Sample Data'!D128),'Test Sample Data'!D128&lt;35,'Test Sample Data'!D128&gt;0),'Test Sample Data'!D128-'Choose Housekeeping Genes'!E$20,35-'Choose Housekeeping Genes'!E$20),"")</f>
        <v/>
      </c>
      <c r="E128" s="22" t="str">
        <f>IF(SUM('Test Sample Data'!E$3:E$194)&gt;10,IF(AND(ISNUMBER('Test Sample Data'!E128),'Test Sample Data'!E128&lt;35,'Test Sample Data'!E128&gt;0),'Test Sample Data'!E128-'Choose Housekeeping Genes'!F$20,35-'Choose Housekeeping Genes'!F$20),"")</f>
        <v/>
      </c>
      <c r="F128" s="22" t="str">
        <f>IF(SUM('Test Sample Data'!F$3:F$194)&gt;10,IF(AND(ISNUMBER('Test Sample Data'!F128),'Test Sample Data'!F128&lt;35,'Test Sample Data'!F128&gt;0),'Test Sample Data'!F128-'Choose Housekeeping Genes'!G$20,35-'Choose Housekeeping Genes'!G$20),"")</f>
        <v/>
      </c>
      <c r="G128" s="22" t="str">
        <f>IF(SUM('Test Sample Data'!G$3:G$194)&gt;10,IF(AND(ISNUMBER('Test Sample Data'!G128),'Test Sample Data'!G128&lt;35,'Test Sample Data'!G128&gt;0),'Test Sample Data'!G128-'Choose Housekeeping Genes'!H$20,35-'Choose Housekeeping Genes'!H$20),"")</f>
        <v/>
      </c>
      <c r="H128" s="22" t="str">
        <f>IF(SUM('Test Sample Data'!H$3:H$194)&gt;10,IF(AND(ISNUMBER('Test Sample Data'!H128),'Test Sample Data'!H128&lt;35,'Test Sample Data'!H128&gt;0),'Test Sample Data'!H128-'Choose Housekeeping Genes'!I$20,35-'Choose Housekeeping Genes'!I$20),"")</f>
        <v/>
      </c>
      <c r="I128" s="22" t="str">
        <f>IF(SUM('Test Sample Data'!I$3:I$194)&gt;10,IF(AND(ISNUMBER('Test Sample Data'!I128),'Test Sample Data'!I128&lt;35,'Test Sample Data'!I128&gt;0),'Test Sample Data'!I128-'Choose Housekeeping Genes'!J$20,35-'Choose Housekeeping Genes'!J$20),"")</f>
        <v/>
      </c>
      <c r="J128" s="22" t="str">
        <f>IF(SUM('Test Sample Data'!J$3:J$194)&gt;10,IF(AND(ISNUMBER('Test Sample Data'!J128),'Test Sample Data'!J128&lt;35,'Test Sample Data'!J128&gt;0),'Test Sample Data'!J128-'Choose Housekeeping Genes'!K$20,35-'Choose Housekeeping Genes'!K$20),"")</f>
        <v/>
      </c>
      <c r="K128" s="22" t="str">
        <f>IF(SUM('Test Sample Data'!K$3:K$194)&gt;10,IF(AND(ISNUMBER('Test Sample Data'!K128),'Test Sample Data'!K128&lt;35,'Test Sample Data'!K128&gt;0),'Test Sample Data'!K128-'Choose Housekeeping Genes'!L$20,35-'Choose Housekeeping Genes'!L$20),"")</f>
        <v/>
      </c>
      <c r="L128" s="22" t="str">
        <f>IF(SUM('Test Sample Data'!L$3:L$194)&gt;10,IF(AND(ISNUMBER('Test Sample Data'!L128),'Test Sample Data'!L128&lt;35,'Test Sample Data'!L128&gt;0),'Test Sample Data'!L128-'Choose Housekeeping Genes'!M$20,35-'Choose Housekeeping Genes'!M$20),"")</f>
        <v/>
      </c>
      <c r="M128" s="22" t="str">
        <f>IF(SUM('Test Sample Data'!M$3:M$194)&gt;10,IF(AND(ISNUMBER('Test Sample Data'!M128),'Test Sample Data'!M128&lt;35,'Test Sample Data'!M128&gt;0),'Test Sample Data'!M128-'Choose Housekeeping Genes'!N$20,35-'Choose Housekeeping Genes'!N$20),"")</f>
        <v/>
      </c>
      <c r="N128" s="22" t="str">
        <f>IF(SUM('Test Sample Data'!N$3:N$194)&gt;10,IF(AND(ISNUMBER('Test Sample Data'!N128),'Test Sample Data'!N128&lt;35,'Test Sample Data'!N128&gt;0),'Test Sample Data'!N128-'Choose Housekeeping Genes'!O$20,35-'Choose Housekeeping Genes'!O$20),"")</f>
        <v/>
      </c>
      <c r="O128" s="22" t="str">
        <f>IF(SUM('Test Sample Data'!O$3:O$194)&gt;10,IF(AND(ISNUMBER('Test Sample Data'!O128),'Test Sample Data'!O128&lt;35,'Test Sample Data'!O128&gt;0),'Test Sample Data'!O128-'Choose Housekeeping Genes'!P$20,35-'Choose Housekeeping Genes'!P$20),"")</f>
        <v/>
      </c>
      <c r="P128" s="22" t="str">
        <f>IF(SUM('Test Sample Data'!P$3:P$194)&gt;10,IF(AND(ISNUMBER('Test Sample Data'!P128),'Test Sample Data'!P128&lt;35,'Test Sample Data'!P128&gt;0),'Test Sample Data'!P128-'Choose Housekeeping Genes'!Q$20,35-'Choose Housekeeping Genes'!Q$20),"")</f>
        <v/>
      </c>
      <c r="Q128" s="22" t="str">
        <f>IF(SUM('Test Sample Data'!Q$3:Q$194)&gt;10,IF(AND(ISNUMBER('Test Sample Data'!Q128),'Test Sample Data'!Q128&lt;35,'Test Sample Data'!Q128&gt;0),'Test Sample Data'!Q128-'Choose Housekeeping Genes'!R$20,35-'Choose Housekeeping Genes'!R$20),"")</f>
        <v/>
      </c>
      <c r="R128" s="22" t="str">
        <f>IF(SUM('Test Sample Data'!R$3:R$194)&gt;10,IF(AND(ISNUMBER('Test Sample Data'!R128),'Test Sample Data'!R128&lt;35,'Test Sample Data'!R128&gt;0),'Test Sample Data'!R128-'Choose Housekeeping Genes'!S$20,35-'Choose Housekeeping Genes'!S$20),"")</f>
        <v/>
      </c>
      <c r="S128" s="22" t="str">
        <f>IF(SUM('Test Sample Data'!S$3:S$194)&gt;10,IF(AND(ISNUMBER('Test Sample Data'!S128),'Test Sample Data'!S128&lt;35,'Test Sample Data'!S128&gt;0),'Test Sample Data'!S128-'Choose Housekeeping Genes'!T$20,35-'Choose Housekeeping Genes'!T$20),"")</f>
        <v/>
      </c>
      <c r="T128" s="22" t="str">
        <f>IF(SUM('Test Sample Data'!T$3:T$194)&gt;10,IF(AND(ISNUMBER('Test Sample Data'!T128),'Test Sample Data'!T128&lt;35,'Test Sample Data'!T128&gt;0),'Test Sample Data'!T128-'Choose Housekeeping Genes'!U$20,35-'Choose Housekeeping Genes'!U$20),"")</f>
        <v/>
      </c>
      <c r="U128" s="22" t="str">
        <f>IF(SUM('Test Sample Data'!U$3:U$194)&gt;10,IF(AND(ISNUMBER('Test Sample Data'!U128),'Test Sample Data'!U128&lt;35,'Test Sample Data'!U128&gt;0),'Test Sample Data'!U128-'Choose Housekeeping Genes'!V$20,35-'Choose Housekeeping Genes'!V$20),"")</f>
        <v/>
      </c>
      <c r="V128" s="22" t="str">
        <f>IF(SUM('Test Sample Data'!V$3:V$194)&gt;10,IF(AND(ISNUMBER('Test Sample Data'!V128),'Test Sample Data'!V128&lt;35,'Test Sample Data'!V128&gt;0),'Test Sample Data'!V128-'Choose Housekeeping Genes'!W$20,35-'Choose Housekeeping Genes'!W$20),"")</f>
        <v/>
      </c>
      <c r="W128" s="139" t="str">
        <f>'Control Sample Data'!A128</f>
        <v>Pro-TGG-1</v>
      </c>
      <c r="X128" s="140" t="s">
        <v>188</v>
      </c>
      <c r="Y128" s="22" t="str">
        <f>IF(SUM('Control Sample Data'!C$3:C$194)&gt;10,IF(AND(ISNUMBER('Control Sample Data'!C128),'Control Sample Data'!C128&lt;35,'Control Sample Data'!C128&gt;0),'Control Sample Data'!C128-'Choose Housekeeping Genes'!AA$20,35-'Choose Housekeeping Genes'!AA$20),"")</f>
        <v/>
      </c>
      <c r="Z128" s="22" t="str">
        <f>IF(SUM('Control Sample Data'!D$3:D$194)&gt;10,IF(AND(ISNUMBER('Control Sample Data'!D128),'Control Sample Data'!D128&lt;35,'Control Sample Data'!D128&gt;0),'Control Sample Data'!D128-'Choose Housekeeping Genes'!AB$20,35-'Choose Housekeeping Genes'!AB$20),"")</f>
        <v/>
      </c>
      <c r="AA128" s="22" t="str">
        <f>IF(SUM('Control Sample Data'!E$3:E$194)&gt;10,IF(AND(ISNUMBER('Control Sample Data'!E128),'Control Sample Data'!E128&lt;35,'Control Sample Data'!E128&gt;0),'Control Sample Data'!E128-'Choose Housekeeping Genes'!AC$20,35-'Choose Housekeeping Genes'!AC$20),"")</f>
        <v/>
      </c>
      <c r="AB128" s="22" t="str">
        <f>IF(SUM('Control Sample Data'!F$3:F$194)&gt;10,IF(AND(ISNUMBER('Control Sample Data'!F128),'Control Sample Data'!F128&lt;35,'Control Sample Data'!F128&gt;0),'Control Sample Data'!F128-'Choose Housekeeping Genes'!AD$20,35-'Choose Housekeeping Genes'!AD$20),"")</f>
        <v/>
      </c>
      <c r="AC128" s="22" t="str">
        <f>IF(SUM('Control Sample Data'!G$3:G$194)&gt;10,IF(AND(ISNUMBER('Control Sample Data'!G128),'Control Sample Data'!G128&lt;35,'Control Sample Data'!G128&gt;0),'Control Sample Data'!G128-'Choose Housekeeping Genes'!AE$20,35-'Choose Housekeeping Genes'!AE$20),"")</f>
        <v/>
      </c>
      <c r="AD128" s="22" t="str">
        <f>IF(SUM('Control Sample Data'!H$3:H$194)&gt;10,IF(AND(ISNUMBER('Control Sample Data'!H128),'Control Sample Data'!H128&lt;35,'Control Sample Data'!H128&gt;0),'Control Sample Data'!H128-'Choose Housekeeping Genes'!AF$20,35-'Choose Housekeeping Genes'!AF$20),"")</f>
        <v/>
      </c>
      <c r="AE128" s="22" t="str">
        <f>IF(SUM('Control Sample Data'!I$3:I$194)&gt;10,IF(AND(ISNUMBER('Control Sample Data'!I128),'Control Sample Data'!I128&lt;35,'Control Sample Data'!I128&gt;0),'Control Sample Data'!I128-'Choose Housekeeping Genes'!AG$20,35-'Choose Housekeeping Genes'!AG$20),"")</f>
        <v/>
      </c>
      <c r="AF128" s="22" t="str">
        <f>IF(SUM('Control Sample Data'!J$3:J$194)&gt;10,IF(AND(ISNUMBER('Control Sample Data'!J128),'Control Sample Data'!J128&lt;35,'Control Sample Data'!J128&gt;0),'Control Sample Data'!J128-'Choose Housekeeping Genes'!AH$20,35-'Choose Housekeeping Genes'!AH$20),"")</f>
        <v/>
      </c>
      <c r="AG128" s="22" t="str">
        <f>IF(SUM('Control Sample Data'!K$3:K$194)&gt;10,IF(AND(ISNUMBER('Control Sample Data'!K128),'Control Sample Data'!K128&lt;35,'Control Sample Data'!K128&gt;0),'Control Sample Data'!K128-'Choose Housekeeping Genes'!AI$20,35-'Choose Housekeeping Genes'!AI$20),"")</f>
        <v/>
      </c>
      <c r="AH128" s="22" t="str">
        <f>IF(SUM('Control Sample Data'!L$3:L$194)&gt;10,IF(AND(ISNUMBER('Control Sample Data'!L128),'Control Sample Data'!L128&lt;35,'Control Sample Data'!L128&gt;0),'Control Sample Data'!L128-'Choose Housekeeping Genes'!AJ$20,35-'Choose Housekeeping Genes'!AJ$20),"")</f>
        <v/>
      </c>
      <c r="AI128" s="22" t="str">
        <f>IF(SUM('Control Sample Data'!M$3:M$194)&gt;10,IF(AND(ISNUMBER('Control Sample Data'!M128),'Control Sample Data'!M128&lt;35,'Control Sample Data'!M128&gt;0),'Control Sample Data'!M128-'Choose Housekeeping Genes'!AK$20,35-'Choose Housekeeping Genes'!AK$20),"")</f>
        <v/>
      </c>
      <c r="AJ128" s="22" t="str">
        <f>IF(SUM('Control Sample Data'!N$3:N$194)&gt;10,IF(AND(ISNUMBER('Control Sample Data'!N128),'Control Sample Data'!N128&lt;35,'Control Sample Data'!N128&gt;0),'Control Sample Data'!N128-'Choose Housekeeping Genes'!AL$20,35-'Choose Housekeeping Genes'!AL$20),"")</f>
        <v/>
      </c>
      <c r="AK128" s="22" t="str">
        <f>IF(SUM('Control Sample Data'!O$3:O$194)&gt;10,IF(AND(ISNUMBER('Control Sample Data'!O128),'Control Sample Data'!O128&lt;35,'Control Sample Data'!O128&gt;0),'Control Sample Data'!O128-'Choose Housekeeping Genes'!AM$20,35-'Choose Housekeeping Genes'!AM$20),"")</f>
        <v/>
      </c>
      <c r="AL128" s="22" t="str">
        <f>IF(SUM('Control Sample Data'!P$3:P$194)&gt;10,IF(AND(ISNUMBER('Control Sample Data'!P128),'Control Sample Data'!P128&lt;35,'Control Sample Data'!P128&gt;0),'Control Sample Data'!P128-'Choose Housekeeping Genes'!AN$20,35-'Choose Housekeeping Genes'!AN$20),"")</f>
        <v/>
      </c>
      <c r="AM128" s="22" t="str">
        <f>IF(SUM('Control Sample Data'!Q$3:Q$194)&gt;10,IF(AND(ISNUMBER('Control Sample Data'!Q128),'Control Sample Data'!Q128&lt;35,'Control Sample Data'!Q128&gt;0),'Control Sample Data'!Q128-'Choose Housekeeping Genes'!AO$20,35-'Choose Housekeeping Genes'!AO$20),"")</f>
        <v/>
      </c>
      <c r="AN128" s="22" t="str">
        <f>IF(SUM('Control Sample Data'!R$3:R$194)&gt;10,IF(AND(ISNUMBER('Control Sample Data'!R128),'Control Sample Data'!R128&lt;35,'Control Sample Data'!R128&gt;0),'Control Sample Data'!R128-'Choose Housekeeping Genes'!AP$20,35-'Choose Housekeeping Genes'!AP$20),"")</f>
        <v/>
      </c>
      <c r="AO128" s="22" t="str">
        <f>IF(SUM('Control Sample Data'!S$3:S$194)&gt;10,IF(AND(ISNUMBER('Control Sample Data'!S128),'Control Sample Data'!S128&lt;35,'Control Sample Data'!S128&gt;0),'Control Sample Data'!S128-'Choose Housekeeping Genes'!AQ$20,35-'Choose Housekeeping Genes'!AQ$20),"")</f>
        <v/>
      </c>
      <c r="AP128" s="22" t="str">
        <f>IF(SUM('Control Sample Data'!T$3:T$194)&gt;10,IF(AND(ISNUMBER('Control Sample Data'!T128),'Control Sample Data'!T128&lt;35,'Control Sample Data'!T128&gt;0),'Control Sample Data'!T128-'Choose Housekeeping Genes'!AR$20,35-'Choose Housekeeping Genes'!AR$20),"")</f>
        <v/>
      </c>
      <c r="AQ128" s="22" t="str">
        <f>IF(SUM('Control Sample Data'!U$3:U$194)&gt;10,IF(AND(ISNUMBER('Control Sample Data'!U128),'Control Sample Data'!U128&lt;35,'Control Sample Data'!U128&gt;0),'Control Sample Data'!U128-'Choose Housekeeping Genes'!AS$20,35-'Choose Housekeeping Genes'!AS$20),"")</f>
        <v/>
      </c>
      <c r="AR128" s="22" t="str">
        <f>IF(SUM('Control Sample Data'!V$3:V$194)&gt;10,IF(AND(ISNUMBER('Control Sample Data'!V128),'Control Sample Data'!V128&lt;35,'Control Sample Data'!V128&gt;0),'Control Sample Data'!V128-'Choose Housekeeping Genes'!AT$20,35-'Choose Housekeeping Genes'!AT$20),"")</f>
        <v/>
      </c>
      <c r="AS128" s="69" t="str">
        <f>'Control Sample Data'!A128</f>
        <v>Pro-TGG-1</v>
      </c>
      <c r="AT128" s="21" t="s">
        <v>188</v>
      </c>
      <c r="AU128" s="22" t="str">
        <f ca="1">IF(ISNUMBER(C128-'Choose Housekeeping Genes'!D$12),C128-'Choose Housekeeping Genes'!D$12,"")</f>
        <v/>
      </c>
      <c r="AV128" s="22" t="str">
        <f ca="1">IF(ISNUMBER(D128-'Choose Housekeeping Genes'!E$12),D128-'Choose Housekeeping Genes'!E$12,"")</f>
        <v/>
      </c>
      <c r="AW128" s="22" t="str">
        <f ca="1">IF(ISNUMBER(E128-'Choose Housekeeping Genes'!F$12),E128-'Choose Housekeeping Genes'!F$12,"")</f>
        <v/>
      </c>
      <c r="AX128" s="22" t="str">
        <f ca="1">IF(ISNUMBER(F128-'Choose Housekeeping Genes'!G$12),F128-'Choose Housekeeping Genes'!G$12,"")</f>
        <v/>
      </c>
      <c r="AY128" s="22" t="str">
        <f ca="1">IF(ISNUMBER(G128-'Choose Housekeeping Genes'!H$12),G128-'Choose Housekeeping Genes'!H$12,"")</f>
        <v/>
      </c>
      <c r="AZ128" s="22" t="str">
        <f ca="1">IF(ISNUMBER(H128-'Choose Housekeeping Genes'!I$12),H128-'Choose Housekeeping Genes'!I$12,"")</f>
        <v/>
      </c>
      <c r="BA128" s="22" t="str">
        <f ca="1">IF(ISNUMBER(I128-'Choose Housekeeping Genes'!J$12),I128-'Choose Housekeeping Genes'!J$12,"")</f>
        <v/>
      </c>
      <c r="BB128" s="22" t="str">
        <f ca="1">IF(ISNUMBER(J128-'Choose Housekeeping Genes'!K$12),J128-'Choose Housekeeping Genes'!K$12,"")</f>
        <v/>
      </c>
      <c r="BC128" s="22" t="str">
        <f ca="1">IF(ISNUMBER(K128-'Choose Housekeeping Genes'!L$12),K128-'Choose Housekeeping Genes'!L$12,"")</f>
        <v/>
      </c>
      <c r="BD128" s="22" t="str">
        <f ca="1">IF(ISNUMBER(L128-'Choose Housekeeping Genes'!M$12),L128-'Choose Housekeeping Genes'!M$12,"")</f>
        <v/>
      </c>
      <c r="BE128" s="22" t="str">
        <f ca="1">IF(ISNUMBER(M128-'Choose Housekeeping Genes'!N$12),M128-'Choose Housekeeping Genes'!N$12,"")</f>
        <v/>
      </c>
      <c r="BF128" s="22" t="str">
        <f ca="1">IF(ISNUMBER(N128-'Choose Housekeeping Genes'!O$12),N128-'Choose Housekeeping Genes'!O$12,"")</f>
        <v/>
      </c>
      <c r="BG128" s="22" t="str">
        <f ca="1">IF(ISNUMBER(O128-'Choose Housekeeping Genes'!P$12),O128-'Choose Housekeeping Genes'!P$12,"")</f>
        <v/>
      </c>
      <c r="BH128" s="22" t="str">
        <f ca="1">IF(ISNUMBER(P128-'Choose Housekeeping Genes'!Q$12),P128-'Choose Housekeeping Genes'!Q$12,"")</f>
        <v/>
      </c>
      <c r="BI128" s="22" t="str">
        <f ca="1">IF(ISNUMBER(Q128-'Choose Housekeeping Genes'!R$12),Q128-'Choose Housekeeping Genes'!R$12,"")</f>
        <v/>
      </c>
      <c r="BJ128" s="22" t="str">
        <f ca="1">IF(ISNUMBER(R128-'Choose Housekeeping Genes'!S$12),R128-'Choose Housekeeping Genes'!S$12,"")</f>
        <v/>
      </c>
      <c r="BK128" s="22" t="str">
        <f ca="1">IF(ISNUMBER(S128-'Choose Housekeeping Genes'!T$12),S128-'Choose Housekeeping Genes'!T$12,"")</f>
        <v/>
      </c>
      <c r="BL128" s="22" t="str">
        <f ca="1">IF(ISNUMBER(T128-'Choose Housekeeping Genes'!U$12),T128-'Choose Housekeeping Genes'!U$12,"")</f>
        <v/>
      </c>
      <c r="BM128" s="22" t="str">
        <f ca="1">IF(ISNUMBER(U128-'Choose Housekeeping Genes'!V$12),U128-'Choose Housekeeping Genes'!V$12,"")</f>
        <v/>
      </c>
      <c r="BN128" s="22" t="str">
        <f ca="1">IF(ISNUMBER(V128-'Choose Housekeeping Genes'!W$12),V128-'Choose Housekeeping Genes'!W$12,"")</f>
        <v/>
      </c>
      <c r="BO128" s="142" t="str">
        <f t="shared" si="93"/>
        <v>Pro-TGG-1</v>
      </c>
      <c r="BP128" s="140" t="s">
        <v>188</v>
      </c>
      <c r="BQ128" s="22" t="str">
        <f ca="1">IF(ISNUMBER(Y128-'Choose Housekeeping Genes'!AA$12),Y128-'Choose Housekeeping Genes'!AA$12,"")</f>
        <v/>
      </c>
      <c r="BR128" s="22" t="str">
        <f ca="1">IF(ISNUMBER(Z128-'Choose Housekeeping Genes'!AB$12),Z128-'Choose Housekeeping Genes'!AB$12,"")</f>
        <v/>
      </c>
      <c r="BS128" s="22" t="str">
        <f ca="1">IF(ISNUMBER(AA128-'Choose Housekeeping Genes'!AC$12),AA128-'Choose Housekeeping Genes'!AC$12,"")</f>
        <v/>
      </c>
      <c r="BT128" s="22" t="str">
        <f ca="1">IF(ISNUMBER(AB128-'Choose Housekeeping Genes'!AD$12),AB128-'Choose Housekeeping Genes'!AD$12,"")</f>
        <v/>
      </c>
      <c r="BU128" s="22" t="str">
        <f ca="1">IF(ISNUMBER(AC128-'Choose Housekeeping Genes'!AE$12),AC128-'Choose Housekeeping Genes'!AE$12,"")</f>
        <v/>
      </c>
      <c r="BV128" s="22" t="str">
        <f ca="1">IF(ISNUMBER(AD128-'Choose Housekeeping Genes'!AF$12),AD128-'Choose Housekeeping Genes'!AF$12,"")</f>
        <v/>
      </c>
      <c r="BW128" s="22" t="str">
        <f ca="1">IF(ISNUMBER(AE128-'Choose Housekeeping Genes'!AG$12),AE128-'Choose Housekeeping Genes'!AG$12,"")</f>
        <v/>
      </c>
      <c r="BX128" s="22" t="str">
        <f ca="1">IF(ISNUMBER(AF128-'Choose Housekeeping Genes'!AH$12),AF128-'Choose Housekeeping Genes'!AH$12,"")</f>
        <v/>
      </c>
      <c r="BY128" s="22" t="str">
        <f ca="1">IF(ISNUMBER(AG128-'Choose Housekeeping Genes'!AI$12),AG128-'Choose Housekeeping Genes'!AI$12,"")</f>
        <v/>
      </c>
      <c r="BZ128" s="22" t="str">
        <f ca="1">IF(ISNUMBER(AH128-'Choose Housekeeping Genes'!AJ$12),AH128-'Choose Housekeeping Genes'!AJ$12,"")</f>
        <v/>
      </c>
      <c r="CA128" s="22" t="str">
        <f ca="1">IF(ISNUMBER(AI128-'Choose Housekeeping Genes'!AK$12),AI128-'Choose Housekeeping Genes'!AK$12,"")</f>
        <v/>
      </c>
      <c r="CB128" s="22" t="str">
        <f ca="1">IF(ISNUMBER(AJ128-'Choose Housekeeping Genes'!AL$12),AJ128-'Choose Housekeeping Genes'!AL$12,"")</f>
        <v/>
      </c>
      <c r="CC128" s="22" t="str">
        <f ca="1">IF(ISNUMBER(AK128-'Choose Housekeeping Genes'!AM$12),AK128-'Choose Housekeeping Genes'!AM$12,"")</f>
        <v/>
      </c>
      <c r="CD128" s="22" t="str">
        <f ca="1">IF(ISNUMBER(AL128-'Choose Housekeeping Genes'!AN$12),AL128-'Choose Housekeeping Genes'!AN$12,"")</f>
        <v/>
      </c>
      <c r="CE128" s="22" t="str">
        <f ca="1">IF(ISNUMBER(AM128-'Choose Housekeeping Genes'!AO$12),AM128-'Choose Housekeeping Genes'!AO$12,"")</f>
        <v/>
      </c>
      <c r="CF128" s="22" t="str">
        <f ca="1">IF(ISNUMBER(AN128-'Choose Housekeeping Genes'!AP$12),AN128-'Choose Housekeeping Genes'!AP$12,"")</f>
        <v/>
      </c>
      <c r="CG128" s="22" t="str">
        <f ca="1">IF(ISNUMBER(AO128-'Choose Housekeeping Genes'!AQ$12),AO128-'Choose Housekeeping Genes'!AQ$12,"")</f>
        <v/>
      </c>
      <c r="CH128" s="22" t="str">
        <f ca="1">IF(ISNUMBER(AP128-'Choose Housekeeping Genes'!AR$12),AP128-'Choose Housekeeping Genes'!AR$12,"")</f>
        <v/>
      </c>
      <c r="CI128" s="22" t="str">
        <f ca="1">IF(ISNUMBER(AQ128-'Choose Housekeeping Genes'!AS$12),AQ128-'Choose Housekeeping Genes'!AS$12,"")</f>
        <v/>
      </c>
      <c r="CJ128" s="22" t="str">
        <f ca="1">IF(ISNUMBER(AR128-'Choose Housekeeping Genes'!AT$12),AR128-'Choose Housekeeping Genes'!AT$12,"")</f>
        <v/>
      </c>
      <c r="CK128" s="66" t="e">
        <f t="shared" ca="1" si="50"/>
        <v>#DIV/0!</v>
      </c>
      <c r="CL128" s="143" t="e">
        <f t="shared" ca="1" si="51"/>
        <v>#DIV/0!</v>
      </c>
      <c r="DA128" s="69" t="str">
        <f>'Transcript table'!D136</f>
        <v>Pro-TGG-1</v>
      </c>
      <c r="DB128" s="21" t="s">
        <v>188</v>
      </c>
      <c r="DC128" s="65" t="str">
        <f t="shared" ca="1" si="52"/>
        <v/>
      </c>
      <c r="DD128" s="65" t="str">
        <f t="shared" ca="1" si="53"/>
        <v/>
      </c>
      <c r="DE128" s="65" t="str">
        <f t="shared" ca="1" si="54"/>
        <v/>
      </c>
      <c r="DF128" s="65" t="str">
        <f t="shared" ca="1" si="55"/>
        <v/>
      </c>
      <c r="DG128" s="65" t="str">
        <f t="shared" ca="1" si="56"/>
        <v/>
      </c>
      <c r="DH128" s="65" t="str">
        <f t="shared" ca="1" si="57"/>
        <v/>
      </c>
      <c r="DI128" s="65" t="str">
        <f t="shared" ca="1" si="58"/>
        <v/>
      </c>
      <c r="DJ128" s="65" t="str">
        <f t="shared" ca="1" si="59"/>
        <v/>
      </c>
      <c r="DK128" s="65" t="str">
        <f t="shared" ca="1" si="60"/>
        <v/>
      </c>
      <c r="DL128" s="65" t="str">
        <f t="shared" ca="1" si="61"/>
        <v/>
      </c>
      <c r="DM128" s="65" t="str">
        <f t="shared" ca="1" si="62"/>
        <v/>
      </c>
      <c r="DN128" s="65" t="str">
        <f t="shared" ca="1" si="63"/>
        <v/>
      </c>
      <c r="DO128" s="65" t="str">
        <f t="shared" ca="1" si="64"/>
        <v/>
      </c>
      <c r="DP128" s="65" t="str">
        <f t="shared" ca="1" si="65"/>
        <v/>
      </c>
      <c r="DQ128" s="65" t="str">
        <f t="shared" ca="1" si="66"/>
        <v/>
      </c>
      <c r="DR128" s="65" t="str">
        <f t="shared" ca="1" si="67"/>
        <v/>
      </c>
      <c r="DS128" s="65" t="str">
        <f t="shared" ca="1" si="68"/>
        <v/>
      </c>
      <c r="DT128" s="65" t="str">
        <f t="shared" ca="1" si="69"/>
        <v/>
      </c>
      <c r="DU128" s="65" t="str">
        <f t="shared" ca="1" si="70"/>
        <v/>
      </c>
      <c r="DV128" s="65" t="str">
        <f t="shared" ca="1" si="71"/>
        <v/>
      </c>
      <c r="DW128" s="141" t="str">
        <f t="shared" si="72"/>
        <v>Pro-TGG-1</v>
      </c>
      <c r="DX128" s="140" t="s">
        <v>188</v>
      </c>
      <c r="DY128" s="65" t="str">
        <f t="shared" ca="1" si="73"/>
        <v/>
      </c>
      <c r="DZ128" s="65" t="str">
        <f t="shared" ca="1" si="74"/>
        <v/>
      </c>
      <c r="EA128" s="65" t="str">
        <f t="shared" ca="1" si="75"/>
        <v/>
      </c>
      <c r="EB128" s="65" t="str">
        <f t="shared" ca="1" si="76"/>
        <v/>
      </c>
      <c r="EC128" s="65" t="str">
        <f t="shared" ca="1" si="77"/>
        <v/>
      </c>
      <c r="ED128" s="65" t="str">
        <f t="shared" ca="1" si="78"/>
        <v/>
      </c>
      <c r="EE128" s="65" t="str">
        <f t="shared" ca="1" si="79"/>
        <v/>
      </c>
      <c r="EF128" s="65" t="str">
        <f t="shared" ca="1" si="80"/>
        <v/>
      </c>
      <c r="EG128" s="65" t="str">
        <f t="shared" ca="1" si="81"/>
        <v/>
      </c>
      <c r="EH128" s="65" t="str">
        <f t="shared" ca="1" si="82"/>
        <v/>
      </c>
      <c r="EI128" s="65" t="str">
        <f t="shared" ca="1" si="83"/>
        <v/>
      </c>
      <c r="EJ128" s="65" t="str">
        <f t="shared" ca="1" si="84"/>
        <v/>
      </c>
      <c r="EK128" s="65" t="str">
        <f t="shared" ca="1" si="85"/>
        <v/>
      </c>
      <c r="EL128" s="65" t="str">
        <f t="shared" ca="1" si="86"/>
        <v/>
      </c>
      <c r="EM128" s="65" t="str">
        <f t="shared" ca="1" si="87"/>
        <v/>
      </c>
      <c r="EN128" s="65" t="str">
        <f t="shared" ca="1" si="88"/>
        <v/>
      </c>
      <c r="EO128" s="65" t="str">
        <f t="shared" ca="1" si="89"/>
        <v/>
      </c>
      <c r="EP128" s="65" t="str">
        <f t="shared" ca="1" si="90"/>
        <v/>
      </c>
      <c r="EQ128" s="65" t="str">
        <f t="shared" ca="1" si="91"/>
        <v/>
      </c>
      <c r="ER128" s="65" t="str">
        <f t="shared" ca="1" si="92"/>
        <v/>
      </c>
    </row>
    <row r="129" spans="1:148" ht="12.75" customHeight="1">
      <c r="A129" s="134" t="str">
        <f>'Test Sample Data'!A129</f>
        <v>Pro-TGG-2</v>
      </c>
      <c r="B129" s="136" t="s">
        <v>186</v>
      </c>
      <c r="C129" s="22" t="str">
        <f>IF(SUM('Test Sample Data'!C$3:C$194)&gt;10,IF(AND(ISNUMBER('Test Sample Data'!C129),'Test Sample Data'!C129&lt;35,'Test Sample Data'!C129&gt;0),'Test Sample Data'!C129-'Choose Housekeeping Genes'!D$20,35-'Choose Housekeeping Genes'!D$20),"")</f>
        <v/>
      </c>
      <c r="D129" s="22" t="str">
        <f>IF(SUM('Test Sample Data'!D$3:D$194)&gt;10,IF(AND(ISNUMBER('Test Sample Data'!D129),'Test Sample Data'!D129&lt;35,'Test Sample Data'!D129&gt;0),'Test Sample Data'!D129-'Choose Housekeeping Genes'!E$20,35-'Choose Housekeeping Genes'!E$20),"")</f>
        <v/>
      </c>
      <c r="E129" s="22" t="str">
        <f>IF(SUM('Test Sample Data'!E$3:E$194)&gt;10,IF(AND(ISNUMBER('Test Sample Data'!E129),'Test Sample Data'!E129&lt;35,'Test Sample Data'!E129&gt;0),'Test Sample Data'!E129-'Choose Housekeeping Genes'!F$20,35-'Choose Housekeeping Genes'!F$20),"")</f>
        <v/>
      </c>
      <c r="F129" s="22" t="str">
        <f>IF(SUM('Test Sample Data'!F$3:F$194)&gt;10,IF(AND(ISNUMBER('Test Sample Data'!F129),'Test Sample Data'!F129&lt;35,'Test Sample Data'!F129&gt;0),'Test Sample Data'!F129-'Choose Housekeeping Genes'!G$20,35-'Choose Housekeeping Genes'!G$20),"")</f>
        <v/>
      </c>
      <c r="G129" s="22" t="str">
        <f>IF(SUM('Test Sample Data'!G$3:G$194)&gt;10,IF(AND(ISNUMBER('Test Sample Data'!G129),'Test Sample Data'!G129&lt;35,'Test Sample Data'!G129&gt;0),'Test Sample Data'!G129-'Choose Housekeeping Genes'!H$20,35-'Choose Housekeeping Genes'!H$20),"")</f>
        <v/>
      </c>
      <c r="H129" s="22" t="str">
        <f>IF(SUM('Test Sample Data'!H$3:H$194)&gt;10,IF(AND(ISNUMBER('Test Sample Data'!H129),'Test Sample Data'!H129&lt;35,'Test Sample Data'!H129&gt;0),'Test Sample Data'!H129-'Choose Housekeeping Genes'!I$20,35-'Choose Housekeeping Genes'!I$20),"")</f>
        <v/>
      </c>
      <c r="I129" s="22" t="str">
        <f>IF(SUM('Test Sample Data'!I$3:I$194)&gt;10,IF(AND(ISNUMBER('Test Sample Data'!I129),'Test Sample Data'!I129&lt;35,'Test Sample Data'!I129&gt;0),'Test Sample Data'!I129-'Choose Housekeeping Genes'!J$20,35-'Choose Housekeeping Genes'!J$20),"")</f>
        <v/>
      </c>
      <c r="J129" s="22" t="str">
        <f>IF(SUM('Test Sample Data'!J$3:J$194)&gt;10,IF(AND(ISNUMBER('Test Sample Data'!J129),'Test Sample Data'!J129&lt;35,'Test Sample Data'!J129&gt;0),'Test Sample Data'!J129-'Choose Housekeeping Genes'!K$20,35-'Choose Housekeeping Genes'!K$20),"")</f>
        <v/>
      </c>
      <c r="K129" s="22" t="str">
        <f>IF(SUM('Test Sample Data'!K$3:K$194)&gt;10,IF(AND(ISNUMBER('Test Sample Data'!K129),'Test Sample Data'!K129&lt;35,'Test Sample Data'!K129&gt;0),'Test Sample Data'!K129-'Choose Housekeeping Genes'!L$20,35-'Choose Housekeeping Genes'!L$20),"")</f>
        <v/>
      </c>
      <c r="L129" s="22" t="str">
        <f>IF(SUM('Test Sample Data'!L$3:L$194)&gt;10,IF(AND(ISNUMBER('Test Sample Data'!L129),'Test Sample Data'!L129&lt;35,'Test Sample Data'!L129&gt;0),'Test Sample Data'!L129-'Choose Housekeeping Genes'!M$20,35-'Choose Housekeeping Genes'!M$20),"")</f>
        <v/>
      </c>
      <c r="M129" s="22" t="str">
        <f>IF(SUM('Test Sample Data'!M$3:M$194)&gt;10,IF(AND(ISNUMBER('Test Sample Data'!M129),'Test Sample Data'!M129&lt;35,'Test Sample Data'!M129&gt;0),'Test Sample Data'!M129-'Choose Housekeeping Genes'!N$20,35-'Choose Housekeeping Genes'!N$20),"")</f>
        <v/>
      </c>
      <c r="N129" s="22" t="str">
        <f>IF(SUM('Test Sample Data'!N$3:N$194)&gt;10,IF(AND(ISNUMBER('Test Sample Data'!N129),'Test Sample Data'!N129&lt;35,'Test Sample Data'!N129&gt;0),'Test Sample Data'!N129-'Choose Housekeeping Genes'!O$20,35-'Choose Housekeeping Genes'!O$20),"")</f>
        <v/>
      </c>
      <c r="O129" s="22" t="str">
        <f>IF(SUM('Test Sample Data'!O$3:O$194)&gt;10,IF(AND(ISNUMBER('Test Sample Data'!O129),'Test Sample Data'!O129&lt;35,'Test Sample Data'!O129&gt;0),'Test Sample Data'!O129-'Choose Housekeeping Genes'!P$20,35-'Choose Housekeeping Genes'!P$20),"")</f>
        <v/>
      </c>
      <c r="P129" s="22" t="str">
        <f>IF(SUM('Test Sample Data'!P$3:P$194)&gt;10,IF(AND(ISNUMBER('Test Sample Data'!P129),'Test Sample Data'!P129&lt;35,'Test Sample Data'!P129&gt;0),'Test Sample Data'!P129-'Choose Housekeeping Genes'!Q$20,35-'Choose Housekeeping Genes'!Q$20),"")</f>
        <v/>
      </c>
      <c r="Q129" s="22" t="str">
        <f>IF(SUM('Test Sample Data'!Q$3:Q$194)&gt;10,IF(AND(ISNUMBER('Test Sample Data'!Q129),'Test Sample Data'!Q129&lt;35,'Test Sample Data'!Q129&gt;0),'Test Sample Data'!Q129-'Choose Housekeeping Genes'!R$20,35-'Choose Housekeeping Genes'!R$20),"")</f>
        <v/>
      </c>
      <c r="R129" s="22" t="str">
        <f>IF(SUM('Test Sample Data'!R$3:R$194)&gt;10,IF(AND(ISNUMBER('Test Sample Data'!R129),'Test Sample Data'!R129&lt;35,'Test Sample Data'!R129&gt;0),'Test Sample Data'!R129-'Choose Housekeeping Genes'!S$20,35-'Choose Housekeeping Genes'!S$20),"")</f>
        <v/>
      </c>
      <c r="S129" s="22" t="str">
        <f>IF(SUM('Test Sample Data'!S$3:S$194)&gt;10,IF(AND(ISNUMBER('Test Sample Data'!S129),'Test Sample Data'!S129&lt;35,'Test Sample Data'!S129&gt;0),'Test Sample Data'!S129-'Choose Housekeeping Genes'!T$20,35-'Choose Housekeeping Genes'!T$20),"")</f>
        <v/>
      </c>
      <c r="T129" s="22" t="str">
        <f>IF(SUM('Test Sample Data'!T$3:T$194)&gt;10,IF(AND(ISNUMBER('Test Sample Data'!T129),'Test Sample Data'!T129&lt;35,'Test Sample Data'!T129&gt;0),'Test Sample Data'!T129-'Choose Housekeeping Genes'!U$20,35-'Choose Housekeeping Genes'!U$20),"")</f>
        <v/>
      </c>
      <c r="U129" s="22" t="str">
        <f>IF(SUM('Test Sample Data'!U$3:U$194)&gt;10,IF(AND(ISNUMBER('Test Sample Data'!U129),'Test Sample Data'!U129&lt;35,'Test Sample Data'!U129&gt;0),'Test Sample Data'!U129-'Choose Housekeeping Genes'!V$20,35-'Choose Housekeeping Genes'!V$20),"")</f>
        <v/>
      </c>
      <c r="V129" s="22" t="str">
        <f>IF(SUM('Test Sample Data'!V$3:V$194)&gt;10,IF(AND(ISNUMBER('Test Sample Data'!V129),'Test Sample Data'!V129&lt;35,'Test Sample Data'!V129&gt;0),'Test Sample Data'!V129-'Choose Housekeeping Genes'!W$20,35-'Choose Housekeeping Genes'!W$20),"")</f>
        <v/>
      </c>
      <c r="W129" s="139" t="str">
        <f>'Control Sample Data'!A129</f>
        <v>Pro-TGG-2</v>
      </c>
      <c r="X129" s="140" t="s">
        <v>186</v>
      </c>
      <c r="Y129" s="22" t="str">
        <f>IF(SUM('Control Sample Data'!C$3:C$194)&gt;10,IF(AND(ISNUMBER('Control Sample Data'!C129),'Control Sample Data'!C129&lt;35,'Control Sample Data'!C129&gt;0),'Control Sample Data'!C129-'Choose Housekeeping Genes'!AA$20,35-'Choose Housekeeping Genes'!AA$20),"")</f>
        <v/>
      </c>
      <c r="Z129" s="22" t="str">
        <f>IF(SUM('Control Sample Data'!D$3:D$194)&gt;10,IF(AND(ISNUMBER('Control Sample Data'!D129),'Control Sample Data'!D129&lt;35,'Control Sample Data'!D129&gt;0),'Control Sample Data'!D129-'Choose Housekeeping Genes'!AB$20,35-'Choose Housekeeping Genes'!AB$20),"")</f>
        <v/>
      </c>
      <c r="AA129" s="22" t="str">
        <f>IF(SUM('Control Sample Data'!E$3:E$194)&gt;10,IF(AND(ISNUMBER('Control Sample Data'!E129),'Control Sample Data'!E129&lt;35,'Control Sample Data'!E129&gt;0),'Control Sample Data'!E129-'Choose Housekeeping Genes'!AC$20,35-'Choose Housekeeping Genes'!AC$20),"")</f>
        <v/>
      </c>
      <c r="AB129" s="22" t="str">
        <f>IF(SUM('Control Sample Data'!F$3:F$194)&gt;10,IF(AND(ISNUMBER('Control Sample Data'!F129),'Control Sample Data'!F129&lt;35,'Control Sample Data'!F129&gt;0),'Control Sample Data'!F129-'Choose Housekeeping Genes'!AD$20,35-'Choose Housekeeping Genes'!AD$20),"")</f>
        <v/>
      </c>
      <c r="AC129" s="22" t="str">
        <f>IF(SUM('Control Sample Data'!G$3:G$194)&gt;10,IF(AND(ISNUMBER('Control Sample Data'!G129),'Control Sample Data'!G129&lt;35,'Control Sample Data'!G129&gt;0),'Control Sample Data'!G129-'Choose Housekeeping Genes'!AE$20,35-'Choose Housekeeping Genes'!AE$20),"")</f>
        <v/>
      </c>
      <c r="AD129" s="22" t="str">
        <f>IF(SUM('Control Sample Data'!H$3:H$194)&gt;10,IF(AND(ISNUMBER('Control Sample Data'!H129),'Control Sample Data'!H129&lt;35,'Control Sample Data'!H129&gt;0),'Control Sample Data'!H129-'Choose Housekeeping Genes'!AF$20,35-'Choose Housekeeping Genes'!AF$20),"")</f>
        <v/>
      </c>
      <c r="AE129" s="22" t="str">
        <f>IF(SUM('Control Sample Data'!I$3:I$194)&gt;10,IF(AND(ISNUMBER('Control Sample Data'!I129),'Control Sample Data'!I129&lt;35,'Control Sample Data'!I129&gt;0),'Control Sample Data'!I129-'Choose Housekeeping Genes'!AG$20,35-'Choose Housekeeping Genes'!AG$20),"")</f>
        <v/>
      </c>
      <c r="AF129" s="22" t="str">
        <f>IF(SUM('Control Sample Data'!J$3:J$194)&gt;10,IF(AND(ISNUMBER('Control Sample Data'!J129),'Control Sample Data'!J129&lt;35,'Control Sample Data'!J129&gt;0),'Control Sample Data'!J129-'Choose Housekeeping Genes'!AH$20,35-'Choose Housekeeping Genes'!AH$20),"")</f>
        <v/>
      </c>
      <c r="AG129" s="22" t="str">
        <f>IF(SUM('Control Sample Data'!K$3:K$194)&gt;10,IF(AND(ISNUMBER('Control Sample Data'!K129),'Control Sample Data'!K129&lt;35,'Control Sample Data'!K129&gt;0),'Control Sample Data'!K129-'Choose Housekeeping Genes'!AI$20,35-'Choose Housekeeping Genes'!AI$20),"")</f>
        <v/>
      </c>
      <c r="AH129" s="22" t="str">
        <f>IF(SUM('Control Sample Data'!L$3:L$194)&gt;10,IF(AND(ISNUMBER('Control Sample Data'!L129),'Control Sample Data'!L129&lt;35,'Control Sample Data'!L129&gt;0),'Control Sample Data'!L129-'Choose Housekeeping Genes'!AJ$20,35-'Choose Housekeeping Genes'!AJ$20),"")</f>
        <v/>
      </c>
      <c r="AI129" s="22" t="str">
        <f>IF(SUM('Control Sample Data'!M$3:M$194)&gt;10,IF(AND(ISNUMBER('Control Sample Data'!M129),'Control Sample Data'!M129&lt;35,'Control Sample Data'!M129&gt;0),'Control Sample Data'!M129-'Choose Housekeeping Genes'!AK$20,35-'Choose Housekeeping Genes'!AK$20),"")</f>
        <v/>
      </c>
      <c r="AJ129" s="22" t="str">
        <f>IF(SUM('Control Sample Data'!N$3:N$194)&gt;10,IF(AND(ISNUMBER('Control Sample Data'!N129),'Control Sample Data'!N129&lt;35,'Control Sample Data'!N129&gt;0),'Control Sample Data'!N129-'Choose Housekeeping Genes'!AL$20,35-'Choose Housekeeping Genes'!AL$20),"")</f>
        <v/>
      </c>
      <c r="AK129" s="22" t="str">
        <f>IF(SUM('Control Sample Data'!O$3:O$194)&gt;10,IF(AND(ISNUMBER('Control Sample Data'!O129),'Control Sample Data'!O129&lt;35,'Control Sample Data'!O129&gt;0),'Control Sample Data'!O129-'Choose Housekeeping Genes'!AM$20,35-'Choose Housekeeping Genes'!AM$20),"")</f>
        <v/>
      </c>
      <c r="AL129" s="22" t="str">
        <f>IF(SUM('Control Sample Data'!P$3:P$194)&gt;10,IF(AND(ISNUMBER('Control Sample Data'!P129),'Control Sample Data'!P129&lt;35,'Control Sample Data'!P129&gt;0),'Control Sample Data'!P129-'Choose Housekeeping Genes'!AN$20,35-'Choose Housekeeping Genes'!AN$20),"")</f>
        <v/>
      </c>
      <c r="AM129" s="22" t="str">
        <f>IF(SUM('Control Sample Data'!Q$3:Q$194)&gt;10,IF(AND(ISNUMBER('Control Sample Data'!Q129),'Control Sample Data'!Q129&lt;35,'Control Sample Data'!Q129&gt;0),'Control Sample Data'!Q129-'Choose Housekeeping Genes'!AO$20,35-'Choose Housekeeping Genes'!AO$20),"")</f>
        <v/>
      </c>
      <c r="AN129" s="22" t="str">
        <f>IF(SUM('Control Sample Data'!R$3:R$194)&gt;10,IF(AND(ISNUMBER('Control Sample Data'!R129),'Control Sample Data'!R129&lt;35,'Control Sample Data'!R129&gt;0),'Control Sample Data'!R129-'Choose Housekeeping Genes'!AP$20,35-'Choose Housekeeping Genes'!AP$20),"")</f>
        <v/>
      </c>
      <c r="AO129" s="22" t="str">
        <f>IF(SUM('Control Sample Data'!S$3:S$194)&gt;10,IF(AND(ISNUMBER('Control Sample Data'!S129),'Control Sample Data'!S129&lt;35,'Control Sample Data'!S129&gt;0),'Control Sample Data'!S129-'Choose Housekeeping Genes'!AQ$20,35-'Choose Housekeeping Genes'!AQ$20),"")</f>
        <v/>
      </c>
      <c r="AP129" s="22" t="str">
        <f>IF(SUM('Control Sample Data'!T$3:T$194)&gt;10,IF(AND(ISNUMBER('Control Sample Data'!T129),'Control Sample Data'!T129&lt;35,'Control Sample Data'!T129&gt;0),'Control Sample Data'!T129-'Choose Housekeeping Genes'!AR$20,35-'Choose Housekeeping Genes'!AR$20),"")</f>
        <v/>
      </c>
      <c r="AQ129" s="22" t="str">
        <f>IF(SUM('Control Sample Data'!U$3:U$194)&gt;10,IF(AND(ISNUMBER('Control Sample Data'!U129),'Control Sample Data'!U129&lt;35,'Control Sample Data'!U129&gt;0),'Control Sample Data'!U129-'Choose Housekeeping Genes'!AS$20,35-'Choose Housekeeping Genes'!AS$20),"")</f>
        <v/>
      </c>
      <c r="AR129" s="22" t="str">
        <f>IF(SUM('Control Sample Data'!V$3:V$194)&gt;10,IF(AND(ISNUMBER('Control Sample Data'!V129),'Control Sample Data'!V129&lt;35,'Control Sample Data'!V129&gt;0),'Control Sample Data'!V129-'Choose Housekeeping Genes'!AT$20,35-'Choose Housekeeping Genes'!AT$20),"")</f>
        <v/>
      </c>
      <c r="AS129" s="69" t="str">
        <f>'Control Sample Data'!A129</f>
        <v>Pro-TGG-2</v>
      </c>
      <c r="AT129" s="21" t="s">
        <v>186</v>
      </c>
      <c r="AU129" s="22" t="str">
        <f ca="1">IF(ISNUMBER(C129-'Choose Housekeeping Genes'!D$12),C129-'Choose Housekeeping Genes'!D$12,"")</f>
        <v/>
      </c>
      <c r="AV129" s="22" t="str">
        <f ca="1">IF(ISNUMBER(D129-'Choose Housekeeping Genes'!E$12),D129-'Choose Housekeeping Genes'!E$12,"")</f>
        <v/>
      </c>
      <c r="AW129" s="22" t="str">
        <f ca="1">IF(ISNUMBER(E129-'Choose Housekeeping Genes'!F$12),E129-'Choose Housekeeping Genes'!F$12,"")</f>
        <v/>
      </c>
      <c r="AX129" s="22" t="str">
        <f ca="1">IF(ISNUMBER(F129-'Choose Housekeeping Genes'!G$12),F129-'Choose Housekeeping Genes'!G$12,"")</f>
        <v/>
      </c>
      <c r="AY129" s="22" t="str">
        <f ca="1">IF(ISNUMBER(G129-'Choose Housekeeping Genes'!H$12),G129-'Choose Housekeeping Genes'!H$12,"")</f>
        <v/>
      </c>
      <c r="AZ129" s="22" t="str">
        <f ca="1">IF(ISNUMBER(H129-'Choose Housekeeping Genes'!I$12),H129-'Choose Housekeeping Genes'!I$12,"")</f>
        <v/>
      </c>
      <c r="BA129" s="22" t="str">
        <f ca="1">IF(ISNUMBER(I129-'Choose Housekeeping Genes'!J$12),I129-'Choose Housekeeping Genes'!J$12,"")</f>
        <v/>
      </c>
      <c r="BB129" s="22" t="str">
        <f ca="1">IF(ISNUMBER(J129-'Choose Housekeeping Genes'!K$12),J129-'Choose Housekeeping Genes'!K$12,"")</f>
        <v/>
      </c>
      <c r="BC129" s="22" t="str">
        <f ca="1">IF(ISNUMBER(K129-'Choose Housekeeping Genes'!L$12),K129-'Choose Housekeeping Genes'!L$12,"")</f>
        <v/>
      </c>
      <c r="BD129" s="22" t="str">
        <f ca="1">IF(ISNUMBER(L129-'Choose Housekeeping Genes'!M$12),L129-'Choose Housekeeping Genes'!M$12,"")</f>
        <v/>
      </c>
      <c r="BE129" s="22" t="str">
        <f ca="1">IF(ISNUMBER(M129-'Choose Housekeeping Genes'!N$12),M129-'Choose Housekeeping Genes'!N$12,"")</f>
        <v/>
      </c>
      <c r="BF129" s="22" t="str">
        <f ca="1">IF(ISNUMBER(N129-'Choose Housekeeping Genes'!O$12),N129-'Choose Housekeeping Genes'!O$12,"")</f>
        <v/>
      </c>
      <c r="BG129" s="22" t="str">
        <f ca="1">IF(ISNUMBER(O129-'Choose Housekeeping Genes'!P$12),O129-'Choose Housekeeping Genes'!P$12,"")</f>
        <v/>
      </c>
      <c r="BH129" s="22" t="str">
        <f ca="1">IF(ISNUMBER(P129-'Choose Housekeeping Genes'!Q$12),P129-'Choose Housekeeping Genes'!Q$12,"")</f>
        <v/>
      </c>
      <c r="BI129" s="22" t="str">
        <f ca="1">IF(ISNUMBER(Q129-'Choose Housekeeping Genes'!R$12),Q129-'Choose Housekeeping Genes'!R$12,"")</f>
        <v/>
      </c>
      <c r="BJ129" s="22" t="str">
        <f ca="1">IF(ISNUMBER(R129-'Choose Housekeeping Genes'!S$12),R129-'Choose Housekeeping Genes'!S$12,"")</f>
        <v/>
      </c>
      <c r="BK129" s="22" t="str">
        <f ca="1">IF(ISNUMBER(S129-'Choose Housekeeping Genes'!T$12),S129-'Choose Housekeeping Genes'!T$12,"")</f>
        <v/>
      </c>
      <c r="BL129" s="22" t="str">
        <f ca="1">IF(ISNUMBER(T129-'Choose Housekeeping Genes'!U$12),T129-'Choose Housekeeping Genes'!U$12,"")</f>
        <v/>
      </c>
      <c r="BM129" s="22" t="str">
        <f ca="1">IF(ISNUMBER(U129-'Choose Housekeeping Genes'!V$12),U129-'Choose Housekeeping Genes'!V$12,"")</f>
        <v/>
      </c>
      <c r="BN129" s="22" t="str">
        <f ca="1">IF(ISNUMBER(V129-'Choose Housekeeping Genes'!W$12),V129-'Choose Housekeeping Genes'!W$12,"")</f>
        <v/>
      </c>
      <c r="BO129" s="142" t="str">
        <f t="shared" si="93"/>
        <v>Pro-TGG-2</v>
      </c>
      <c r="BP129" s="140" t="s">
        <v>186</v>
      </c>
      <c r="BQ129" s="22" t="str">
        <f ca="1">IF(ISNUMBER(Y129-'Choose Housekeeping Genes'!AA$12),Y129-'Choose Housekeeping Genes'!AA$12,"")</f>
        <v/>
      </c>
      <c r="BR129" s="22" t="str">
        <f ca="1">IF(ISNUMBER(Z129-'Choose Housekeeping Genes'!AB$12),Z129-'Choose Housekeeping Genes'!AB$12,"")</f>
        <v/>
      </c>
      <c r="BS129" s="22" t="str">
        <f ca="1">IF(ISNUMBER(AA129-'Choose Housekeeping Genes'!AC$12),AA129-'Choose Housekeeping Genes'!AC$12,"")</f>
        <v/>
      </c>
      <c r="BT129" s="22" t="str">
        <f ca="1">IF(ISNUMBER(AB129-'Choose Housekeeping Genes'!AD$12),AB129-'Choose Housekeeping Genes'!AD$12,"")</f>
        <v/>
      </c>
      <c r="BU129" s="22" t="str">
        <f ca="1">IF(ISNUMBER(AC129-'Choose Housekeeping Genes'!AE$12),AC129-'Choose Housekeeping Genes'!AE$12,"")</f>
        <v/>
      </c>
      <c r="BV129" s="22" t="str">
        <f ca="1">IF(ISNUMBER(AD129-'Choose Housekeeping Genes'!AF$12),AD129-'Choose Housekeeping Genes'!AF$12,"")</f>
        <v/>
      </c>
      <c r="BW129" s="22" t="str">
        <f ca="1">IF(ISNUMBER(AE129-'Choose Housekeeping Genes'!AG$12),AE129-'Choose Housekeeping Genes'!AG$12,"")</f>
        <v/>
      </c>
      <c r="BX129" s="22" t="str">
        <f ca="1">IF(ISNUMBER(AF129-'Choose Housekeeping Genes'!AH$12),AF129-'Choose Housekeeping Genes'!AH$12,"")</f>
        <v/>
      </c>
      <c r="BY129" s="22" t="str">
        <f ca="1">IF(ISNUMBER(AG129-'Choose Housekeeping Genes'!AI$12),AG129-'Choose Housekeeping Genes'!AI$12,"")</f>
        <v/>
      </c>
      <c r="BZ129" s="22" t="str">
        <f ca="1">IF(ISNUMBER(AH129-'Choose Housekeeping Genes'!AJ$12),AH129-'Choose Housekeeping Genes'!AJ$12,"")</f>
        <v/>
      </c>
      <c r="CA129" s="22" t="str">
        <f ca="1">IF(ISNUMBER(AI129-'Choose Housekeeping Genes'!AK$12),AI129-'Choose Housekeeping Genes'!AK$12,"")</f>
        <v/>
      </c>
      <c r="CB129" s="22" t="str">
        <f ca="1">IF(ISNUMBER(AJ129-'Choose Housekeeping Genes'!AL$12),AJ129-'Choose Housekeeping Genes'!AL$12,"")</f>
        <v/>
      </c>
      <c r="CC129" s="22" t="str">
        <f ca="1">IF(ISNUMBER(AK129-'Choose Housekeeping Genes'!AM$12),AK129-'Choose Housekeeping Genes'!AM$12,"")</f>
        <v/>
      </c>
      <c r="CD129" s="22" t="str">
        <f ca="1">IF(ISNUMBER(AL129-'Choose Housekeeping Genes'!AN$12),AL129-'Choose Housekeeping Genes'!AN$12,"")</f>
        <v/>
      </c>
      <c r="CE129" s="22" t="str">
        <f ca="1">IF(ISNUMBER(AM129-'Choose Housekeeping Genes'!AO$12),AM129-'Choose Housekeeping Genes'!AO$12,"")</f>
        <v/>
      </c>
      <c r="CF129" s="22" t="str">
        <f ca="1">IF(ISNUMBER(AN129-'Choose Housekeeping Genes'!AP$12),AN129-'Choose Housekeeping Genes'!AP$12,"")</f>
        <v/>
      </c>
      <c r="CG129" s="22" t="str">
        <f ca="1">IF(ISNUMBER(AO129-'Choose Housekeeping Genes'!AQ$12),AO129-'Choose Housekeeping Genes'!AQ$12,"")</f>
        <v/>
      </c>
      <c r="CH129" s="22" t="str">
        <f ca="1">IF(ISNUMBER(AP129-'Choose Housekeeping Genes'!AR$12),AP129-'Choose Housekeeping Genes'!AR$12,"")</f>
        <v/>
      </c>
      <c r="CI129" s="22" t="str">
        <f ca="1">IF(ISNUMBER(AQ129-'Choose Housekeeping Genes'!AS$12),AQ129-'Choose Housekeeping Genes'!AS$12,"")</f>
        <v/>
      </c>
      <c r="CJ129" s="22" t="str">
        <f ca="1">IF(ISNUMBER(AR129-'Choose Housekeeping Genes'!AT$12),AR129-'Choose Housekeeping Genes'!AT$12,"")</f>
        <v/>
      </c>
      <c r="CK129" s="66" t="e">
        <f t="shared" ca="1" si="50"/>
        <v>#DIV/0!</v>
      </c>
      <c r="CL129" s="143" t="e">
        <f t="shared" ca="1" si="51"/>
        <v>#DIV/0!</v>
      </c>
      <c r="DA129" s="69" t="str">
        <f>'Transcript table'!D137</f>
        <v>Pro-TGG-2</v>
      </c>
      <c r="DB129" s="21" t="s">
        <v>186</v>
      </c>
      <c r="DC129" s="65" t="str">
        <f t="shared" ca="1" si="52"/>
        <v/>
      </c>
      <c r="DD129" s="65" t="str">
        <f t="shared" ca="1" si="53"/>
        <v/>
      </c>
      <c r="DE129" s="65" t="str">
        <f t="shared" ca="1" si="54"/>
        <v/>
      </c>
      <c r="DF129" s="65" t="str">
        <f t="shared" ca="1" si="55"/>
        <v/>
      </c>
      <c r="DG129" s="65" t="str">
        <f t="shared" ca="1" si="56"/>
        <v/>
      </c>
      <c r="DH129" s="65" t="str">
        <f t="shared" ca="1" si="57"/>
        <v/>
      </c>
      <c r="DI129" s="65" t="str">
        <f t="shared" ca="1" si="58"/>
        <v/>
      </c>
      <c r="DJ129" s="65" t="str">
        <f t="shared" ca="1" si="59"/>
        <v/>
      </c>
      <c r="DK129" s="65" t="str">
        <f t="shared" ca="1" si="60"/>
        <v/>
      </c>
      <c r="DL129" s="65" t="str">
        <f t="shared" ca="1" si="61"/>
        <v/>
      </c>
      <c r="DM129" s="65" t="str">
        <f t="shared" ca="1" si="62"/>
        <v/>
      </c>
      <c r="DN129" s="65" t="str">
        <f t="shared" ca="1" si="63"/>
        <v/>
      </c>
      <c r="DO129" s="65" t="str">
        <f t="shared" ca="1" si="64"/>
        <v/>
      </c>
      <c r="DP129" s="65" t="str">
        <f t="shared" ca="1" si="65"/>
        <v/>
      </c>
      <c r="DQ129" s="65" t="str">
        <f t="shared" ca="1" si="66"/>
        <v/>
      </c>
      <c r="DR129" s="65" t="str">
        <f t="shared" ca="1" si="67"/>
        <v/>
      </c>
      <c r="DS129" s="65" t="str">
        <f t="shared" ca="1" si="68"/>
        <v/>
      </c>
      <c r="DT129" s="65" t="str">
        <f t="shared" ca="1" si="69"/>
        <v/>
      </c>
      <c r="DU129" s="65" t="str">
        <f t="shared" ca="1" si="70"/>
        <v/>
      </c>
      <c r="DV129" s="65" t="str">
        <f t="shared" ca="1" si="71"/>
        <v/>
      </c>
      <c r="DW129" s="141" t="str">
        <f t="shared" si="72"/>
        <v>Pro-TGG-2</v>
      </c>
      <c r="DX129" s="140" t="s">
        <v>186</v>
      </c>
      <c r="DY129" s="65" t="str">
        <f t="shared" ca="1" si="73"/>
        <v/>
      </c>
      <c r="DZ129" s="65" t="str">
        <f t="shared" ca="1" si="74"/>
        <v/>
      </c>
      <c r="EA129" s="65" t="str">
        <f t="shared" ca="1" si="75"/>
        <v/>
      </c>
      <c r="EB129" s="65" t="str">
        <f t="shared" ca="1" si="76"/>
        <v/>
      </c>
      <c r="EC129" s="65" t="str">
        <f t="shared" ca="1" si="77"/>
        <v/>
      </c>
      <c r="ED129" s="65" t="str">
        <f t="shared" ca="1" si="78"/>
        <v/>
      </c>
      <c r="EE129" s="65" t="str">
        <f t="shared" ca="1" si="79"/>
        <v/>
      </c>
      <c r="EF129" s="65" t="str">
        <f t="shared" ca="1" si="80"/>
        <v/>
      </c>
      <c r="EG129" s="65" t="str">
        <f t="shared" ca="1" si="81"/>
        <v/>
      </c>
      <c r="EH129" s="65" t="str">
        <f t="shared" ca="1" si="82"/>
        <v/>
      </c>
      <c r="EI129" s="65" t="str">
        <f t="shared" ca="1" si="83"/>
        <v/>
      </c>
      <c r="EJ129" s="65" t="str">
        <f t="shared" ca="1" si="84"/>
        <v/>
      </c>
      <c r="EK129" s="65" t="str">
        <f t="shared" ca="1" si="85"/>
        <v/>
      </c>
      <c r="EL129" s="65" t="str">
        <f t="shared" ca="1" si="86"/>
        <v/>
      </c>
      <c r="EM129" s="65" t="str">
        <f t="shared" ca="1" si="87"/>
        <v/>
      </c>
      <c r="EN129" s="65" t="str">
        <f t="shared" ca="1" si="88"/>
        <v/>
      </c>
      <c r="EO129" s="65" t="str">
        <f t="shared" ca="1" si="89"/>
        <v/>
      </c>
      <c r="EP129" s="65" t="str">
        <f t="shared" ca="1" si="90"/>
        <v/>
      </c>
      <c r="EQ129" s="65" t="str">
        <f t="shared" ca="1" si="91"/>
        <v/>
      </c>
      <c r="ER129" s="65" t="str">
        <f t="shared" ca="1" si="92"/>
        <v/>
      </c>
    </row>
    <row r="130" spans="1:148" ht="12.75" customHeight="1">
      <c r="A130" s="134" t="str">
        <f>'Test Sample Data'!A130</f>
        <v>Pro-TGG-3</v>
      </c>
      <c r="B130" s="136" t="s">
        <v>184</v>
      </c>
      <c r="C130" s="22" t="str">
        <f>IF(SUM('Test Sample Data'!C$3:C$194)&gt;10,IF(AND(ISNUMBER('Test Sample Data'!C130),'Test Sample Data'!C130&lt;35,'Test Sample Data'!C130&gt;0),'Test Sample Data'!C130-'Choose Housekeeping Genes'!D$20,35-'Choose Housekeeping Genes'!D$20),"")</f>
        <v/>
      </c>
      <c r="D130" s="22" t="str">
        <f>IF(SUM('Test Sample Data'!D$3:D$194)&gt;10,IF(AND(ISNUMBER('Test Sample Data'!D130),'Test Sample Data'!D130&lt;35,'Test Sample Data'!D130&gt;0),'Test Sample Data'!D130-'Choose Housekeeping Genes'!E$20,35-'Choose Housekeeping Genes'!E$20),"")</f>
        <v/>
      </c>
      <c r="E130" s="22" t="str">
        <f>IF(SUM('Test Sample Data'!E$3:E$194)&gt;10,IF(AND(ISNUMBER('Test Sample Data'!E130),'Test Sample Data'!E130&lt;35,'Test Sample Data'!E130&gt;0),'Test Sample Data'!E130-'Choose Housekeeping Genes'!F$20,35-'Choose Housekeeping Genes'!F$20),"")</f>
        <v/>
      </c>
      <c r="F130" s="22" t="str">
        <f>IF(SUM('Test Sample Data'!F$3:F$194)&gt;10,IF(AND(ISNUMBER('Test Sample Data'!F130),'Test Sample Data'!F130&lt;35,'Test Sample Data'!F130&gt;0),'Test Sample Data'!F130-'Choose Housekeeping Genes'!G$20,35-'Choose Housekeeping Genes'!G$20),"")</f>
        <v/>
      </c>
      <c r="G130" s="22" t="str">
        <f>IF(SUM('Test Sample Data'!G$3:G$194)&gt;10,IF(AND(ISNUMBER('Test Sample Data'!G130),'Test Sample Data'!G130&lt;35,'Test Sample Data'!G130&gt;0),'Test Sample Data'!G130-'Choose Housekeeping Genes'!H$20,35-'Choose Housekeeping Genes'!H$20),"")</f>
        <v/>
      </c>
      <c r="H130" s="22" t="str">
        <f>IF(SUM('Test Sample Data'!H$3:H$194)&gt;10,IF(AND(ISNUMBER('Test Sample Data'!H130),'Test Sample Data'!H130&lt;35,'Test Sample Data'!H130&gt;0),'Test Sample Data'!H130-'Choose Housekeeping Genes'!I$20,35-'Choose Housekeeping Genes'!I$20),"")</f>
        <v/>
      </c>
      <c r="I130" s="22" t="str">
        <f>IF(SUM('Test Sample Data'!I$3:I$194)&gt;10,IF(AND(ISNUMBER('Test Sample Data'!I130),'Test Sample Data'!I130&lt;35,'Test Sample Data'!I130&gt;0),'Test Sample Data'!I130-'Choose Housekeeping Genes'!J$20,35-'Choose Housekeeping Genes'!J$20),"")</f>
        <v/>
      </c>
      <c r="J130" s="22" t="str">
        <f>IF(SUM('Test Sample Data'!J$3:J$194)&gt;10,IF(AND(ISNUMBER('Test Sample Data'!J130),'Test Sample Data'!J130&lt;35,'Test Sample Data'!J130&gt;0),'Test Sample Data'!J130-'Choose Housekeeping Genes'!K$20,35-'Choose Housekeeping Genes'!K$20),"")</f>
        <v/>
      </c>
      <c r="K130" s="22" t="str">
        <f>IF(SUM('Test Sample Data'!K$3:K$194)&gt;10,IF(AND(ISNUMBER('Test Sample Data'!K130),'Test Sample Data'!K130&lt;35,'Test Sample Data'!K130&gt;0),'Test Sample Data'!K130-'Choose Housekeeping Genes'!L$20,35-'Choose Housekeeping Genes'!L$20),"")</f>
        <v/>
      </c>
      <c r="L130" s="22" t="str">
        <f>IF(SUM('Test Sample Data'!L$3:L$194)&gt;10,IF(AND(ISNUMBER('Test Sample Data'!L130),'Test Sample Data'!L130&lt;35,'Test Sample Data'!L130&gt;0),'Test Sample Data'!L130-'Choose Housekeeping Genes'!M$20,35-'Choose Housekeeping Genes'!M$20),"")</f>
        <v/>
      </c>
      <c r="M130" s="22" t="str">
        <f>IF(SUM('Test Sample Data'!M$3:M$194)&gt;10,IF(AND(ISNUMBER('Test Sample Data'!M130),'Test Sample Data'!M130&lt;35,'Test Sample Data'!M130&gt;0),'Test Sample Data'!M130-'Choose Housekeeping Genes'!N$20,35-'Choose Housekeeping Genes'!N$20),"")</f>
        <v/>
      </c>
      <c r="N130" s="22" t="str">
        <f>IF(SUM('Test Sample Data'!N$3:N$194)&gt;10,IF(AND(ISNUMBER('Test Sample Data'!N130),'Test Sample Data'!N130&lt;35,'Test Sample Data'!N130&gt;0),'Test Sample Data'!N130-'Choose Housekeeping Genes'!O$20,35-'Choose Housekeeping Genes'!O$20),"")</f>
        <v/>
      </c>
      <c r="O130" s="22" t="str">
        <f>IF(SUM('Test Sample Data'!O$3:O$194)&gt;10,IF(AND(ISNUMBER('Test Sample Data'!O130),'Test Sample Data'!O130&lt;35,'Test Sample Data'!O130&gt;0),'Test Sample Data'!O130-'Choose Housekeeping Genes'!P$20,35-'Choose Housekeeping Genes'!P$20),"")</f>
        <v/>
      </c>
      <c r="P130" s="22" t="str">
        <f>IF(SUM('Test Sample Data'!P$3:P$194)&gt;10,IF(AND(ISNUMBER('Test Sample Data'!P130),'Test Sample Data'!P130&lt;35,'Test Sample Data'!P130&gt;0),'Test Sample Data'!P130-'Choose Housekeeping Genes'!Q$20,35-'Choose Housekeeping Genes'!Q$20),"")</f>
        <v/>
      </c>
      <c r="Q130" s="22" t="str">
        <f>IF(SUM('Test Sample Data'!Q$3:Q$194)&gt;10,IF(AND(ISNUMBER('Test Sample Data'!Q130),'Test Sample Data'!Q130&lt;35,'Test Sample Data'!Q130&gt;0),'Test Sample Data'!Q130-'Choose Housekeeping Genes'!R$20,35-'Choose Housekeeping Genes'!R$20),"")</f>
        <v/>
      </c>
      <c r="R130" s="22" t="str">
        <f>IF(SUM('Test Sample Data'!R$3:R$194)&gt;10,IF(AND(ISNUMBER('Test Sample Data'!R130),'Test Sample Data'!R130&lt;35,'Test Sample Data'!R130&gt;0),'Test Sample Data'!R130-'Choose Housekeeping Genes'!S$20,35-'Choose Housekeeping Genes'!S$20),"")</f>
        <v/>
      </c>
      <c r="S130" s="22" t="str">
        <f>IF(SUM('Test Sample Data'!S$3:S$194)&gt;10,IF(AND(ISNUMBER('Test Sample Data'!S130),'Test Sample Data'!S130&lt;35,'Test Sample Data'!S130&gt;0),'Test Sample Data'!S130-'Choose Housekeeping Genes'!T$20,35-'Choose Housekeeping Genes'!T$20),"")</f>
        <v/>
      </c>
      <c r="T130" s="22" t="str">
        <f>IF(SUM('Test Sample Data'!T$3:T$194)&gt;10,IF(AND(ISNUMBER('Test Sample Data'!T130),'Test Sample Data'!T130&lt;35,'Test Sample Data'!T130&gt;0),'Test Sample Data'!T130-'Choose Housekeeping Genes'!U$20,35-'Choose Housekeeping Genes'!U$20),"")</f>
        <v/>
      </c>
      <c r="U130" s="22" t="str">
        <f>IF(SUM('Test Sample Data'!U$3:U$194)&gt;10,IF(AND(ISNUMBER('Test Sample Data'!U130),'Test Sample Data'!U130&lt;35,'Test Sample Data'!U130&gt;0),'Test Sample Data'!U130-'Choose Housekeeping Genes'!V$20,35-'Choose Housekeeping Genes'!V$20),"")</f>
        <v/>
      </c>
      <c r="V130" s="22" t="str">
        <f>IF(SUM('Test Sample Data'!V$3:V$194)&gt;10,IF(AND(ISNUMBER('Test Sample Data'!V130),'Test Sample Data'!V130&lt;35,'Test Sample Data'!V130&gt;0),'Test Sample Data'!V130-'Choose Housekeeping Genes'!W$20,35-'Choose Housekeeping Genes'!W$20),"")</f>
        <v/>
      </c>
      <c r="W130" s="139" t="str">
        <f>'Control Sample Data'!A130</f>
        <v>Pro-TGG-3</v>
      </c>
      <c r="X130" s="140" t="s">
        <v>184</v>
      </c>
      <c r="Y130" s="22" t="str">
        <f>IF(SUM('Control Sample Data'!C$3:C$194)&gt;10,IF(AND(ISNUMBER('Control Sample Data'!C130),'Control Sample Data'!C130&lt;35,'Control Sample Data'!C130&gt;0),'Control Sample Data'!C130-'Choose Housekeeping Genes'!AA$20,35-'Choose Housekeeping Genes'!AA$20),"")</f>
        <v/>
      </c>
      <c r="Z130" s="22" t="str">
        <f>IF(SUM('Control Sample Data'!D$3:D$194)&gt;10,IF(AND(ISNUMBER('Control Sample Data'!D130),'Control Sample Data'!D130&lt;35,'Control Sample Data'!D130&gt;0),'Control Sample Data'!D130-'Choose Housekeeping Genes'!AB$20,35-'Choose Housekeeping Genes'!AB$20),"")</f>
        <v/>
      </c>
      <c r="AA130" s="22" t="str">
        <f>IF(SUM('Control Sample Data'!E$3:E$194)&gt;10,IF(AND(ISNUMBER('Control Sample Data'!E130),'Control Sample Data'!E130&lt;35,'Control Sample Data'!E130&gt;0),'Control Sample Data'!E130-'Choose Housekeeping Genes'!AC$20,35-'Choose Housekeeping Genes'!AC$20),"")</f>
        <v/>
      </c>
      <c r="AB130" s="22" t="str">
        <f>IF(SUM('Control Sample Data'!F$3:F$194)&gt;10,IF(AND(ISNUMBER('Control Sample Data'!F130),'Control Sample Data'!F130&lt;35,'Control Sample Data'!F130&gt;0),'Control Sample Data'!F130-'Choose Housekeeping Genes'!AD$20,35-'Choose Housekeeping Genes'!AD$20),"")</f>
        <v/>
      </c>
      <c r="AC130" s="22" t="str">
        <f>IF(SUM('Control Sample Data'!G$3:G$194)&gt;10,IF(AND(ISNUMBER('Control Sample Data'!G130),'Control Sample Data'!G130&lt;35,'Control Sample Data'!G130&gt;0),'Control Sample Data'!G130-'Choose Housekeeping Genes'!AE$20,35-'Choose Housekeeping Genes'!AE$20),"")</f>
        <v/>
      </c>
      <c r="AD130" s="22" t="str">
        <f>IF(SUM('Control Sample Data'!H$3:H$194)&gt;10,IF(AND(ISNUMBER('Control Sample Data'!H130),'Control Sample Data'!H130&lt;35,'Control Sample Data'!H130&gt;0),'Control Sample Data'!H130-'Choose Housekeeping Genes'!AF$20,35-'Choose Housekeeping Genes'!AF$20),"")</f>
        <v/>
      </c>
      <c r="AE130" s="22" t="str">
        <f>IF(SUM('Control Sample Data'!I$3:I$194)&gt;10,IF(AND(ISNUMBER('Control Sample Data'!I130),'Control Sample Data'!I130&lt;35,'Control Sample Data'!I130&gt;0),'Control Sample Data'!I130-'Choose Housekeeping Genes'!AG$20,35-'Choose Housekeeping Genes'!AG$20),"")</f>
        <v/>
      </c>
      <c r="AF130" s="22" t="str">
        <f>IF(SUM('Control Sample Data'!J$3:J$194)&gt;10,IF(AND(ISNUMBER('Control Sample Data'!J130),'Control Sample Data'!J130&lt;35,'Control Sample Data'!J130&gt;0),'Control Sample Data'!J130-'Choose Housekeeping Genes'!AH$20,35-'Choose Housekeeping Genes'!AH$20),"")</f>
        <v/>
      </c>
      <c r="AG130" s="22" t="str">
        <f>IF(SUM('Control Sample Data'!K$3:K$194)&gt;10,IF(AND(ISNUMBER('Control Sample Data'!K130),'Control Sample Data'!K130&lt;35,'Control Sample Data'!K130&gt;0),'Control Sample Data'!K130-'Choose Housekeeping Genes'!AI$20,35-'Choose Housekeeping Genes'!AI$20),"")</f>
        <v/>
      </c>
      <c r="AH130" s="22" t="str">
        <f>IF(SUM('Control Sample Data'!L$3:L$194)&gt;10,IF(AND(ISNUMBER('Control Sample Data'!L130),'Control Sample Data'!L130&lt;35,'Control Sample Data'!L130&gt;0),'Control Sample Data'!L130-'Choose Housekeeping Genes'!AJ$20,35-'Choose Housekeeping Genes'!AJ$20),"")</f>
        <v/>
      </c>
      <c r="AI130" s="22" t="str">
        <f>IF(SUM('Control Sample Data'!M$3:M$194)&gt;10,IF(AND(ISNUMBER('Control Sample Data'!M130),'Control Sample Data'!M130&lt;35,'Control Sample Data'!M130&gt;0),'Control Sample Data'!M130-'Choose Housekeeping Genes'!AK$20,35-'Choose Housekeeping Genes'!AK$20),"")</f>
        <v/>
      </c>
      <c r="AJ130" s="22" t="str">
        <f>IF(SUM('Control Sample Data'!N$3:N$194)&gt;10,IF(AND(ISNUMBER('Control Sample Data'!N130),'Control Sample Data'!N130&lt;35,'Control Sample Data'!N130&gt;0),'Control Sample Data'!N130-'Choose Housekeeping Genes'!AL$20,35-'Choose Housekeeping Genes'!AL$20),"")</f>
        <v/>
      </c>
      <c r="AK130" s="22" t="str">
        <f>IF(SUM('Control Sample Data'!O$3:O$194)&gt;10,IF(AND(ISNUMBER('Control Sample Data'!O130),'Control Sample Data'!O130&lt;35,'Control Sample Data'!O130&gt;0),'Control Sample Data'!O130-'Choose Housekeeping Genes'!AM$20,35-'Choose Housekeeping Genes'!AM$20),"")</f>
        <v/>
      </c>
      <c r="AL130" s="22" t="str">
        <f>IF(SUM('Control Sample Data'!P$3:P$194)&gt;10,IF(AND(ISNUMBER('Control Sample Data'!P130),'Control Sample Data'!P130&lt;35,'Control Sample Data'!P130&gt;0),'Control Sample Data'!P130-'Choose Housekeeping Genes'!AN$20,35-'Choose Housekeeping Genes'!AN$20),"")</f>
        <v/>
      </c>
      <c r="AM130" s="22" t="str">
        <f>IF(SUM('Control Sample Data'!Q$3:Q$194)&gt;10,IF(AND(ISNUMBER('Control Sample Data'!Q130),'Control Sample Data'!Q130&lt;35,'Control Sample Data'!Q130&gt;0),'Control Sample Data'!Q130-'Choose Housekeeping Genes'!AO$20,35-'Choose Housekeeping Genes'!AO$20),"")</f>
        <v/>
      </c>
      <c r="AN130" s="22" t="str">
        <f>IF(SUM('Control Sample Data'!R$3:R$194)&gt;10,IF(AND(ISNUMBER('Control Sample Data'!R130),'Control Sample Data'!R130&lt;35,'Control Sample Data'!R130&gt;0),'Control Sample Data'!R130-'Choose Housekeeping Genes'!AP$20,35-'Choose Housekeeping Genes'!AP$20),"")</f>
        <v/>
      </c>
      <c r="AO130" s="22" t="str">
        <f>IF(SUM('Control Sample Data'!S$3:S$194)&gt;10,IF(AND(ISNUMBER('Control Sample Data'!S130),'Control Sample Data'!S130&lt;35,'Control Sample Data'!S130&gt;0),'Control Sample Data'!S130-'Choose Housekeeping Genes'!AQ$20,35-'Choose Housekeeping Genes'!AQ$20),"")</f>
        <v/>
      </c>
      <c r="AP130" s="22" t="str">
        <f>IF(SUM('Control Sample Data'!T$3:T$194)&gt;10,IF(AND(ISNUMBER('Control Sample Data'!T130),'Control Sample Data'!T130&lt;35,'Control Sample Data'!T130&gt;0),'Control Sample Data'!T130-'Choose Housekeeping Genes'!AR$20,35-'Choose Housekeeping Genes'!AR$20),"")</f>
        <v/>
      </c>
      <c r="AQ130" s="22" t="str">
        <f>IF(SUM('Control Sample Data'!U$3:U$194)&gt;10,IF(AND(ISNUMBER('Control Sample Data'!U130),'Control Sample Data'!U130&lt;35,'Control Sample Data'!U130&gt;0),'Control Sample Data'!U130-'Choose Housekeeping Genes'!AS$20,35-'Choose Housekeeping Genes'!AS$20),"")</f>
        <v/>
      </c>
      <c r="AR130" s="22" t="str">
        <f>IF(SUM('Control Sample Data'!V$3:V$194)&gt;10,IF(AND(ISNUMBER('Control Sample Data'!V130),'Control Sample Data'!V130&lt;35,'Control Sample Data'!V130&gt;0),'Control Sample Data'!V130-'Choose Housekeeping Genes'!AT$20,35-'Choose Housekeeping Genes'!AT$20),"")</f>
        <v/>
      </c>
      <c r="AS130" s="69" t="str">
        <f>'Control Sample Data'!A130</f>
        <v>Pro-TGG-3</v>
      </c>
      <c r="AT130" s="21" t="s">
        <v>184</v>
      </c>
      <c r="AU130" s="22" t="str">
        <f ca="1">IF(ISNUMBER(C130-'Choose Housekeeping Genes'!D$12),C130-'Choose Housekeeping Genes'!D$12,"")</f>
        <v/>
      </c>
      <c r="AV130" s="22" t="str">
        <f ca="1">IF(ISNUMBER(D130-'Choose Housekeeping Genes'!E$12),D130-'Choose Housekeeping Genes'!E$12,"")</f>
        <v/>
      </c>
      <c r="AW130" s="22" t="str">
        <f ca="1">IF(ISNUMBER(E130-'Choose Housekeeping Genes'!F$12),E130-'Choose Housekeeping Genes'!F$12,"")</f>
        <v/>
      </c>
      <c r="AX130" s="22" t="str">
        <f ca="1">IF(ISNUMBER(F130-'Choose Housekeeping Genes'!G$12),F130-'Choose Housekeeping Genes'!G$12,"")</f>
        <v/>
      </c>
      <c r="AY130" s="22" t="str">
        <f ca="1">IF(ISNUMBER(G130-'Choose Housekeeping Genes'!H$12),G130-'Choose Housekeeping Genes'!H$12,"")</f>
        <v/>
      </c>
      <c r="AZ130" s="22" t="str">
        <f ca="1">IF(ISNUMBER(H130-'Choose Housekeeping Genes'!I$12),H130-'Choose Housekeeping Genes'!I$12,"")</f>
        <v/>
      </c>
      <c r="BA130" s="22" t="str">
        <f ca="1">IF(ISNUMBER(I130-'Choose Housekeeping Genes'!J$12),I130-'Choose Housekeeping Genes'!J$12,"")</f>
        <v/>
      </c>
      <c r="BB130" s="22" t="str">
        <f ca="1">IF(ISNUMBER(J130-'Choose Housekeeping Genes'!K$12),J130-'Choose Housekeeping Genes'!K$12,"")</f>
        <v/>
      </c>
      <c r="BC130" s="22" t="str">
        <f ca="1">IF(ISNUMBER(K130-'Choose Housekeeping Genes'!L$12),K130-'Choose Housekeeping Genes'!L$12,"")</f>
        <v/>
      </c>
      <c r="BD130" s="22" t="str">
        <f ca="1">IF(ISNUMBER(L130-'Choose Housekeeping Genes'!M$12),L130-'Choose Housekeeping Genes'!M$12,"")</f>
        <v/>
      </c>
      <c r="BE130" s="22" t="str">
        <f ca="1">IF(ISNUMBER(M130-'Choose Housekeeping Genes'!N$12),M130-'Choose Housekeeping Genes'!N$12,"")</f>
        <v/>
      </c>
      <c r="BF130" s="22" t="str">
        <f ca="1">IF(ISNUMBER(N130-'Choose Housekeeping Genes'!O$12),N130-'Choose Housekeeping Genes'!O$12,"")</f>
        <v/>
      </c>
      <c r="BG130" s="22" t="str">
        <f ca="1">IF(ISNUMBER(O130-'Choose Housekeeping Genes'!P$12),O130-'Choose Housekeeping Genes'!P$12,"")</f>
        <v/>
      </c>
      <c r="BH130" s="22" t="str">
        <f ca="1">IF(ISNUMBER(P130-'Choose Housekeeping Genes'!Q$12),P130-'Choose Housekeeping Genes'!Q$12,"")</f>
        <v/>
      </c>
      <c r="BI130" s="22" t="str">
        <f ca="1">IF(ISNUMBER(Q130-'Choose Housekeeping Genes'!R$12),Q130-'Choose Housekeeping Genes'!R$12,"")</f>
        <v/>
      </c>
      <c r="BJ130" s="22" t="str">
        <f ca="1">IF(ISNUMBER(R130-'Choose Housekeeping Genes'!S$12),R130-'Choose Housekeeping Genes'!S$12,"")</f>
        <v/>
      </c>
      <c r="BK130" s="22" t="str">
        <f ca="1">IF(ISNUMBER(S130-'Choose Housekeeping Genes'!T$12),S130-'Choose Housekeeping Genes'!T$12,"")</f>
        <v/>
      </c>
      <c r="BL130" s="22" t="str">
        <f ca="1">IF(ISNUMBER(T130-'Choose Housekeeping Genes'!U$12),T130-'Choose Housekeeping Genes'!U$12,"")</f>
        <v/>
      </c>
      <c r="BM130" s="22" t="str">
        <f ca="1">IF(ISNUMBER(U130-'Choose Housekeeping Genes'!V$12),U130-'Choose Housekeeping Genes'!V$12,"")</f>
        <v/>
      </c>
      <c r="BN130" s="22" t="str">
        <f ca="1">IF(ISNUMBER(V130-'Choose Housekeeping Genes'!W$12),V130-'Choose Housekeeping Genes'!W$12,"")</f>
        <v/>
      </c>
      <c r="BO130" s="142" t="str">
        <f t="shared" si="93"/>
        <v>Pro-TGG-3</v>
      </c>
      <c r="BP130" s="140" t="s">
        <v>184</v>
      </c>
      <c r="BQ130" s="22" t="str">
        <f ca="1">IF(ISNUMBER(Y130-'Choose Housekeeping Genes'!AA$12),Y130-'Choose Housekeeping Genes'!AA$12,"")</f>
        <v/>
      </c>
      <c r="BR130" s="22" t="str">
        <f ca="1">IF(ISNUMBER(Z130-'Choose Housekeeping Genes'!AB$12),Z130-'Choose Housekeeping Genes'!AB$12,"")</f>
        <v/>
      </c>
      <c r="BS130" s="22" t="str">
        <f ca="1">IF(ISNUMBER(AA130-'Choose Housekeeping Genes'!AC$12),AA130-'Choose Housekeeping Genes'!AC$12,"")</f>
        <v/>
      </c>
      <c r="BT130" s="22" t="str">
        <f ca="1">IF(ISNUMBER(AB130-'Choose Housekeeping Genes'!AD$12),AB130-'Choose Housekeeping Genes'!AD$12,"")</f>
        <v/>
      </c>
      <c r="BU130" s="22" t="str">
        <f ca="1">IF(ISNUMBER(AC130-'Choose Housekeeping Genes'!AE$12),AC130-'Choose Housekeeping Genes'!AE$12,"")</f>
        <v/>
      </c>
      <c r="BV130" s="22" t="str">
        <f ca="1">IF(ISNUMBER(AD130-'Choose Housekeeping Genes'!AF$12),AD130-'Choose Housekeeping Genes'!AF$12,"")</f>
        <v/>
      </c>
      <c r="BW130" s="22" t="str">
        <f ca="1">IF(ISNUMBER(AE130-'Choose Housekeeping Genes'!AG$12),AE130-'Choose Housekeeping Genes'!AG$12,"")</f>
        <v/>
      </c>
      <c r="BX130" s="22" t="str">
        <f ca="1">IF(ISNUMBER(AF130-'Choose Housekeeping Genes'!AH$12),AF130-'Choose Housekeeping Genes'!AH$12,"")</f>
        <v/>
      </c>
      <c r="BY130" s="22" t="str">
        <f ca="1">IF(ISNUMBER(AG130-'Choose Housekeeping Genes'!AI$12),AG130-'Choose Housekeeping Genes'!AI$12,"")</f>
        <v/>
      </c>
      <c r="BZ130" s="22" t="str">
        <f ca="1">IF(ISNUMBER(AH130-'Choose Housekeeping Genes'!AJ$12),AH130-'Choose Housekeeping Genes'!AJ$12,"")</f>
        <v/>
      </c>
      <c r="CA130" s="22" t="str">
        <f ca="1">IF(ISNUMBER(AI130-'Choose Housekeeping Genes'!AK$12),AI130-'Choose Housekeeping Genes'!AK$12,"")</f>
        <v/>
      </c>
      <c r="CB130" s="22" t="str">
        <f ca="1">IF(ISNUMBER(AJ130-'Choose Housekeeping Genes'!AL$12),AJ130-'Choose Housekeeping Genes'!AL$12,"")</f>
        <v/>
      </c>
      <c r="CC130" s="22" t="str">
        <f ca="1">IF(ISNUMBER(AK130-'Choose Housekeeping Genes'!AM$12),AK130-'Choose Housekeeping Genes'!AM$12,"")</f>
        <v/>
      </c>
      <c r="CD130" s="22" t="str">
        <f ca="1">IF(ISNUMBER(AL130-'Choose Housekeeping Genes'!AN$12),AL130-'Choose Housekeeping Genes'!AN$12,"")</f>
        <v/>
      </c>
      <c r="CE130" s="22" t="str">
        <f ca="1">IF(ISNUMBER(AM130-'Choose Housekeeping Genes'!AO$12),AM130-'Choose Housekeeping Genes'!AO$12,"")</f>
        <v/>
      </c>
      <c r="CF130" s="22" t="str">
        <f ca="1">IF(ISNUMBER(AN130-'Choose Housekeeping Genes'!AP$12),AN130-'Choose Housekeeping Genes'!AP$12,"")</f>
        <v/>
      </c>
      <c r="CG130" s="22" t="str">
        <f ca="1">IF(ISNUMBER(AO130-'Choose Housekeeping Genes'!AQ$12),AO130-'Choose Housekeeping Genes'!AQ$12,"")</f>
        <v/>
      </c>
      <c r="CH130" s="22" t="str">
        <f ca="1">IF(ISNUMBER(AP130-'Choose Housekeeping Genes'!AR$12),AP130-'Choose Housekeeping Genes'!AR$12,"")</f>
        <v/>
      </c>
      <c r="CI130" s="22" t="str">
        <f ca="1">IF(ISNUMBER(AQ130-'Choose Housekeeping Genes'!AS$12),AQ130-'Choose Housekeeping Genes'!AS$12,"")</f>
        <v/>
      </c>
      <c r="CJ130" s="22" t="str">
        <f ca="1">IF(ISNUMBER(AR130-'Choose Housekeeping Genes'!AT$12),AR130-'Choose Housekeeping Genes'!AT$12,"")</f>
        <v/>
      </c>
      <c r="CK130" s="66" t="e">
        <f t="shared" ca="1" si="50"/>
        <v>#DIV/0!</v>
      </c>
      <c r="CL130" s="143" t="e">
        <f t="shared" ca="1" si="51"/>
        <v>#DIV/0!</v>
      </c>
      <c r="DA130" s="69" t="str">
        <f>'Transcript table'!D138</f>
        <v>Pro-TGG-3</v>
      </c>
      <c r="DB130" s="21" t="s">
        <v>184</v>
      </c>
      <c r="DC130" s="65" t="str">
        <f t="shared" ca="1" si="52"/>
        <v/>
      </c>
      <c r="DD130" s="65" t="str">
        <f t="shared" ca="1" si="53"/>
        <v/>
      </c>
      <c r="DE130" s="65" t="str">
        <f t="shared" ca="1" si="54"/>
        <v/>
      </c>
      <c r="DF130" s="65" t="str">
        <f t="shared" ca="1" si="55"/>
        <v/>
      </c>
      <c r="DG130" s="65" t="str">
        <f t="shared" ca="1" si="56"/>
        <v/>
      </c>
      <c r="DH130" s="65" t="str">
        <f t="shared" ca="1" si="57"/>
        <v/>
      </c>
      <c r="DI130" s="65" t="str">
        <f t="shared" ca="1" si="58"/>
        <v/>
      </c>
      <c r="DJ130" s="65" t="str">
        <f t="shared" ca="1" si="59"/>
        <v/>
      </c>
      <c r="DK130" s="65" t="str">
        <f t="shared" ca="1" si="60"/>
        <v/>
      </c>
      <c r="DL130" s="65" t="str">
        <f t="shared" ca="1" si="61"/>
        <v/>
      </c>
      <c r="DM130" s="65" t="str">
        <f t="shared" ca="1" si="62"/>
        <v/>
      </c>
      <c r="DN130" s="65" t="str">
        <f t="shared" ca="1" si="63"/>
        <v/>
      </c>
      <c r="DO130" s="65" t="str">
        <f t="shared" ca="1" si="64"/>
        <v/>
      </c>
      <c r="DP130" s="65" t="str">
        <f t="shared" ca="1" si="65"/>
        <v/>
      </c>
      <c r="DQ130" s="65" t="str">
        <f t="shared" ca="1" si="66"/>
        <v/>
      </c>
      <c r="DR130" s="65" t="str">
        <f t="shared" ca="1" si="67"/>
        <v/>
      </c>
      <c r="DS130" s="65" t="str">
        <f t="shared" ca="1" si="68"/>
        <v/>
      </c>
      <c r="DT130" s="65" t="str">
        <f t="shared" ca="1" si="69"/>
        <v/>
      </c>
      <c r="DU130" s="65" t="str">
        <f t="shared" ca="1" si="70"/>
        <v/>
      </c>
      <c r="DV130" s="65" t="str">
        <f t="shared" ca="1" si="71"/>
        <v/>
      </c>
      <c r="DW130" s="141" t="str">
        <f t="shared" si="72"/>
        <v>Pro-TGG-3</v>
      </c>
      <c r="DX130" s="140" t="s">
        <v>184</v>
      </c>
      <c r="DY130" s="65" t="str">
        <f t="shared" ca="1" si="73"/>
        <v/>
      </c>
      <c r="DZ130" s="65" t="str">
        <f t="shared" ca="1" si="74"/>
        <v/>
      </c>
      <c r="EA130" s="65" t="str">
        <f t="shared" ca="1" si="75"/>
        <v/>
      </c>
      <c r="EB130" s="65" t="str">
        <f t="shared" ca="1" si="76"/>
        <v/>
      </c>
      <c r="EC130" s="65" t="str">
        <f t="shared" ca="1" si="77"/>
        <v/>
      </c>
      <c r="ED130" s="65" t="str">
        <f t="shared" ca="1" si="78"/>
        <v/>
      </c>
      <c r="EE130" s="65" t="str">
        <f t="shared" ca="1" si="79"/>
        <v/>
      </c>
      <c r="EF130" s="65" t="str">
        <f t="shared" ca="1" si="80"/>
        <v/>
      </c>
      <c r="EG130" s="65" t="str">
        <f t="shared" ca="1" si="81"/>
        <v/>
      </c>
      <c r="EH130" s="65" t="str">
        <f t="shared" ca="1" si="82"/>
        <v/>
      </c>
      <c r="EI130" s="65" t="str">
        <f t="shared" ca="1" si="83"/>
        <v/>
      </c>
      <c r="EJ130" s="65" t="str">
        <f t="shared" ca="1" si="84"/>
        <v/>
      </c>
      <c r="EK130" s="65" t="str">
        <f t="shared" ca="1" si="85"/>
        <v/>
      </c>
      <c r="EL130" s="65" t="str">
        <f t="shared" ca="1" si="86"/>
        <v/>
      </c>
      <c r="EM130" s="65" t="str">
        <f t="shared" ca="1" si="87"/>
        <v/>
      </c>
      <c r="EN130" s="65" t="str">
        <f t="shared" ca="1" si="88"/>
        <v/>
      </c>
      <c r="EO130" s="65" t="str">
        <f t="shared" ca="1" si="89"/>
        <v/>
      </c>
      <c r="EP130" s="65" t="str">
        <f t="shared" ca="1" si="90"/>
        <v/>
      </c>
      <c r="EQ130" s="65" t="str">
        <f t="shared" ca="1" si="91"/>
        <v/>
      </c>
      <c r="ER130" s="65" t="str">
        <f t="shared" ca="1" si="92"/>
        <v/>
      </c>
    </row>
    <row r="131" spans="1:148" ht="12.75" customHeight="1">
      <c r="A131" s="134" t="str">
        <f>'Test Sample Data'!A131</f>
        <v>Sec-TCA-1</v>
      </c>
      <c r="B131" s="136" t="s">
        <v>182</v>
      </c>
      <c r="C131" s="22" t="str">
        <f>IF(SUM('Test Sample Data'!C$3:C$194)&gt;10,IF(AND(ISNUMBER('Test Sample Data'!C131),'Test Sample Data'!C131&lt;35,'Test Sample Data'!C131&gt;0),'Test Sample Data'!C131-'Choose Housekeeping Genes'!D$20,35-'Choose Housekeeping Genes'!D$20),"")</f>
        <v/>
      </c>
      <c r="D131" s="22" t="str">
        <f>IF(SUM('Test Sample Data'!D$3:D$194)&gt;10,IF(AND(ISNUMBER('Test Sample Data'!D131),'Test Sample Data'!D131&lt;35,'Test Sample Data'!D131&gt;0),'Test Sample Data'!D131-'Choose Housekeeping Genes'!E$20,35-'Choose Housekeeping Genes'!E$20),"")</f>
        <v/>
      </c>
      <c r="E131" s="22" t="str">
        <f>IF(SUM('Test Sample Data'!E$3:E$194)&gt;10,IF(AND(ISNUMBER('Test Sample Data'!E131),'Test Sample Data'!E131&lt;35,'Test Sample Data'!E131&gt;0),'Test Sample Data'!E131-'Choose Housekeeping Genes'!F$20,35-'Choose Housekeeping Genes'!F$20),"")</f>
        <v/>
      </c>
      <c r="F131" s="22" t="str">
        <f>IF(SUM('Test Sample Data'!F$3:F$194)&gt;10,IF(AND(ISNUMBER('Test Sample Data'!F131),'Test Sample Data'!F131&lt;35,'Test Sample Data'!F131&gt;0),'Test Sample Data'!F131-'Choose Housekeeping Genes'!G$20,35-'Choose Housekeeping Genes'!G$20),"")</f>
        <v/>
      </c>
      <c r="G131" s="22" t="str">
        <f>IF(SUM('Test Sample Data'!G$3:G$194)&gt;10,IF(AND(ISNUMBER('Test Sample Data'!G131),'Test Sample Data'!G131&lt;35,'Test Sample Data'!G131&gt;0),'Test Sample Data'!G131-'Choose Housekeeping Genes'!H$20,35-'Choose Housekeeping Genes'!H$20),"")</f>
        <v/>
      </c>
      <c r="H131" s="22" t="str">
        <f>IF(SUM('Test Sample Data'!H$3:H$194)&gt;10,IF(AND(ISNUMBER('Test Sample Data'!H131),'Test Sample Data'!H131&lt;35,'Test Sample Data'!H131&gt;0),'Test Sample Data'!H131-'Choose Housekeeping Genes'!I$20,35-'Choose Housekeeping Genes'!I$20),"")</f>
        <v/>
      </c>
      <c r="I131" s="22" t="str">
        <f>IF(SUM('Test Sample Data'!I$3:I$194)&gt;10,IF(AND(ISNUMBER('Test Sample Data'!I131),'Test Sample Data'!I131&lt;35,'Test Sample Data'!I131&gt;0),'Test Sample Data'!I131-'Choose Housekeeping Genes'!J$20,35-'Choose Housekeeping Genes'!J$20),"")</f>
        <v/>
      </c>
      <c r="J131" s="22" t="str">
        <f>IF(SUM('Test Sample Data'!J$3:J$194)&gt;10,IF(AND(ISNUMBER('Test Sample Data'!J131),'Test Sample Data'!J131&lt;35,'Test Sample Data'!J131&gt;0),'Test Sample Data'!J131-'Choose Housekeeping Genes'!K$20,35-'Choose Housekeeping Genes'!K$20),"")</f>
        <v/>
      </c>
      <c r="K131" s="22" t="str">
        <f>IF(SUM('Test Sample Data'!K$3:K$194)&gt;10,IF(AND(ISNUMBER('Test Sample Data'!K131),'Test Sample Data'!K131&lt;35,'Test Sample Data'!K131&gt;0),'Test Sample Data'!K131-'Choose Housekeeping Genes'!L$20,35-'Choose Housekeeping Genes'!L$20),"")</f>
        <v/>
      </c>
      <c r="L131" s="22" t="str">
        <f>IF(SUM('Test Sample Data'!L$3:L$194)&gt;10,IF(AND(ISNUMBER('Test Sample Data'!L131),'Test Sample Data'!L131&lt;35,'Test Sample Data'!L131&gt;0),'Test Sample Data'!L131-'Choose Housekeeping Genes'!M$20,35-'Choose Housekeeping Genes'!M$20),"")</f>
        <v/>
      </c>
      <c r="M131" s="22" t="str">
        <f>IF(SUM('Test Sample Data'!M$3:M$194)&gt;10,IF(AND(ISNUMBER('Test Sample Data'!M131),'Test Sample Data'!M131&lt;35,'Test Sample Data'!M131&gt;0),'Test Sample Data'!M131-'Choose Housekeeping Genes'!N$20,35-'Choose Housekeeping Genes'!N$20),"")</f>
        <v/>
      </c>
      <c r="N131" s="22" t="str">
        <f>IF(SUM('Test Sample Data'!N$3:N$194)&gt;10,IF(AND(ISNUMBER('Test Sample Data'!N131),'Test Sample Data'!N131&lt;35,'Test Sample Data'!N131&gt;0),'Test Sample Data'!N131-'Choose Housekeeping Genes'!O$20,35-'Choose Housekeeping Genes'!O$20),"")</f>
        <v/>
      </c>
      <c r="O131" s="22" t="str">
        <f>IF(SUM('Test Sample Data'!O$3:O$194)&gt;10,IF(AND(ISNUMBER('Test Sample Data'!O131),'Test Sample Data'!O131&lt;35,'Test Sample Data'!O131&gt;0),'Test Sample Data'!O131-'Choose Housekeeping Genes'!P$20,35-'Choose Housekeeping Genes'!P$20),"")</f>
        <v/>
      </c>
      <c r="P131" s="22" t="str">
        <f>IF(SUM('Test Sample Data'!P$3:P$194)&gt;10,IF(AND(ISNUMBER('Test Sample Data'!P131),'Test Sample Data'!P131&lt;35,'Test Sample Data'!P131&gt;0),'Test Sample Data'!P131-'Choose Housekeeping Genes'!Q$20,35-'Choose Housekeeping Genes'!Q$20),"")</f>
        <v/>
      </c>
      <c r="Q131" s="22" t="str">
        <f>IF(SUM('Test Sample Data'!Q$3:Q$194)&gt;10,IF(AND(ISNUMBER('Test Sample Data'!Q131),'Test Sample Data'!Q131&lt;35,'Test Sample Data'!Q131&gt;0),'Test Sample Data'!Q131-'Choose Housekeeping Genes'!R$20,35-'Choose Housekeeping Genes'!R$20),"")</f>
        <v/>
      </c>
      <c r="R131" s="22" t="str">
        <f>IF(SUM('Test Sample Data'!R$3:R$194)&gt;10,IF(AND(ISNUMBER('Test Sample Data'!R131),'Test Sample Data'!R131&lt;35,'Test Sample Data'!R131&gt;0),'Test Sample Data'!R131-'Choose Housekeeping Genes'!S$20,35-'Choose Housekeeping Genes'!S$20),"")</f>
        <v/>
      </c>
      <c r="S131" s="22" t="str">
        <f>IF(SUM('Test Sample Data'!S$3:S$194)&gt;10,IF(AND(ISNUMBER('Test Sample Data'!S131),'Test Sample Data'!S131&lt;35,'Test Sample Data'!S131&gt;0),'Test Sample Data'!S131-'Choose Housekeeping Genes'!T$20,35-'Choose Housekeeping Genes'!T$20),"")</f>
        <v/>
      </c>
      <c r="T131" s="22" t="str">
        <f>IF(SUM('Test Sample Data'!T$3:T$194)&gt;10,IF(AND(ISNUMBER('Test Sample Data'!T131),'Test Sample Data'!T131&lt;35,'Test Sample Data'!T131&gt;0),'Test Sample Data'!T131-'Choose Housekeeping Genes'!U$20,35-'Choose Housekeeping Genes'!U$20),"")</f>
        <v/>
      </c>
      <c r="U131" s="22" t="str">
        <f>IF(SUM('Test Sample Data'!U$3:U$194)&gt;10,IF(AND(ISNUMBER('Test Sample Data'!U131),'Test Sample Data'!U131&lt;35,'Test Sample Data'!U131&gt;0),'Test Sample Data'!U131-'Choose Housekeeping Genes'!V$20,35-'Choose Housekeeping Genes'!V$20),"")</f>
        <v/>
      </c>
      <c r="V131" s="22" t="str">
        <f>IF(SUM('Test Sample Data'!V$3:V$194)&gt;10,IF(AND(ISNUMBER('Test Sample Data'!V131),'Test Sample Data'!V131&lt;35,'Test Sample Data'!V131&gt;0),'Test Sample Data'!V131-'Choose Housekeeping Genes'!W$20,35-'Choose Housekeeping Genes'!W$20),"")</f>
        <v/>
      </c>
      <c r="W131" s="139" t="str">
        <f>'Control Sample Data'!A131</f>
        <v>Sec-TCA-1</v>
      </c>
      <c r="X131" s="140" t="s">
        <v>182</v>
      </c>
      <c r="Y131" s="22" t="str">
        <f>IF(SUM('Control Sample Data'!C$3:C$194)&gt;10,IF(AND(ISNUMBER('Control Sample Data'!C131),'Control Sample Data'!C131&lt;35,'Control Sample Data'!C131&gt;0),'Control Sample Data'!C131-'Choose Housekeeping Genes'!AA$20,35-'Choose Housekeeping Genes'!AA$20),"")</f>
        <v/>
      </c>
      <c r="Z131" s="22" t="str">
        <f>IF(SUM('Control Sample Data'!D$3:D$194)&gt;10,IF(AND(ISNUMBER('Control Sample Data'!D131),'Control Sample Data'!D131&lt;35,'Control Sample Data'!D131&gt;0),'Control Sample Data'!D131-'Choose Housekeeping Genes'!AB$20,35-'Choose Housekeeping Genes'!AB$20),"")</f>
        <v/>
      </c>
      <c r="AA131" s="22" t="str">
        <f>IF(SUM('Control Sample Data'!E$3:E$194)&gt;10,IF(AND(ISNUMBER('Control Sample Data'!E131),'Control Sample Data'!E131&lt;35,'Control Sample Data'!E131&gt;0),'Control Sample Data'!E131-'Choose Housekeeping Genes'!AC$20,35-'Choose Housekeeping Genes'!AC$20),"")</f>
        <v/>
      </c>
      <c r="AB131" s="22" t="str">
        <f>IF(SUM('Control Sample Data'!F$3:F$194)&gt;10,IF(AND(ISNUMBER('Control Sample Data'!F131),'Control Sample Data'!F131&lt;35,'Control Sample Data'!F131&gt;0),'Control Sample Data'!F131-'Choose Housekeeping Genes'!AD$20,35-'Choose Housekeeping Genes'!AD$20),"")</f>
        <v/>
      </c>
      <c r="AC131" s="22" t="str">
        <f>IF(SUM('Control Sample Data'!G$3:G$194)&gt;10,IF(AND(ISNUMBER('Control Sample Data'!G131),'Control Sample Data'!G131&lt;35,'Control Sample Data'!G131&gt;0),'Control Sample Data'!G131-'Choose Housekeeping Genes'!AE$20,35-'Choose Housekeeping Genes'!AE$20),"")</f>
        <v/>
      </c>
      <c r="AD131" s="22" t="str">
        <f>IF(SUM('Control Sample Data'!H$3:H$194)&gt;10,IF(AND(ISNUMBER('Control Sample Data'!H131),'Control Sample Data'!H131&lt;35,'Control Sample Data'!H131&gt;0),'Control Sample Data'!H131-'Choose Housekeeping Genes'!AF$20,35-'Choose Housekeeping Genes'!AF$20),"")</f>
        <v/>
      </c>
      <c r="AE131" s="22" t="str">
        <f>IF(SUM('Control Sample Data'!I$3:I$194)&gt;10,IF(AND(ISNUMBER('Control Sample Data'!I131),'Control Sample Data'!I131&lt;35,'Control Sample Data'!I131&gt;0),'Control Sample Data'!I131-'Choose Housekeeping Genes'!AG$20,35-'Choose Housekeeping Genes'!AG$20),"")</f>
        <v/>
      </c>
      <c r="AF131" s="22" t="str">
        <f>IF(SUM('Control Sample Data'!J$3:J$194)&gt;10,IF(AND(ISNUMBER('Control Sample Data'!J131),'Control Sample Data'!J131&lt;35,'Control Sample Data'!J131&gt;0),'Control Sample Data'!J131-'Choose Housekeeping Genes'!AH$20,35-'Choose Housekeeping Genes'!AH$20),"")</f>
        <v/>
      </c>
      <c r="AG131" s="22" t="str">
        <f>IF(SUM('Control Sample Data'!K$3:K$194)&gt;10,IF(AND(ISNUMBER('Control Sample Data'!K131),'Control Sample Data'!K131&lt;35,'Control Sample Data'!K131&gt;0),'Control Sample Data'!K131-'Choose Housekeeping Genes'!AI$20,35-'Choose Housekeeping Genes'!AI$20),"")</f>
        <v/>
      </c>
      <c r="AH131" s="22" t="str">
        <f>IF(SUM('Control Sample Data'!L$3:L$194)&gt;10,IF(AND(ISNUMBER('Control Sample Data'!L131),'Control Sample Data'!L131&lt;35,'Control Sample Data'!L131&gt;0),'Control Sample Data'!L131-'Choose Housekeeping Genes'!AJ$20,35-'Choose Housekeeping Genes'!AJ$20),"")</f>
        <v/>
      </c>
      <c r="AI131" s="22" t="str">
        <f>IF(SUM('Control Sample Data'!M$3:M$194)&gt;10,IF(AND(ISNUMBER('Control Sample Data'!M131),'Control Sample Data'!M131&lt;35,'Control Sample Data'!M131&gt;0),'Control Sample Data'!M131-'Choose Housekeeping Genes'!AK$20,35-'Choose Housekeeping Genes'!AK$20),"")</f>
        <v/>
      </c>
      <c r="AJ131" s="22" t="str">
        <f>IF(SUM('Control Sample Data'!N$3:N$194)&gt;10,IF(AND(ISNUMBER('Control Sample Data'!N131),'Control Sample Data'!N131&lt;35,'Control Sample Data'!N131&gt;0),'Control Sample Data'!N131-'Choose Housekeeping Genes'!AL$20,35-'Choose Housekeeping Genes'!AL$20),"")</f>
        <v/>
      </c>
      <c r="AK131" s="22" t="str">
        <f>IF(SUM('Control Sample Data'!O$3:O$194)&gt;10,IF(AND(ISNUMBER('Control Sample Data'!O131),'Control Sample Data'!O131&lt;35,'Control Sample Data'!O131&gt;0),'Control Sample Data'!O131-'Choose Housekeeping Genes'!AM$20,35-'Choose Housekeeping Genes'!AM$20),"")</f>
        <v/>
      </c>
      <c r="AL131" s="22" t="str">
        <f>IF(SUM('Control Sample Data'!P$3:P$194)&gt;10,IF(AND(ISNUMBER('Control Sample Data'!P131),'Control Sample Data'!P131&lt;35,'Control Sample Data'!P131&gt;0),'Control Sample Data'!P131-'Choose Housekeeping Genes'!AN$20,35-'Choose Housekeeping Genes'!AN$20),"")</f>
        <v/>
      </c>
      <c r="AM131" s="22" t="str">
        <f>IF(SUM('Control Sample Data'!Q$3:Q$194)&gt;10,IF(AND(ISNUMBER('Control Sample Data'!Q131),'Control Sample Data'!Q131&lt;35,'Control Sample Data'!Q131&gt;0),'Control Sample Data'!Q131-'Choose Housekeeping Genes'!AO$20,35-'Choose Housekeeping Genes'!AO$20),"")</f>
        <v/>
      </c>
      <c r="AN131" s="22" t="str">
        <f>IF(SUM('Control Sample Data'!R$3:R$194)&gt;10,IF(AND(ISNUMBER('Control Sample Data'!R131),'Control Sample Data'!R131&lt;35,'Control Sample Data'!R131&gt;0),'Control Sample Data'!R131-'Choose Housekeeping Genes'!AP$20,35-'Choose Housekeeping Genes'!AP$20),"")</f>
        <v/>
      </c>
      <c r="AO131" s="22" t="str">
        <f>IF(SUM('Control Sample Data'!S$3:S$194)&gt;10,IF(AND(ISNUMBER('Control Sample Data'!S131),'Control Sample Data'!S131&lt;35,'Control Sample Data'!S131&gt;0),'Control Sample Data'!S131-'Choose Housekeeping Genes'!AQ$20,35-'Choose Housekeeping Genes'!AQ$20),"")</f>
        <v/>
      </c>
      <c r="AP131" s="22" t="str">
        <f>IF(SUM('Control Sample Data'!T$3:T$194)&gt;10,IF(AND(ISNUMBER('Control Sample Data'!T131),'Control Sample Data'!T131&lt;35,'Control Sample Data'!T131&gt;0),'Control Sample Data'!T131-'Choose Housekeeping Genes'!AR$20,35-'Choose Housekeeping Genes'!AR$20),"")</f>
        <v/>
      </c>
      <c r="AQ131" s="22" t="str">
        <f>IF(SUM('Control Sample Data'!U$3:U$194)&gt;10,IF(AND(ISNUMBER('Control Sample Data'!U131),'Control Sample Data'!U131&lt;35,'Control Sample Data'!U131&gt;0),'Control Sample Data'!U131-'Choose Housekeeping Genes'!AS$20,35-'Choose Housekeeping Genes'!AS$20),"")</f>
        <v/>
      </c>
      <c r="AR131" s="22" t="str">
        <f>IF(SUM('Control Sample Data'!V$3:V$194)&gt;10,IF(AND(ISNUMBER('Control Sample Data'!V131),'Control Sample Data'!V131&lt;35,'Control Sample Data'!V131&gt;0),'Control Sample Data'!V131-'Choose Housekeeping Genes'!AT$20,35-'Choose Housekeeping Genes'!AT$20),"")</f>
        <v/>
      </c>
      <c r="AS131" s="69" t="str">
        <f>'Control Sample Data'!A131</f>
        <v>Sec-TCA-1</v>
      </c>
      <c r="AT131" s="21" t="s">
        <v>182</v>
      </c>
      <c r="AU131" s="22" t="str">
        <f ca="1">IF(ISNUMBER(C131-'Choose Housekeeping Genes'!D$12),C131-'Choose Housekeeping Genes'!D$12,"")</f>
        <v/>
      </c>
      <c r="AV131" s="22" t="str">
        <f ca="1">IF(ISNUMBER(D131-'Choose Housekeeping Genes'!E$12),D131-'Choose Housekeeping Genes'!E$12,"")</f>
        <v/>
      </c>
      <c r="AW131" s="22" t="str">
        <f ca="1">IF(ISNUMBER(E131-'Choose Housekeeping Genes'!F$12),E131-'Choose Housekeeping Genes'!F$12,"")</f>
        <v/>
      </c>
      <c r="AX131" s="22" t="str">
        <f ca="1">IF(ISNUMBER(F131-'Choose Housekeeping Genes'!G$12),F131-'Choose Housekeeping Genes'!G$12,"")</f>
        <v/>
      </c>
      <c r="AY131" s="22" t="str">
        <f ca="1">IF(ISNUMBER(G131-'Choose Housekeeping Genes'!H$12),G131-'Choose Housekeeping Genes'!H$12,"")</f>
        <v/>
      </c>
      <c r="AZ131" s="22" t="str">
        <f ca="1">IF(ISNUMBER(H131-'Choose Housekeeping Genes'!I$12),H131-'Choose Housekeeping Genes'!I$12,"")</f>
        <v/>
      </c>
      <c r="BA131" s="22" t="str">
        <f ca="1">IF(ISNUMBER(I131-'Choose Housekeeping Genes'!J$12),I131-'Choose Housekeeping Genes'!J$12,"")</f>
        <v/>
      </c>
      <c r="BB131" s="22" t="str">
        <f ca="1">IF(ISNUMBER(J131-'Choose Housekeeping Genes'!K$12),J131-'Choose Housekeeping Genes'!K$12,"")</f>
        <v/>
      </c>
      <c r="BC131" s="22" t="str">
        <f ca="1">IF(ISNUMBER(K131-'Choose Housekeeping Genes'!L$12),K131-'Choose Housekeeping Genes'!L$12,"")</f>
        <v/>
      </c>
      <c r="BD131" s="22" t="str">
        <f ca="1">IF(ISNUMBER(L131-'Choose Housekeeping Genes'!M$12),L131-'Choose Housekeeping Genes'!M$12,"")</f>
        <v/>
      </c>
      <c r="BE131" s="22" t="str">
        <f ca="1">IF(ISNUMBER(M131-'Choose Housekeeping Genes'!N$12),M131-'Choose Housekeeping Genes'!N$12,"")</f>
        <v/>
      </c>
      <c r="BF131" s="22" t="str">
        <f ca="1">IF(ISNUMBER(N131-'Choose Housekeeping Genes'!O$12),N131-'Choose Housekeeping Genes'!O$12,"")</f>
        <v/>
      </c>
      <c r="BG131" s="22" t="str">
        <f ca="1">IF(ISNUMBER(O131-'Choose Housekeeping Genes'!P$12),O131-'Choose Housekeeping Genes'!P$12,"")</f>
        <v/>
      </c>
      <c r="BH131" s="22" t="str">
        <f ca="1">IF(ISNUMBER(P131-'Choose Housekeeping Genes'!Q$12),P131-'Choose Housekeeping Genes'!Q$12,"")</f>
        <v/>
      </c>
      <c r="BI131" s="22" t="str">
        <f ca="1">IF(ISNUMBER(Q131-'Choose Housekeeping Genes'!R$12),Q131-'Choose Housekeeping Genes'!R$12,"")</f>
        <v/>
      </c>
      <c r="BJ131" s="22" t="str">
        <f ca="1">IF(ISNUMBER(R131-'Choose Housekeeping Genes'!S$12),R131-'Choose Housekeeping Genes'!S$12,"")</f>
        <v/>
      </c>
      <c r="BK131" s="22" t="str">
        <f ca="1">IF(ISNUMBER(S131-'Choose Housekeeping Genes'!T$12),S131-'Choose Housekeeping Genes'!T$12,"")</f>
        <v/>
      </c>
      <c r="BL131" s="22" t="str">
        <f ca="1">IF(ISNUMBER(T131-'Choose Housekeeping Genes'!U$12),T131-'Choose Housekeeping Genes'!U$12,"")</f>
        <v/>
      </c>
      <c r="BM131" s="22" t="str">
        <f ca="1">IF(ISNUMBER(U131-'Choose Housekeeping Genes'!V$12),U131-'Choose Housekeeping Genes'!V$12,"")</f>
        <v/>
      </c>
      <c r="BN131" s="22" t="str">
        <f ca="1">IF(ISNUMBER(V131-'Choose Housekeeping Genes'!W$12),V131-'Choose Housekeeping Genes'!W$12,"")</f>
        <v/>
      </c>
      <c r="BO131" s="142" t="str">
        <f t="shared" ref="BO131:BO162" si="94">W131</f>
        <v>Sec-TCA-1</v>
      </c>
      <c r="BP131" s="140" t="s">
        <v>182</v>
      </c>
      <c r="BQ131" s="22" t="str">
        <f ca="1">IF(ISNUMBER(Y131-'Choose Housekeeping Genes'!AA$12),Y131-'Choose Housekeeping Genes'!AA$12,"")</f>
        <v/>
      </c>
      <c r="BR131" s="22" t="str">
        <f ca="1">IF(ISNUMBER(Z131-'Choose Housekeeping Genes'!AB$12),Z131-'Choose Housekeeping Genes'!AB$12,"")</f>
        <v/>
      </c>
      <c r="BS131" s="22" t="str">
        <f ca="1">IF(ISNUMBER(AA131-'Choose Housekeeping Genes'!AC$12),AA131-'Choose Housekeeping Genes'!AC$12,"")</f>
        <v/>
      </c>
      <c r="BT131" s="22" t="str">
        <f ca="1">IF(ISNUMBER(AB131-'Choose Housekeeping Genes'!AD$12),AB131-'Choose Housekeeping Genes'!AD$12,"")</f>
        <v/>
      </c>
      <c r="BU131" s="22" t="str">
        <f ca="1">IF(ISNUMBER(AC131-'Choose Housekeeping Genes'!AE$12),AC131-'Choose Housekeeping Genes'!AE$12,"")</f>
        <v/>
      </c>
      <c r="BV131" s="22" t="str">
        <f ca="1">IF(ISNUMBER(AD131-'Choose Housekeeping Genes'!AF$12),AD131-'Choose Housekeeping Genes'!AF$12,"")</f>
        <v/>
      </c>
      <c r="BW131" s="22" t="str">
        <f ca="1">IF(ISNUMBER(AE131-'Choose Housekeeping Genes'!AG$12),AE131-'Choose Housekeeping Genes'!AG$12,"")</f>
        <v/>
      </c>
      <c r="BX131" s="22" t="str">
        <f ca="1">IF(ISNUMBER(AF131-'Choose Housekeeping Genes'!AH$12),AF131-'Choose Housekeeping Genes'!AH$12,"")</f>
        <v/>
      </c>
      <c r="BY131" s="22" t="str">
        <f ca="1">IF(ISNUMBER(AG131-'Choose Housekeeping Genes'!AI$12),AG131-'Choose Housekeeping Genes'!AI$12,"")</f>
        <v/>
      </c>
      <c r="BZ131" s="22" t="str">
        <f ca="1">IF(ISNUMBER(AH131-'Choose Housekeeping Genes'!AJ$12),AH131-'Choose Housekeeping Genes'!AJ$12,"")</f>
        <v/>
      </c>
      <c r="CA131" s="22" t="str">
        <f ca="1">IF(ISNUMBER(AI131-'Choose Housekeeping Genes'!AK$12),AI131-'Choose Housekeeping Genes'!AK$12,"")</f>
        <v/>
      </c>
      <c r="CB131" s="22" t="str">
        <f ca="1">IF(ISNUMBER(AJ131-'Choose Housekeeping Genes'!AL$12),AJ131-'Choose Housekeeping Genes'!AL$12,"")</f>
        <v/>
      </c>
      <c r="CC131" s="22" t="str">
        <f ca="1">IF(ISNUMBER(AK131-'Choose Housekeeping Genes'!AM$12),AK131-'Choose Housekeeping Genes'!AM$12,"")</f>
        <v/>
      </c>
      <c r="CD131" s="22" t="str">
        <f ca="1">IF(ISNUMBER(AL131-'Choose Housekeeping Genes'!AN$12),AL131-'Choose Housekeeping Genes'!AN$12,"")</f>
        <v/>
      </c>
      <c r="CE131" s="22" t="str">
        <f ca="1">IF(ISNUMBER(AM131-'Choose Housekeeping Genes'!AO$12),AM131-'Choose Housekeeping Genes'!AO$12,"")</f>
        <v/>
      </c>
      <c r="CF131" s="22" t="str">
        <f ca="1">IF(ISNUMBER(AN131-'Choose Housekeeping Genes'!AP$12),AN131-'Choose Housekeeping Genes'!AP$12,"")</f>
        <v/>
      </c>
      <c r="CG131" s="22" t="str">
        <f ca="1">IF(ISNUMBER(AO131-'Choose Housekeeping Genes'!AQ$12),AO131-'Choose Housekeeping Genes'!AQ$12,"")</f>
        <v/>
      </c>
      <c r="CH131" s="22" t="str">
        <f ca="1">IF(ISNUMBER(AP131-'Choose Housekeeping Genes'!AR$12),AP131-'Choose Housekeeping Genes'!AR$12,"")</f>
        <v/>
      </c>
      <c r="CI131" s="22" t="str">
        <f ca="1">IF(ISNUMBER(AQ131-'Choose Housekeeping Genes'!AS$12),AQ131-'Choose Housekeeping Genes'!AS$12,"")</f>
        <v/>
      </c>
      <c r="CJ131" s="22" t="str">
        <f ca="1">IF(ISNUMBER(AR131-'Choose Housekeeping Genes'!AT$12),AR131-'Choose Housekeeping Genes'!AT$12,"")</f>
        <v/>
      </c>
      <c r="CK131" s="66" t="e">
        <f t="shared" ca="1" si="50"/>
        <v>#DIV/0!</v>
      </c>
      <c r="CL131" s="143" t="e">
        <f t="shared" ca="1" si="51"/>
        <v>#DIV/0!</v>
      </c>
      <c r="DA131" s="69" t="str">
        <f>'Transcript table'!D139</f>
        <v>Sec-TCA-1</v>
      </c>
      <c r="DB131" s="21" t="s">
        <v>182</v>
      </c>
      <c r="DC131" s="65" t="str">
        <f t="shared" ca="1" si="52"/>
        <v/>
      </c>
      <c r="DD131" s="65" t="str">
        <f t="shared" ca="1" si="53"/>
        <v/>
      </c>
      <c r="DE131" s="65" t="str">
        <f t="shared" ca="1" si="54"/>
        <v/>
      </c>
      <c r="DF131" s="65" t="str">
        <f t="shared" ca="1" si="55"/>
        <v/>
      </c>
      <c r="DG131" s="65" t="str">
        <f t="shared" ca="1" si="56"/>
        <v/>
      </c>
      <c r="DH131" s="65" t="str">
        <f t="shared" ca="1" si="57"/>
        <v/>
      </c>
      <c r="DI131" s="65" t="str">
        <f t="shared" ca="1" si="58"/>
        <v/>
      </c>
      <c r="DJ131" s="65" t="str">
        <f t="shared" ca="1" si="59"/>
        <v/>
      </c>
      <c r="DK131" s="65" t="str">
        <f t="shared" ca="1" si="60"/>
        <v/>
      </c>
      <c r="DL131" s="65" t="str">
        <f t="shared" ca="1" si="61"/>
        <v/>
      </c>
      <c r="DM131" s="65" t="str">
        <f t="shared" ca="1" si="62"/>
        <v/>
      </c>
      <c r="DN131" s="65" t="str">
        <f t="shared" ca="1" si="63"/>
        <v/>
      </c>
      <c r="DO131" s="65" t="str">
        <f t="shared" ca="1" si="64"/>
        <v/>
      </c>
      <c r="DP131" s="65" t="str">
        <f t="shared" ca="1" si="65"/>
        <v/>
      </c>
      <c r="DQ131" s="65" t="str">
        <f t="shared" ca="1" si="66"/>
        <v/>
      </c>
      <c r="DR131" s="65" t="str">
        <f t="shared" ca="1" si="67"/>
        <v/>
      </c>
      <c r="DS131" s="65" t="str">
        <f t="shared" ca="1" si="68"/>
        <v/>
      </c>
      <c r="DT131" s="65" t="str">
        <f t="shared" ca="1" si="69"/>
        <v/>
      </c>
      <c r="DU131" s="65" t="str">
        <f t="shared" ca="1" si="70"/>
        <v/>
      </c>
      <c r="DV131" s="65" t="str">
        <f t="shared" ca="1" si="71"/>
        <v/>
      </c>
      <c r="DW131" s="141" t="str">
        <f t="shared" si="72"/>
        <v>Sec-TCA-1</v>
      </c>
      <c r="DX131" s="140" t="s">
        <v>182</v>
      </c>
      <c r="DY131" s="65" t="str">
        <f t="shared" ca="1" si="73"/>
        <v/>
      </c>
      <c r="DZ131" s="65" t="str">
        <f t="shared" ca="1" si="74"/>
        <v/>
      </c>
      <c r="EA131" s="65" t="str">
        <f t="shared" ca="1" si="75"/>
        <v/>
      </c>
      <c r="EB131" s="65" t="str">
        <f t="shared" ca="1" si="76"/>
        <v/>
      </c>
      <c r="EC131" s="65" t="str">
        <f t="shared" ca="1" si="77"/>
        <v/>
      </c>
      <c r="ED131" s="65" t="str">
        <f t="shared" ca="1" si="78"/>
        <v/>
      </c>
      <c r="EE131" s="65" t="str">
        <f t="shared" ca="1" si="79"/>
        <v/>
      </c>
      <c r="EF131" s="65" t="str">
        <f t="shared" ca="1" si="80"/>
        <v/>
      </c>
      <c r="EG131" s="65" t="str">
        <f t="shared" ca="1" si="81"/>
        <v/>
      </c>
      <c r="EH131" s="65" t="str">
        <f t="shared" ca="1" si="82"/>
        <v/>
      </c>
      <c r="EI131" s="65" t="str">
        <f t="shared" ca="1" si="83"/>
        <v/>
      </c>
      <c r="EJ131" s="65" t="str">
        <f t="shared" ca="1" si="84"/>
        <v/>
      </c>
      <c r="EK131" s="65" t="str">
        <f t="shared" ca="1" si="85"/>
        <v/>
      </c>
      <c r="EL131" s="65" t="str">
        <f t="shared" ca="1" si="86"/>
        <v/>
      </c>
      <c r="EM131" s="65" t="str">
        <f t="shared" ca="1" si="87"/>
        <v/>
      </c>
      <c r="EN131" s="65" t="str">
        <f t="shared" ca="1" si="88"/>
        <v/>
      </c>
      <c r="EO131" s="65" t="str">
        <f t="shared" ca="1" si="89"/>
        <v/>
      </c>
      <c r="EP131" s="65" t="str">
        <f t="shared" ca="1" si="90"/>
        <v/>
      </c>
      <c r="EQ131" s="65" t="str">
        <f t="shared" ca="1" si="91"/>
        <v/>
      </c>
      <c r="ER131" s="65" t="str">
        <f t="shared" ca="1" si="92"/>
        <v/>
      </c>
    </row>
    <row r="132" spans="1:148" ht="12.75" customHeight="1">
      <c r="A132" s="134" t="str">
        <f>'Test Sample Data'!A132</f>
        <v>Sec-TCA-2</v>
      </c>
      <c r="B132" s="136" t="s">
        <v>180</v>
      </c>
      <c r="C132" s="22" t="str">
        <f>IF(SUM('Test Sample Data'!C$3:C$194)&gt;10,IF(AND(ISNUMBER('Test Sample Data'!C132),'Test Sample Data'!C132&lt;35,'Test Sample Data'!C132&gt;0),'Test Sample Data'!C132-'Choose Housekeeping Genes'!D$20,35-'Choose Housekeeping Genes'!D$20),"")</f>
        <v/>
      </c>
      <c r="D132" s="22" t="str">
        <f>IF(SUM('Test Sample Data'!D$3:D$194)&gt;10,IF(AND(ISNUMBER('Test Sample Data'!D132),'Test Sample Data'!D132&lt;35,'Test Sample Data'!D132&gt;0),'Test Sample Data'!D132-'Choose Housekeeping Genes'!E$20,35-'Choose Housekeeping Genes'!E$20),"")</f>
        <v/>
      </c>
      <c r="E132" s="22" t="str">
        <f>IF(SUM('Test Sample Data'!E$3:E$194)&gt;10,IF(AND(ISNUMBER('Test Sample Data'!E132),'Test Sample Data'!E132&lt;35,'Test Sample Data'!E132&gt;0),'Test Sample Data'!E132-'Choose Housekeeping Genes'!F$20,35-'Choose Housekeeping Genes'!F$20),"")</f>
        <v/>
      </c>
      <c r="F132" s="22" t="str">
        <f>IF(SUM('Test Sample Data'!F$3:F$194)&gt;10,IF(AND(ISNUMBER('Test Sample Data'!F132),'Test Sample Data'!F132&lt;35,'Test Sample Data'!F132&gt;0),'Test Sample Data'!F132-'Choose Housekeeping Genes'!G$20,35-'Choose Housekeeping Genes'!G$20),"")</f>
        <v/>
      </c>
      <c r="G132" s="22" t="str">
        <f>IF(SUM('Test Sample Data'!G$3:G$194)&gt;10,IF(AND(ISNUMBER('Test Sample Data'!G132),'Test Sample Data'!G132&lt;35,'Test Sample Data'!G132&gt;0),'Test Sample Data'!G132-'Choose Housekeeping Genes'!H$20,35-'Choose Housekeeping Genes'!H$20),"")</f>
        <v/>
      </c>
      <c r="H132" s="22" t="str">
        <f>IF(SUM('Test Sample Data'!H$3:H$194)&gt;10,IF(AND(ISNUMBER('Test Sample Data'!H132),'Test Sample Data'!H132&lt;35,'Test Sample Data'!H132&gt;0),'Test Sample Data'!H132-'Choose Housekeeping Genes'!I$20,35-'Choose Housekeeping Genes'!I$20),"")</f>
        <v/>
      </c>
      <c r="I132" s="22" t="str">
        <f>IF(SUM('Test Sample Data'!I$3:I$194)&gt;10,IF(AND(ISNUMBER('Test Sample Data'!I132),'Test Sample Data'!I132&lt;35,'Test Sample Data'!I132&gt;0),'Test Sample Data'!I132-'Choose Housekeeping Genes'!J$20,35-'Choose Housekeeping Genes'!J$20),"")</f>
        <v/>
      </c>
      <c r="J132" s="22" t="str">
        <f>IF(SUM('Test Sample Data'!J$3:J$194)&gt;10,IF(AND(ISNUMBER('Test Sample Data'!J132),'Test Sample Data'!J132&lt;35,'Test Sample Data'!J132&gt;0),'Test Sample Data'!J132-'Choose Housekeeping Genes'!K$20,35-'Choose Housekeeping Genes'!K$20),"")</f>
        <v/>
      </c>
      <c r="K132" s="22" t="str">
        <f>IF(SUM('Test Sample Data'!K$3:K$194)&gt;10,IF(AND(ISNUMBER('Test Sample Data'!K132),'Test Sample Data'!K132&lt;35,'Test Sample Data'!K132&gt;0),'Test Sample Data'!K132-'Choose Housekeeping Genes'!L$20,35-'Choose Housekeeping Genes'!L$20),"")</f>
        <v/>
      </c>
      <c r="L132" s="22" t="str">
        <f>IF(SUM('Test Sample Data'!L$3:L$194)&gt;10,IF(AND(ISNUMBER('Test Sample Data'!L132),'Test Sample Data'!L132&lt;35,'Test Sample Data'!L132&gt;0),'Test Sample Data'!L132-'Choose Housekeeping Genes'!M$20,35-'Choose Housekeeping Genes'!M$20),"")</f>
        <v/>
      </c>
      <c r="M132" s="22" t="str">
        <f>IF(SUM('Test Sample Data'!M$3:M$194)&gt;10,IF(AND(ISNUMBER('Test Sample Data'!M132),'Test Sample Data'!M132&lt;35,'Test Sample Data'!M132&gt;0),'Test Sample Data'!M132-'Choose Housekeeping Genes'!N$20,35-'Choose Housekeeping Genes'!N$20),"")</f>
        <v/>
      </c>
      <c r="N132" s="22" t="str">
        <f>IF(SUM('Test Sample Data'!N$3:N$194)&gt;10,IF(AND(ISNUMBER('Test Sample Data'!N132),'Test Sample Data'!N132&lt;35,'Test Sample Data'!N132&gt;0),'Test Sample Data'!N132-'Choose Housekeeping Genes'!O$20,35-'Choose Housekeeping Genes'!O$20),"")</f>
        <v/>
      </c>
      <c r="O132" s="22" t="str">
        <f>IF(SUM('Test Sample Data'!O$3:O$194)&gt;10,IF(AND(ISNUMBER('Test Sample Data'!O132),'Test Sample Data'!O132&lt;35,'Test Sample Data'!O132&gt;0),'Test Sample Data'!O132-'Choose Housekeeping Genes'!P$20,35-'Choose Housekeeping Genes'!P$20),"")</f>
        <v/>
      </c>
      <c r="P132" s="22" t="str">
        <f>IF(SUM('Test Sample Data'!P$3:P$194)&gt;10,IF(AND(ISNUMBER('Test Sample Data'!P132),'Test Sample Data'!P132&lt;35,'Test Sample Data'!P132&gt;0),'Test Sample Data'!P132-'Choose Housekeeping Genes'!Q$20,35-'Choose Housekeeping Genes'!Q$20),"")</f>
        <v/>
      </c>
      <c r="Q132" s="22" t="str">
        <f>IF(SUM('Test Sample Data'!Q$3:Q$194)&gt;10,IF(AND(ISNUMBER('Test Sample Data'!Q132),'Test Sample Data'!Q132&lt;35,'Test Sample Data'!Q132&gt;0),'Test Sample Data'!Q132-'Choose Housekeeping Genes'!R$20,35-'Choose Housekeeping Genes'!R$20),"")</f>
        <v/>
      </c>
      <c r="R132" s="22" t="str">
        <f>IF(SUM('Test Sample Data'!R$3:R$194)&gt;10,IF(AND(ISNUMBER('Test Sample Data'!R132),'Test Sample Data'!R132&lt;35,'Test Sample Data'!R132&gt;0),'Test Sample Data'!R132-'Choose Housekeeping Genes'!S$20,35-'Choose Housekeeping Genes'!S$20),"")</f>
        <v/>
      </c>
      <c r="S132" s="22" t="str">
        <f>IF(SUM('Test Sample Data'!S$3:S$194)&gt;10,IF(AND(ISNUMBER('Test Sample Data'!S132),'Test Sample Data'!S132&lt;35,'Test Sample Data'!S132&gt;0),'Test Sample Data'!S132-'Choose Housekeeping Genes'!T$20,35-'Choose Housekeeping Genes'!T$20),"")</f>
        <v/>
      </c>
      <c r="T132" s="22" t="str">
        <f>IF(SUM('Test Sample Data'!T$3:T$194)&gt;10,IF(AND(ISNUMBER('Test Sample Data'!T132),'Test Sample Data'!T132&lt;35,'Test Sample Data'!T132&gt;0),'Test Sample Data'!T132-'Choose Housekeeping Genes'!U$20,35-'Choose Housekeeping Genes'!U$20),"")</f>
        <v/>
      </c>
      <c r="U132" s="22" t="str">
        <f>IF(SUM('Test Sample Data'!U$3:U$194)&gt;10,IF(AND(ISNUMBER('Test Sample Data'!U132),'Test Sample Data'!U132&lt;35,'Test Sample Data'!U132&gt;0),'Test Sample Data'!U132-'Choose Housekeeping Genes'!V$20,35-'Choose Housekeeping Genes'!V$20),"")</f>
        <v/>
      </c>
      <c r="V132" s="22" t="str">
        <f>IF(SUM('Test Sample Data'!V$3:V$194)&gt;10,IF(AND(ISNUMBER('Test Sample Data'!V132),'Test Sample Data'!V132&lt;35,'Test Sample Data'!V132&gt;0),'Test Sample Data'!V132-'Choose Housekeeping Genes'!W$20,35-'Choose Housekeeping Genes'!W$20),"")</f>
        <v/>
      </c>
      <c r="W132" s="139" t="str">
        <f>'Control Sample Data'!A132</f>
        <v>Sec-TCA-2</v>
      </c>
      <c r="X132" s="140" t="s">
        <v>180</v>
      </c>
      <c r="Y132" s="22" t="str">
        <f>IF(SUM('Control Sample Data'!C$3:C$194)&gt;10,IF(AND(ISNUMBER('Control Sample Data'!C132),'Control Sample Data'!C132&lt;35,'Control Sample Data'!C132&gt;0),'Control Sample Data'!C132-'Choose Housekeeping Genes'!AA$20,35-'Choose Housekeeping Genes'!AA$20),"")</f>
        <v/>
      </c>
      <c r="Z132" s="22" t="str">
        <f>IF(SUM('Control Sample Data'!D$3:D$194)&gt;10,IF(AND(ISNUMBER('Control Sample Data'!D132),'Control Sample Data'!D132&lt;35,'Control Sample Data'!D132&gt;0),'Control Sample Data'!D132-'Choose Housekeeping Genes'!AB$20,35-'Choose Housekeeping Genes'!AB$20),"")</f>
        <v/>
      </c>
      <c r="AA132" s="22" t="str">
        <f>IF(SUM('Control Sample Data'!E$3:E$194)&gt;10,IF(AND(ISNUMBER('Control Sample Data'!E132),'Control Sample Data'!E132&lt;35,'Control Sample Data'!E132&gt;0),'Control Sample Data'!E132-'Choose Housekeeping Genes'!AC$20,35-'Choose Housekeeping Genes'!AC$20),"")</f>
        <v/>
      </c>
      <c r="AB132" s="22" t="str">
        <f>IF(SUM('Control Sample Data'!F$3:F$194)&gt;10,IF(AND(ISNUMBER('Control Sample Data'!F132),'Control Sample Data'!F132&lt;35,'Control Sample Data'!F132&gt;0),'Control Sample Data'!F132-'Choose Housekeeping Genes'!AD$20,35-'Choose Housekeeping Genes'!AD$20),"")</f>
        <v/>
      </c>
      <c r="AC132" s="22" t="str">
        <f>IF(SUM('Control Sample Data'!G$3:G$194)&gt;10,IF(AND(ISNUMBER('Control Sample Data'!G132),'Control Sample Data'!G132&lt;35,'Control Sample Data'!G132&gt;0),'Control Sample Data'!G132-'Choose Housekeeping Genes'!AE$20,35-'Choose Housekeeping Genes'!AE$20),"")</f>
        <v/>
      </c>
      <c r="AD132" s="22" t="str">
        <f>IF(SUM('Control Sample Data'!H$3:H$194)&gt;10,IF(AND(ISNUMBER('Control Sample Data'!H132),'Control Sample Data'!H132&lt;35,'Control Sample Data'!H132&gt;0),'Control Sample Data'!H132-'Choose Housekeeping Genes'!AF$20,35-'Choose Housekeeping Genes'!AF$20),"")</f>
        <v/>
      </c>
      <c r="AE132" s="22" t="str">
        <f>IF(SUM('Control Sample Data'!I$3:I$194)&gt;10,IF(AND(ISNUMBER('Control Sample Data'!I132),'Control Sample Data'!I132&lt;35,'Control Sample Data'!I132&gt;0),'Control Sample Data'!I132-'Choose Housekeeping Genes'!AG$20,35-'Choose Housekeeping Genes'!AG$20),"")</f>
        <v/>
      </c>
      <c r="AF132" s="22" t="str">
        <f>IF(SUM('Control Sample Data'!J$3:J$194)&gt;10,IF(AND(ISNUMBER('Control Sample Data'!J132),'Control Sample Data'!J132&lt;35,'Control Sample Data'!J132&gt;0),'Control Sample Data'!J132-'Choose Housekeeping Genes'!AH$20,35-'Choose Housekeeping Genes'!AH$20),"")</f>
        <v/>
      </c>
      <c r="AG132" s="22" t="str">
        <f>IF(SUM('Control Sample Data'!K$3:K$194)&gt;10,IF(AND(ISNUMBER('Control Sample Data'!K132),'Control Sample Data'!K132&lt;35,'Control Sample Data'!K132&gt;0),'Control Sample Data'!K132-'Choose Housekeeping Genes'!AI$20,35-'Choose Housekeeping Genes'!AI$20),"")</f>
        <v/>
      </c>
      <c r="AH132" s="22" t="str">
        <f>IF(SUM('Control Sample Data'!L$3:L$194)&gt;10,IF(AND(ISNUMBER('Control Sample Data'!L132),'Control Sample Data'!L132&lt;35,'Control Sample Data'!L132&gt;0),'Control Sample Data'!L132-'Choose Housekeeping Genes'!AJ$20,35-'Choose Housekeeping Genes'!AJ$20),"")</f>
        <v/>
      </c>
      <c r="AI132" s="22" t="str">
        <f>IF(SUM('Control Sample Data'!M$3:M$194)&gt;10,IF(AND(ISNUMBER('Control Sample Data'!M132),'Control Sample Data'!M132&lt;35,'Control Sample Data'!M132&gt;0),'Control Sample Data'!M132-'Choose Housekeeping Genes'!AK$20,35-'Choose Housekeeping Genes'!AK$20),"")</f>
        <v/>
      </c>
      <c r="AJ132" s="22" t="str">
        <f>IF(SUM('Control Sample Data'!N$3:N$194)&gt;10,IF(AND(ISNUMBER('Control Sample Data'!N132),'Control Sample Data'!N132&lt;35,'Control Sample Data'!N132&gt;0),'Control Sample Data'!N132-'Choose Housekeeping Genes'!AL$20,35-'Choose Housekeeping Genes'!AL$20),"")</f>
        <v/>
      </c>
      <c r="AK132" s="22" t="str">
        <f>IF(SUM('Control Sample Data'!O$3:O$194)&gt;10,IF(AND(ISNUMBER('Control Sample Data'!O132),'Control Sample Data'!O132&lt;35,'Control Sample Data'!O132&gt;0),'Control Sample Data'!O132-'Choose Housekeeping Genes'!AM$20,35-'Choose Housekeeping Genes'!AM$20),"")</f>
        <v/>
      </c>
      <c r="AL132" s="22" t="str">
        <f>IF(SUM('Control Sample Data'!P$3:P$194)&gt;10,IF(AND(ISNUMBER('Control Sample Data'!P132),'Control Sample Data'!P132&lt;35,'Control Sample Data'!P132&gt;0),'Control Sample Data'!P132-'Choose Housekeeping Genes'!AN$20,35-'Choose Housekeeping Genes'!AN$20),"")</f>
        <v/>
      </c>
      <c r="AM132" s="22" t="str">
        <f>IF(SUM('Control Sample Data'!Q$3:Q$194)&gt;10,IF(AND(ISNUMBER('Control Sample Data'!Q132),'Control Sample Data'!Q132&lt;35,'Control Sample Data'!Q132&gt;0),'Control Sample Data'!Q132-'Choose Housekeeping Genes'!AO$20,35-'Choose Housekeeping Genes'!AO$20),"")</f>
        <v/>
      </c>
      <c r="AN132" s="22" t="str">
        <f>IF(SUM('Control Sample Data'!R$3:R$194)&gt;10,IF(AND(ISNUMBER('Control Sample Data'!R132),'Control Sample Data'!R132&lt;35,'Control Sample Data'!R132&gt;0),'Control Sample Data'!R132-'Choose Housekeeping Genes'!AP$20,35-'Choose Housekeeping Genes'!AP$20),"")</f>
        <v/>
      </c>
      <c r="AO132" s="22" t="str">
        <f>IF(SUM('Control Sample Data'!S$3:S$194)&gt;10,IF(AND(ISNUMBER('Control Sample Data'!S132),'Control Sample Data'!S132&lt;35,'Control Sample Data'!S132&gt;0),'Control Sample Data'!S132-'Choose Housekeeping Genes'!AQ$20,35-'Choose Housekeeping Genes'!AQ$20),"")</f>
        <v/>
      </c>
      <c r="AP132" s="22" t="str">
        <f>IF(SUM('Control Sample Data'!T$3:T$194)&gt;10,IF(AND(ISNUMBER('Control Sample Data'!T132),'Control Sample Data'!T132&lt;35,'Control Sample Data'!T132&gt;0),'Control Sample Data'!T132-'Choose Housekeeping Genes'!AR$20,35-'Choose Housekeeping Genes'!AR$20),"")</f>
        <v/>
      </c>
      <c r="AQ132" s="22" t="str">
        <f>IF(SUM('Control Sample Data'!U$3:U$194)&gt;10,IF(AND(ISNUMBER('Control Sample Data'!U132),'Control Sample Data'!U132&lt;35,'Control Sample Data'!U132&gt;0),'Control Sample Data'!U132-'Choose Housekeeping Genes'!AS$20,35-'Choose Housekeeping Genes'!AS$20),"")</f>
        <v/>
      </c>
      <c r="AR132" s="22" t="str">
        <f>IF(SUM('Control Sample Data'!V$3:V$194)&gt;10,IF(AND(ISNUMBER('Control Sample Data'!V132),'Control Sample Data'!V132&lt;35,'Control Sample Data'!V132&gt;0),'Control Sample Data'!V132-'Choose Housekeeping Genes'!AT$20,35-'Choose Housekeeping Genes'!AT$20),"")</f>
        <v/>
      </c>
      <c r="AS132" s="69" t="str">
        <f>'Control Sample Data'!A132</f>
        <v>Sec-TCA-2</v>
      </c>
      <c r="AT132" s="21" t="s">
        <v>180</v>
      </c>
      <c r="AU132" s="22" t="str">
        <f ca="1">IF(ISNUMBER(C132-'Choose Housekeeping Genes'!D$12),C132-'Choose Housekeeping Genes'!D$12,"")</f>
        <v/>
      </c>
      <c r="AV132" s="22" t="str">
        <f ca="1">IF(ISNUMBER(D132-'Choose Housekeeping Genes'!E$12),D132-'Choose Housekeeping Genes'!E$12,"")</f>
        <v/>
      </c>
      <c r="AW132" s="22" t="str">
        <f ca="1">IF(ISNUMBER(E132-'Choose Housekeeping Genes'!F$12),E132-'Choose Housekeeping Genes'!F$12,"")</f>
        <v/>
      </c>
      <c r="AX132" s="22" t="str">
        <f ca="1">IF(ISNUMBER(F132-'Choose Housekeeping Genes'!G$12),F132-'Choose Housekeeping Genes'!G$12,"")</f>
        <v/>
      </c>
      <c r="AY132" s="22" t="str">
        <f ca="1">IF(ISNUMBER(G132-'Choose Housekeeping Genes'!H$12),G132-'Choose Housekeeping Genes'!H$12,"")</f>
        <v/>
      </c>
      <c r="AZ132" s="22" t="str">
        <f ca="1">IF(ISNUMBER(H132-'Choose Housekeeping Genes'!I$12),H132-'Choose Housekeeping Genes'!I$12,"")</f>
        <v/>
      </c>
      <c r="BA132" s="22" t="str">
        <f ca="1">IF(ISNUMBER(I132-'Choose Housekeeping Genes'!J$12),I132-'Choose Housekeeping Genes'!J$12,"")</f>
        <v/>
      </c>
      <c r="BB132" s="22" t="str">
        <f ca="1">IF(ISNUMBER(J132-'Choose Housekeeping Genes'!K$12),J132-'Choose Housekeeping Genes'!K$12,"")</f>
        <v/>
      </c>
      <c r="BC132" s="22" t="str">
        <f ca="1">IF(ISNUMBER(K132-'Choose Housekeeping Genes'!L$12),K132-'Choose Housekeeping Genes'!L$12,"")</f>
        <v/>
      </c>
      <c r="BD132" s="22" t="str">
        <f ca="1">IF(ISNUMBER(L132-'Choose Housekeeping Genes'!M$12),L132-'Choose Housekeeping Genes'!M$12,"")</f>
        <v/>
      </c>
      <c r="BE132" s="22" t="str">
        <f ca="1">IF(ISNUMBER(M132-'Choose Housekeeping Genes'!N$12),M132-'Choose Housekeeping Genes'!N$12,"")</f>
        <v/>
      </c>
      <c r="BF132" s="22" t="str">
        <f ca="1">IF(ISNUMBER(N132-'Choose Housekeeping Genes'!O$12),N132-'Choose Housekeeping Genes'!O$12,"")</f>
        <v/>
      </c>
      <c r="BG132" s="22" t="str">
        <f ca="1">IF(ISNUMBER(O132-'Choose Housekeeping Genes'!P$12),O132-'Choose Housekeeping Genes'!P$12,"")</f>
        <v/>
      </c>
      <c r="BH132" s="22" t="str">
        <f ca="1">IF(ISNUMBER(P132-'Choose Housekeeping Genes'!Q$12),P132-'Choose Housekeeping Genes'!Q$12,"")</f>
        <v/>
      </c>
      <c r="BI132" s="22" t="str">
        <f ca="1">IF(ISNUMBER(Q132-'Choose Housekeeping Genes'!R$12),Q132-'Choose Housekeeping Genes'!R$12,"")</f>
        <v/>
      </c>
      <c r="BJ132" s="22" t="str">
        <f ca="1">IF(ISNUMBER(R132-'Choose Housekeeping Genes'!S$12),R132-'Choose Housekeeping Genes'!S$12,"")</f>
        <v/>
      </c>
      <c r="BK132" s="22" t="str">
        <f ca="1">IF(ISNUMBER(S132-'Choose Housekeeping Genes'!T$12),S132-'Choose Housekeeping Genes'!T$12,"")</f>
        <v/>
      </c>
      <c r="BL132" s="22" t="str">
        <f ca="1">IF(ISNUMBER(T132-'Choose Housekeeping Genes'!U$12),T132-'Choose Housekeeping Genes'!U$12,"")</f>
        <v/>
      </c>
      <c r="BM132" s="22" t="str">
        <f ca="1">IF(ISNUMBER(U132-'Choose Housekeeping Genes'!V$12),U132-'Choose Housekeeping Genes'!V$12,"")</f>
        <v/>
      </c>
      <c r="BN132" s="22" t="str">
        <f ca="1">IF(ISNUMBER(V132-'Choose Housekeeping Genes'!W$12),V132-'Choose Housekeeping Genes'!W$12,"")</f>
        <v/>
      </c>
      <c r="BO132" s="142" t="str">
        <f t="shared" si="94"/>
        <v>Sec-TCA-2</v>
      </c>
      <c r="BP132" s="140" t="s">
        <v>180</v>
      </c>
      <c r="BQ132" s="22" t="str">
        <f ca="1">IF(ISNUMBER(Y132-'Choose Housekeeping Genes'!AA$12),Y132-'Choose Housekeeping Genes'!AA$12,"")</f>
        <v/>
      </c>
      <c r="BR132" s="22" t="str">
        <f ca="1">IF(ISNUMBER(Z132-'Choose Housekeeping Genes'!AB$12),Z132-'Choose Housekeeping Genes'!AB$12,"")</f>
        <v/>
      </c>
      <c r="BS132" s="22" t="str">
        <f ca="1">IF(ISNUMBER(AA132-'Choose Housekeeping Genes'!AC$12),AA132-'Choose Housekeeping Genes'!AC$12,"")</f>
        <v/>
      </c>
      <c r="BT132" s="22" t="str">
        <f ca="1">IF(ISNUMBER(AB132-'Choose Housekeeping Genes'!AD$12),AB132-'Choose Housekeeping Genes'!AD$12,"")</f>
        <v/>
      </c>
      <c r="BU132" s="22" t="str">
        <f ca="1">IF(ISNUMBER(AC132-'Choose Housekeeping Genes'!AE$12),AC132-'Choose Housekeeping Genes'!AE$12,"")</f>
        <v/>
      </c>
      <c r="BV132" s="22" t="str">
        <f ca="1">IF(ISNUMBER(AD132-'Choose Housekeeping Genes'!AF$12),AD132-'Choose Housekeeping Genes'!AF$12,"")</f>
        <v/>
      </c>
      <c r="BW132" s="22" t="str">
        <f ca="1">IF(ISNUMBER(AE132-'Choose Housekeeping Genes'!AG$12),AE132-'Choose Housekeeping Genes'!AG$12,"")</f>
        <v/>
      </c>
      <c r="BX132" s="22" t="str">
        <f ca="1">IF(ISNUMBER(AF132-'Choose Housekeeping Genes'!AH$12),AF132-'Choose Housekeeping Genes'!AH$12,"")</f>
        <v/>
      </c>
      <c r="BY132" s="22" t="str">
        <f ca="1">IF(ISNUMBER(AG132-'Choose Housekeeping Genes'!AI$12),AG132-'Choose Housekeeping Genes'!AI$12,"")</f>
        <v/>
      </c>
      <c r="BZ132" s="22" t="str">
        <f ca="1">IF(ISNUMBER(AH132-'Choose Housekeeping Genes'!AJ$12),AH132-'Choose Housekeeping Genes'!AJ$12,"")</f>
        <v/>
      </c>
      <c r="CA132" s="22" t="str">
        <f ca="1">IF(ISNUMBER(AI132-'Choose Housekeeping Genes'!AK$12),AI132-'Choose Housekeeping Genes'!AK$12,"")</f>
        <v/>
      </c>
      <c r="CB132" s="22" t="str">
        <f ca="1">IF(ISNUMBER(AJ132-'Choose Housekeeping Genes'!AL$12),AJ132-'Choose Housekeeping Genes'!AL$12,"")</f>
        <v/>
      </c>
      <c r="CC132" s="22" t="str">
        <f ca="1">IF(ISNUMBER(AK132-'Choose Housekeeping Genes'!AM$12),AK132-'Choose Housekeeping Genes'!AM$12,"")</f>
        <v/>
      </c>
      <c r="CD132" s="22" t="str">
        <f ca="1">IF(ISNUMBER(AL132-'Choose Housekeeping Genes'!AN$12),AL132-'Choose Housekeeping Genes'!AN$12,"")</f>
        <v/>
      </c>
      <c r="CE132" s="22" t="str">
        <f ca="1">IF(ISNUMBER(AM132-'Choose Housekeeping Genes'!AO$12),AM132-'Choose Housekeeping Genes'!AO$12,"")</f>
        <v/>
      </c>
      <c r="CF132" s="22" t="str">
        <f ca="1">IF(ISNUMBER(AN132-'Choose Housekeeping Genes'!AP$12),AN132-'Choose Housekeeping Genes'!AP$12,"")</f>
        <v/>
      </c>
      <c r="CG132" s="22" t="str">
        <f ca="1">IF(ISNUMBER(AO132-'Choose Housekeeping Genes'!AQ$12),AO132-'Choose Housekeeping Genes'!AQ$12,"")</f>
        <v/>
      </c>
      <c r="CH132" s="22" t="str">
        <f ca="1">IF(ISNUMBER(AP132-'Choose Housekeeping Genes'!AR$12),AP132-'Choose Housekeeping Genes'!AR$12,"")</f>
        <v/>
      </c>
      <c r="CI132" s="22" t="str">
        <f ca="1">IF(ISNUMBER(AQ132-'Choose Housekeeping Genes'!AS$12),AQ132-'Choose Housekeeping Genes'!AS$12,"")</f>
        <v/>
      </c>
      <c r="CJ132" s="22" t="str">
        <f ca="1">IF(ISNUMBER(AR132-'Choose Housekeeping Genes'!AT$12),AR132-'Choose Housekeeping Genes'!AT$12,"")</f>
        <v/>
      </c>
      <c r="CK132" s="66" t="e">
        <f t="shared" ref="CK132:CK194" ca="1" si="95">AVERAGE(AU132:BN132)</f>
        <v>#DIV/0!</v>
      </c>
      <c r="CL132" s="143" t="e">
        <f t="shared" ref="CL132:CL194" ca="1" si="96">AVERAGE(BQ132:CJ132)</f>
        <v>#DIV/0!</v>
      </c>
      <c r="DA132" s="69" t="str">
        <f>'Transcript table'!D140</f>
        <v>Sec-TCA-2</v>
      </c>
      <c r="DB132" s="21" t="s">
        <v>180</v>
      </c>
      <c r="DC132" s="65" t="str">
        <f t="shared" ref="DC132:DC194" ca="1" si="97">IF(ISNUMBER(2^-AU132),2^-AU132,"")</f>
        <v/>
      </c>
      <c r="DD132" s="65" t="str">
        <f t="shared" ref="DD132:DD194" ca="1" si="98">IF(ISNUMBER(2^-AV132),2^-AV132,"")</f>
        <v/>
      </c>
      <c r="DE132" s="65" t="str">
        <f t="shared" ref="DE132:DE194" ca="1" si="99">IF(ISNUMBER(2^-AW132),2^-AW132,"")</f>
        <v/>
      </c>
      <c r="DF132" s="65" t="str">
        <f t="shared" ref="DF132:DF194" ca="1" si="100">IF(ISNUMBER(2^-AX132),2^-AX132,"")</f>
        <v/>
      </c>
      <c r="DG132" s="65" t="str">
        <f t="shared" ref="DG132:DG194" ca="1" si="101">IF(ISNUMBER(2^-AY132),2^-AY132,"")</f>
        <v/>
      </c>
      <c r="DH132" s="65" t="str">
        <f t="shared" ref="DH132:DH194" ca="1" si="102">IF(ISNUMBER(2^-AZ132),2^-AZ132,"")</f>
        <v/>
      </c>
      <c r="DI132" s="65" t="str">
        <f t="shared" ref="DI132:DI194" ca="1" si="103">IF(ISNUMBER(2^-BA132),2^-BA132,"")</f>
        <v/>
      </c>
      <c r="DJ132" s="65" t="str">
        <f t="shared" ref="DJ132:DJ194" ca="1" si="104">IF(ISNUMBER(2^-BB132),2^-BB132,"")</f>
        <v/>
      </c>
      <c r="DK132" s="65" t="str">
        <f t="shared" ref="DK132:DK194" ca="1" si="105">IF(ISNUMBER(2^-BC132),2^-BC132,"")</f>
        <v/>
      </c>
      <c r="DL132" s="65" t="str">
        <f t="shared" ref="DL132:DL194" ca="1" si="106">IF(ISNUMBER(2^-BD132),2^-BD132,"")</f>
        <v/>
      </c>
      <c r="DM132" s="65" t="str">
        <f t="shared" ref="DM132:DM194" ca="1" si="107">IF(ISNUMBER(2^-BE132),2^-BE132,"")</f>
        <v/>
      </c>
      <c r="DN132" s="65" t="str">
        <f t="shared" ref="DN132:DN194" ca="1" si="108">IF(ISNUMBER(2^-BF132),2^-BF132,"")</f>
        <v/>
      </c>
      <c r="DO132" s="65" t="str">
        <f t="shared" ref="DO132:DO194" ca="1" si="109">IF(ISNUMBER(2^-BG132),2^-BG132,"")</f>
        <v/>
      </c>
      <c r="DP132" s="65" t="str">
        <f t="shared" ref="DP132:DP194" ca="1" si="110">IF(ISNUMBER(2^-BH132),2^-BH132,"")</f>
        <v/>
      </c>
      <c r="DQ132" s="65" t="str">
        <f t="shared" ref="DQ132:DQ194" ca="1" si="111">IF(ISNUMBER(2^-BI132),2^-BI132,"")</f>
        <v/>
      </c>
      <c r="DR132" s="65" t="str">
        <f t="shared" ref="DR132:DR194" ca="1" si="112">IF(ISNUMBER(2^-BJ132),2^-BJ132,"")</f>
        <v/>
      </c>
      <c r="DS132" s="65" t="str">
        <f t="shared" ref="DS132:DS194" ca="1" si="113">IF(ISNUMBER(2^-BK132),2^-BK132,"")</f>
        <v/>
      </c>
      <c r="DT132" s="65" t="str">
        <f t="shared" ref="DT132:DT194" ca="1" si="114">IF(ISNUMBER(2^-BL132),2^-BL132,"")</f>
        <v/>
      </c>
      <c r="DU132" s="65" t="str">
        <f t="shared" ref="DU132:DU194" ca="1" si="115">IF(ISNUMBER(2^-BM132),2^-BM132,"")</f>
        <v/>
      </c>
      <c r="DV132" s="65" t="str">
        <f t="shared" ref="DV132:DV194" ca="1" si="116">IF(ISNUMBER(2^-BN132),2^-BN132,"")</f>
        <v/>
      </c>
      <c r="DW132" s="141" t="str">
        <f t="shared" ref="DW132:DW194" si="117">DA132</f>
        <v>Sec-TCA-2</v>
      </c>
      <c r="DX132" s="140" t="s">
        <v>180</v>
      </c>
      <c r="DY132" s="65" t="str">
        <f t="shared" ref="DY132:DY194" ca="1" si="118">IF(ISNUMBER(2^-BQ132),2^-BQ132,"")</f>
        <v/>
      </c>
      <c r="DZ132" s="65" t="str">
        <f t="shared" ref="DZ132:DZ194" ca="1" si="119">IF(ISNUMBER(2^-BR132),2^-BR132,"")</f>
        <v/>
      </c>
      <c r="EA132" s="65" t="str">
        <f t="shared" ref="EA132:EA194" ca="1" si="120">IF(ISNUMBER(2^-BS132),2^-BS132,"")</f>
        <v/>
      </c>
      <c r="EB132" s="65" t="str">
        <f t="shared" ref="EB132:EB194" ca="1" si="121">IF(ISNUMBER(2^-BT132),2^-BT132,"")</f>
        <v/>
      </c>
      <c r="EC132" s="65" t="str">
        <f t="shared" ref="EC132:EC194" ca="1" si="122">IF(ISNUMBER(2^-BU132),2^-BU132,"")</f>
        <v/>
      </c>
      <c r="ED132" s="65" t="str">
        <f t="shared" ref="ED132:ED194" ca="1" si="123">IF(ISNUMBER(2^-BV132),2^-BV132,"")</f>
        <v/>
      </c>
      <c r="EE132" s="65" t="str">
        <f t="shared" ref="EE132:EE194" ca="1" si="124">IF(ISNUMBER(2^-BW132),2^-BW132,"")</f>
        <v/>
      </c>
      <c r="EF132" s="65" t="str">
        <f t="shared" ref="EF132:EF194" ca="1" si="125">IF(ISNUMBER(2^-BX132),2^-BX132,"")</f>
        <v/>
      </c>
      <c r="EG132" s="65" t="str">
        <f t="shared" ref="EG132:EG194" ca="1" si="126">IF(ISNUMBER(2^-BY132),2^-BY132,"")</f>
        <v/>
      </c>
      <c r="EH132" s="65" t="str">
        <f t="shared" ref="EH132:EH194" ca="1" si="127">IF(ISNUMBER(2^-BZ132),2^-BZ132,"")</f>
        <v/>
      </c>
      <c r="EI132" s="65" t="str">
        <f t="shared" ref="EI132:EI194" ca="1" si="128">IF(ISNUMBER(2^-CA132),2^-CA132,"")</f>
        <v/>
      </c>
      <c r="EJ132" s="65" t="str">
        <f t="shared" ref="EJ132:EJ194" ca="1" si="129">IF(ISNUMBER(2^-CB132),2^-CB132,"")</f>
        <v/>
      </c>
      <c r="EK132" s="65" t="str">
        <f t="shared" ref="EK132:EK194" ca="1" si="130">IF(ISNUMBER(2^-CC132),2^-CC132,"")</f>
        <v/>
      </c>
      <c r="EL132" s="65" t="str">
        <f t="shared" ref="EL132:EL194" ca="1" si="131">IF(ISNUMBER(2^-CD132),2^-CD132,"")</f>
        <v/>
      </c>
      <c r="EM132" s="65" t="str">
        <f t="shared" ref="EM132:EM194" ca="1" si="132">IF(ISNUMBER(2^-CE132),2^-CE132,"")</f>
        <v/>
      </c>
      <c r="EN132" s="65" t="str">
        <f t="shared" ref="EN132:EN194" ca="1" si="133">IF(ISNUMBER(2^-CF132),2^-CF132,"")</f>
        <v/>
      </c>
      <c r="EO132" s="65" t="str">
        <f t="shared" ref="EO132:EO194" ca="1" si="134">IF(ISNUMBER(2^-CG132),2^-CG132,"")</f>
        <v/>
      </c>
      <c r="EP132" s="65" t="str">
        <f t="shared" ref="EP132:EP194" ca="1" si="135">IF(ISNUMBER(2^-CH132),2^-CH132,"")</f>
        <v/>
      </c>
      <c r="EQ132" s="65" t="str">
        <f t="shared" ref="EQ132:EQ194" ca="1" si="136">IF(ISNUMBER(2^-CI132),2^-CI132,"")</f>
        <v/>
      </c>
      <c r="ER132" s="65" t="str">
        <f t="shared" ref="ER132:ER194" ca="1" si="137">IF(ISNUMBER(2^-CJ132),2^-CJ132,"")</f>
        <v/>
      </c>
    </row>
    <row r="133" spans="1:148" ht="12.75" customHeight="1">
      <c r="A133" s="134" t="str">
        <f>'Test Sample Data'!A133</f>
        <v>Sec-TCA-3</v>
      </c>
      <c r="B133" s="136" t="s">
        <v>178</v>
      </c>
      <c r="C133" s="22" t="str">
        <f>IF(SUM('Test Sample Data'!C$3:C$194)&gt;10,IF(AND(ISNUMBER('Test Sample Data'!C133),'Test Sample Data'!C133&lt;35,'Test Sample Data'!C133&gt;0),'Test Sample Data'!C133-'Choose Housekeeping Genes'!D$20,35-'Choose Housekeeping Genes'!D$20),"")</f>
        <v/>
      </c>
      <c r="D133" s="22" t="str">
        <f>IF(SUM('Test Sample Data'!D$3:D$194)&gt;10,IF(AND(ISNUMBER('Test Sample Data'!D133),'Test Sample Data'!D133&lt;35,'Test Sample Data'!D133&gt;0),'Test Sample Data'!D133-'Choose Housekeeping Genes'!E$20,35-'Choose Housekeeping Genes'!E$20),"")</f>
        <v/>
      </c>
      <c r="E133" s="22" t="str">
        <f>IF(SUM('Test Sample Data'!E$3:E$194)&gt;10,IF(AND(ISNUMBER('Test Sample Data'!E133),'Test Sample Data'!E133&lt;35,'Test Sample Data'!E133&gt;0),'Test Sample Data'!E133-'Choose Housekeeping Genes'!F$20,35-'Choose Housekeeping Genes'!F$20),"")</f>
        <v/>
      </c>
      <c r="F133" s="22" t="str">
        <f>IF(SUM('Test Sample Data'!F$3:F$194)&gt;10,IF(AND(ISNUMBER('Test Sample Data'!F133),'Test Sample Data'!F133&lt;35,'Test Sample Data'!F133&gt;0),'Test Sample Data'!F133-'Choose Housekeeping Genes'!G$20,35-'Choose Housekeeping Genes'!G$20),"")</f>
        <v/>
      </c>
      <c r="G133" s="22" t="str">
        <f>IF(SUM('Test Sample Data'!G$3:G$194)&gt;10,IF(AND(ISNUMBER('Test Sample Data'!G133),'Test Sample Data'!G133&lt;35,'Test Sample Data'!G133&gt;0),'Test Sample Data'!G133-'Choose Housekeeping Genes'!H$20,35-'Choose Housekeeping Genes'!H$20),"")</f>
        <v/>
      </c>
      <c r="H133" s="22" t="str">
        <f>IF(SUM('Test Sample Data'!H$3:H$194)&gt;10,IF(AND(ISNUMBER('Test Sample Data'!H133),'Test Sample Data'!H133&lt;35,'Test Sample Data'!H133&gt;0),'Test Sample Data'!H133-'Choose Housekeeping Genes'!I$20,35-'Choose Housekeeping Genes'!I$20),"")</f>
        <v/>
      </c>
      <c r="I133" s="22" t="str">
        <f>IF(SUM('Test Sample Data'!I$3:I$194)&gt;10,IF(AND(ISNUMBER('Test Sample Data'!I133),'Test Sample Data'!I133&lt;35,'Test Sample Data'!I133&gt;0),'Test Sample Data'!I133-'Choose Housekeeping Genes'!J$20,35-'Choose Housekeeping Genes'!J$20),"")</f>
        <v/>
      </c>
      <c r="J133" s="22" t="str">
        <f>IF(SUM('Test Sample Data'!J$3:J$194)&gt;10,IF(AND(ISNUMBER('Test Sample Data'!J133),'Test Sample Data'!J133&lt;35,'Test Sample Data'!J133&gt;0),'Test Sample Data'!J133-'Choose Housekeeping Genes'!K$20,35-'Choose Housekeeping Genes'!K$20),"")</f>
        <v/>
      </c>
      <c r="K133" s="22" t="str">
        <f>IF(SUM('Test Sample Data'!K$3:K$194)&gt;10,IF(AND(ISNUMBER('Test Sample Data'!K133),'Test Sample Data'!K133&lt;35,'Test Sample Data'!K133&gt;0),'Test Sample Data'!K133-'Choose Housekeeping Genes'!L$20,35-'Choose Housekeeping Genes'!L$20),"")</f>
        <v/>
      </c>
      <c r="L133" s="22" t="str">
        <f>IF(SUM('Test Sample Data'!L$3:L$194)&gt;10,IF(AND(ISNUMBER('Test Sample Data'!L133),'Test Sample Data'!L133&lt;35,'Test Sample Data'!L133&gt;0),'Test Sample Data'!L133-'Choose Housekeeping Genes'!M$20,35-'Choose Housekeeping Genes'!M$20),"")</f>
        <v/>
      </c>
      <c r="M133" s="22" t="str">
        <f>IF(SUM('Test Sample Data'!M$3:M$194)&gt;10,IF(AND(ISNUMBER('Test Sample Data'!M133),'Test Sample Data'!M133&lt;35,'Test Sample Data'!M133&gt;0),'Test Sample Data'!M133-'Choose Housekeeping Genes'!N$20,35-'Choose Housekeeping Genes'!N$20),"")</f>
        <v/>
      </c>
      <c r="N133" s="22" t="str">
        <f>IF(SUM('Test Sample Data'!N$3:N$194)&gt;10,IF(AND(ISNUMBER('Test Sample Data'!N133),'Test Sample Data'!N133&lt;35,'Test Sample Data'!N133&gt;0),'Test Sample Data'!N133-'Choose Housekeeping Genes'!O$20,35-'Choose Housekeeping Genes'!O$20),"")</f>
        <v/>
      </c>
      <c r="O133" s="22" t="str">
        <f>IF(SUM('Test Sample Data'!O$3:O$194)&gt;10,IF(AND(ISNUMBER('Test Sample Data'!O133),'Test Sample Data'!O133&lt;35,'Test Sample Data'!O133&gt;0),'Test Sample Data'!O133-'Choose Housekeeping Genes'!P$20,35-'Choose Housekeeping Genes'!P$20),"")</f>
        <v/>
      </c>
      <c r="P133" s="22" t="str">
        <f>IF(SUM('Test Sample Data'!P$3:P$194)&gt;10,IF(AND(ISNUMBER('Test Sample Data'!P133),'Test Sample Data'!P133&lt;35,'Test Sample Data'!P133&gt;0),'Test Sample Data'!P133-'Choose Housekeeping Genes'!Q$20,35-'Choose Housekeeping Genes'!Q$20),"")</f>
        <v/>
      </c>
      <c r="Q133" s="22" t="str">
        <f>IF(SUM('Test Sample Data'!Q$3:Q$194)&gt;10,IF(AND(ISNUMBER('Test Sample Data'!Q133),'Test Sample Data'!Q133&lt;35,'Test Sample Data'!Q133&gt;0),'Test Sample Data'!Q133-'Choose Housekeeping Genes'!R$20,35-'Choose Housekeeping Genes'!R$20),"")</f>
        <v/>
      </c>
      <c r="R133" s="22" t="str">
        <f>IF(SUM('Test Sample Data'!R$3:R$194)&gt;10,IF(AND(ISNUMBER('Test Sample Data'!R133),'Test Sample Data'!R133&lt;35,'Test Sample Data'!R133&gt;0),'Test Sample Data'!R133-'Choose Housekeeping Genes'!S$20,35-'Choose Housekeeping Genes'!S$20),"")</f>
        <v/>
      </c>
      <c r="S133" s="22" t="str">
        <f>IF(SUM('Test Sample Data'!S$3:S$194)&gt;10,IF(AND(ISNUMBER('Test Sample Data'!S133),'Test Sample Data'!S133&lt;35,'Test Sample Data'!S133&gt;0),'Test Sample Data'!S133-'Choose Housekeeping Genes'!T$20,35-'Choose Housekeeping Genes'!T$20),"")</f>
        <v/>
      </c>
      <c r="T133" s="22" t="str">
        <f>IF(SUM('Test Sample Data'!T$3:T$194)&gt;10,IF(AND(ISNUMBER('Test Sample Data'!T133),'Test Sample Data'!T133&lt;35,'Test Sample Data'!T133&gt;0),'Test Sample Data'!T133-'Choose Housekeeping Genes'!U$20,35-'Choose Housekeeping Genes'!U$20),"")</f>
        <v/>
      </c>
      <c r="U133" s="22" t="str">
        <f>IF(SUM('Test Sample Data'!U$3:U$194)&gt;10,IF(AND(ISNUMBER('Test Sample Data'!U133),'Test Sample Data'!U133&lt;35,'Test Sample Data'!U133&gt;0),'Test Sample Data'!U133-'Choose Housekeeping Genes'!V$20,35-'Choose Housekeeping Genes'!V$20),"")</f>
        <v/>
      </c>
      <c r="V133" s="22" t="str">
        <f>IF(SUM('Test Sample Data'!V$3:V$194)&gt;10,IF(AND(ISNUMBER('Test Sample Data'!V133),'Test Sample Data'!V133&lt;35,'Test Sample Data'!V133&gt;0),'Test Sample Data'!V133-'Choose Housekeeping Genes'!W$20,35-'Choose Housekeeping Genes'!W$20),"")</f>
        <v/>
      </c>
      <c r="W133" s="139" t="str">
        <f>'Control Sample Data'!A133</f>
        <v>Sec-TCA-3</v>
      </c>
      <c r="X133" s="140" t="s">
        <v>178</v>
      </c>
      <c r="Y133" s="22" t="str">
        <f>IF(SUM('Control Sample Data'!C$3:C$194)&gt;10,IF(AND(ISNUMBER('Control Sample Data'!C133),'Control Sample Data'!C133&lt;35,'Control Sample Data'!C133&gt;0),'Control Sample Data'!C133-'Choose Housekeeping Genes'!AA$20,35-'Choose Housekeeping Genes'!AA$20),"")</f>
        <v/>
      </c>
      <c r="Z133" s="22" t="str">
        <f>IF(SUM('Control Sample Data'!D$3:D$194)&gt;10,IF(AND(ISNUMBER('Control Sample Data'!D133),'Control Sample Data'!D133&lt;35,'Control Sample Data'!D133&gt;0),'Control Sample Data'!D133-'Choose Housekeeping Genes'!AB$20,35-'Choose Housekeeping Genes'!AB$20),"")</f>
        <v/>
      </c>
      <c r="AA133" s="22" t="str">
        <f>IF(SUM('Control Sample Data'!E$3:E$194)&gt;10,IF(AND(ISNUMBER('Control Sample Data'!E133),'Control Sample Data'!E133&lt;35,'Control Sample Data'!E133&gt;0),'Control Sample Data'!E133-'Choose Housekeeping Genes'!AC$20,35-'Choose Housekeeping Genes'!AC$20),"")</f>
        <v/>
      </c>
      <c r="AB133" s="22" t="str">
        <f>IF(SUM('Control Sample Data'!F$3:F$194)&gt;10,IF(AND(ISNUMBER('Control Sample Data'!F133),'Control Sample Data'!F133&lt;35,'Control Sample Data'!F133&gt;0),'Control Sample Data'!F133-'Choose Housekeeping Genes'!AD$20,35-'Choose Housekeeping Genes'!AD$20),"")</f>
        <v/>
      </c>
      <c r="AC133" s="22" t="str">
        <f>IF(SUM('Control Sample Data'!G$3:G$194)&gt;10,IF(AND(ISNUMBER('Control Sample Data'!G133),'Control Sample Data'!G133&lt;35,'Control Sample Data'!G133&gt;0),'Control Sample Data'!G133-'Choose Housekeeping Genes'!AE$20,35-'Choose Housekeeping Genes'!AE$20),"")</f>
        <v/>
      </c>
      <c r="AD133" s="22" t="str">
        <f>IF(SUM('Control Sample Data'!H$3:H$194)&gt;10,IF(AND(ISNUMBER('Control Sample Data'!H133),'Control Sample Data'!H133&lt;35,'Control Sample Data'!H133&gt;0),'Control Sample Data'!H133-'Choose Housekeeping Genes'!AF$20,35-'Choose Housekeeping Genes'!AF$20),"")</f>
        <v/>
      </c>
      <c r="AE133" s="22" t="str">
        <f>IF(SUM('Control Sample Data'!I$3:I$194)&gt;10,IF(AND(ISNUMBER('Control Sample Data'!I133),'Control Sample Data'!I133&lt;35,'Control Sample Data'!I133&gt;0),'Control Sample Data'!I133-'Choose Housekeeping Genes'!AG$20,35-'Choose Housekeeping Genes'!AG$20),"")</f>
        <v/>
      </c>
      <c r="AF133" s="22" t="str">
        <f>IF(SUM('Control Sample Data'!J$3:J$194)&gt;10,IF(AND(ISNUMBER('Control Sample Data'!J133),'Control Sample Data'!J133&lt;35,'Control Sample Data'!J133&gt;0),'Control Sample Data'!J133-'Choose Housekeeping Genes'!AH$20,35-'Choose Housekeeping Genes'!AH$20),"")</f>
        <v/>
      </c>
      <c r="AG133" s="22" t="str">
        <f>IF(SUM('Control Sample Data'!K$3:K$194)&gt;10,IF(AND(ISNUMBER('Control Sample Data'!K133),'Control Sample Data'!K133&lt;35,'Control Sample Data'!K133&gt;0),'Control Sample Data'!K133-'Choose Housekeeping Genes'!AI$20,35-'Choose Housekeeping Genes'!AI$20),"")</f>
        <v/>
      </c>
      <c r="AH133" s="22" t="str">
        <f>IF(SUM('Control Sample Data'!L$3:L$194)&gt;10,IF(AND(ISNUMBER('Control Sample Data'!L133),'Control Sample Data'!L133&lt;35,'Control Sample Data'!L133&gt;0),'Control Sample Data'!L133-'Choose Housekeeping Genes'!AJ$20,35-'Choose Housekeeping Genes'!AJ$20),"")</f>
        <v/>
      </c>
      <c r="AI133" s="22" t="str">
        <f>IF(SUM('Control Sample Data'!M$3:M$194)&gt;10,IF(AND(ISNUMBER('Control Sample Data'!M133),'Control Sample Data'!M133&lt;35,'Control Sample Data'!M133&gt;0),'Control Sample Data'!M133-'Choose Housekeeping Genes'!AK$20,35-'Choose Housekeeping Genes'!AK$20),"")</f>
        <v/>
      </c>
      <c r="AJ133" s="22" t="str">
        <f>IF(SUM('Control Sample Data'!N$3:N$194)&gt;10,IF(AND(ISNUMBER('Control Sample Data'!N133),'Control Sample Data'!N133&lt;35,'Control Sample Data'!N133&gt;0),'Control Sample Data'!N133-'Choose Housekeeping Genes'!AL$20,35-'Choose Housekeeping Genes'!AL$20),"")</f>
        <v/>
      </c>
      <c r="AK133" s="22" t="str">
        <f>IF(SUM('Control Sample Data'!O$3:O$194)&gt;10,IF(AND(ISNUMBER('Control Sample Data'!O133),'Control Sample Data'!O133&lt;35,'Control Sample Data'!O133&gt;0),'Control Sample Data'!O133-'Choose Housekeeping Genes'!AM$20,35-'Choose Housekeeping Genes'!AM$20),"")</f>
        <v/>
      </c>
      <c r="AL133" s="22" t="str">
        <f>IF(SUM('Control Sample Data'!P$3:P$194)&gt;10,IF(AND(ISNUMBER('Control Sample Data'!P133),'Control Sample Data'!P133&lt;35,'Control Sample Data'!P133&gt;0),'Control Sample Data'!P133-'Choose Housekeeping Genes'!AN$20,35-'Choose Housekeeping Genes'!AN$20),"")</f>
        <v/>
      </c>
      <c r="AM133" s="22" t="str">
        <f>IF(SUM('Control Sample Data'!Q$3:Q$194)&gt;10,IF(AND(ISNUMBER('Control Sample Data'!Q133),'Control Sample Data'!Q133&lt;35,'Control Sample Data'!Q133&gt;0),'Control Sample Data'!Q133-'Choose Housekeeping Genes'!AO$20,35-'Choose Housekeeping Genes'!AO$20),"")</f>
        <v/>
      </c>
      <c r="AN133" s="22" t="str">
        <f>IF(SUM('Control Sample Data'!R$3:R$194)&gt;10,IF(AND(ISNUMBER('Control Sample Data'!R133),'Control Sample Data'!R133&lt;35,'Control Sample Data'!R133&gt;0),'Control Sample Data'!R133-'Choose Housekeeping Genes'!AP$20,35-'Choose Housekeeping Genes'!AP$20),"")</f>
        <v/>
      </c>
      <c r="AO133" s="22" t="str">
        <f>IF(SUM('Control Sample Data'!S$3:S$194)&gt;10,IF(AND(ISNUMBER('Control Sample Data'!S133),'Control Sample Data'!S133&lt;35,'Control Sample Data'!S133&gt;0),'Control Sample Data'!S133-'Choose Housekeeping Genes'!AQ$20,35-'Choose Housekeeping Genes'!AQ$20),"")</f>
        <v/>
      </c>
      <c r="AP133" s="22" t="str">
        <f>IF(SUM('Control Sample Data'!T$3:T$194)&gt;10,IF(AND(ISNUMBER('Control Sample Data'!T133),'Control Sample Data'!T133&lt;35,'Control Sample Data'!T133&gt;0),'Control Sample Data'!T133-'Choose Housekeeping Genes'!AR$20,35-'Choose Housekeeping Genes'!AR$20),"")</f>
        <v/>
      </c>
      <c r="AQ133" s="22" t="str">
        <f>IF(SUM('Control Sample Data'!U$3:U$194)&gt;10,IF(AND(ISNUMBER('Control Sample Data'!U133),'Control Sample Data'!U133&lt;35,'Control Sample Data'!U133&gt;0),'Control Sample Data'!U133-'Choose Housekeeping Genes'!AS$20,35-'Choose Housekeeping Genes'!AS$20),"")</f>
        <v/>
      </c>
      <c r="AR133" s="22" t="str">
        <f>IF(SUM('Control Sample Data'!V$3:V$194)&gt;10,IF(AND(ISNUMBER('Control Sample Data'!V133),'Control Sample Data'!V133&lt;35,'Control Sample Data'!V133&gt;0),'Control Sample Data'!V133-'Choose Housekeeping Genes'!AT$20,35-'Choose Housekeeping Genes'!AT$20),"")</f>
        <v/>
      </c>
      <c r="AS133" s="69" t="str">
        <f>'Control Sample Data'!A133</f>
        <v>Sec-TCA-3</v>
      </c>
      <c r="AT133" s="21" t="s">
        <v>178</v>
      </c>
      <c r="AU133" s="22" t="str">
        <f ca="1">IF(ISNUMBER(C133-'Choose Housekeeping Genes'!D$12),C133-'Choose Housekeeping Genes'!D$12,"")</f>
        <v/>
      </c>
      <c r="AV133" s="22" t="str">
        <f ca="1">IF(ISNUMBER(D133-'Choose Housekeeping Genes'!E$12),D133-'Choose Housekeeping Genes'!E$12,"")</f>
        <v/>
      </c>
      <c r="AW133" s="22" t="str">
        <f ca="1">IF(ISNUMBER(E133-'Choose Housekeeping Genes'!F$12),E133-'Choose Housekeeping Genes'!F$12,"")</f>
        <v/>
      </c>
      <c r="AX133" s="22" t="str">
        <f ca="1">IF(ISNUMBER(F133-'Choose Housekeeping Genes'!G$12),F133-'Choose Housekeeping Genes'!G$12,"")</f>
        <v/>
      </c>
      <c r="AY133" s="22" t="str">
        <f ca="1">IF(ISNUMBER(G133-'Choose Housekeeping Genes'!H$12),G133-'Choose Housekeeping Genes'!H$12,"")</f>
        <v/>
      </c>
      <c r="AZ133" s="22" t="str">
        <f ca="1">IF(ISNUMBER(H133-'Choose Housekeeping Genes'!I$12),H133-'Choose Housekeeping Genes'!I$12,"")</f>
        <v/>
      </c>
      <c r="BA133" s="22" t="str">
        <f ca="1">IF(ISNUMBER(I133-'Choose Housekeeping Genes'!J$12),I133-'Choose Housekeeping Genes'!J$12,"")</f>
        <v/>
      </c>
      <c r="BB133" s="22" t="str">
        <f ca="1">IF(ISNUMBER(J133-'Choose Housekeeping Genes'!K$12),J133-'Choose Housekeeping Genes'!K$12,"")</f>
        <v/>
      </c>
      <c r="BC133" s="22" t="str">
        <f ca="1">IF(ISNUMBER(K133-'Choose Housekeeping Genes'!L$12),K133-'Choose Housekeeping Genes'!L$12,"")</f>
        <v/>
      </c>
      <c r="BD133" s="22" t="str">
        <f ca="1">IF(ISNUMBER(L133-'Choose Housekeeping Genes'!M$12),L133-'Choose Housekeeping Genes'!M$12,"")</f>
        <v/>
      </c>
      <c r="BE133" s="22" t="str">
        <f ca="1">IF(ISNUMBER(M133-'Choose Housekeeping Genes'!N$12),M133-'Choose Housekeeping Genes'!N$12,"")</f>
        <v/>
      </c>
      <c r="BF133" s="22" t="str">
        <f ca="1">IF(ISNUMBER(N133-'Choose Housekeeping Genes'!O$12),N133-'Choose Housekeeping Genes'!O$12,"")</f>
        <v/>
      </c>
      <c r="BG133" s="22" t="str">
        <f ca="1">IF(ISNUMBER(O133-'Choose Housekeeping Genes'!P$12),O133-'Choose Housekeeping Genes'!P$12,"")</f>
        <v/>
      </c>
      <c r="BH133" s="22" t="str">
        <f ca="1">IF(ISNUMBER(P133-'Choose Housekeeping Genes'!Q$12),P133-'Choose Housekeeping Genes'!Q$12,"")</f>
        <v/>
      </c>
      <c r="BI133" s="22" t="str">
        <f ca="1">IF(ISNUMBER(Q133-'Choose Housekeeping Genes'!R$12),Q133-'Choose Housekeeping Genes'!R$12,"")</f>
        <v/>
      </c>
      <c r="BJ133" s="22" t="str">
        <f ca="1">IF(ISNUMBER(R133-'Choose Housekeeping Genes'!S$12),R133-'Choose Housekeeping Genes'!S$12,"")</f>
        <v/>
      </c>
      <c r="BK133" s="22" t="str">
        <f ca="1">IF(ISNUMBER(S133-'Choose Housekeeping Genes'!T$12),S133-'Choose Housekeeping Genes'!T$12,"")</f>
        <v/>
      </c>
      <c r="BL133" s="22" t="str">
        <f ca="1">IF(ISNUMBER(T133-'Choose Housekeeping Genes'!U$12),T133-'Choose Housekeeping Genes'!U$12,"")</f>
        <v/>
      </c>
      <c r="BM133" s="22" t="str">
        <f ca="1">IF(ISNUMBER(U133-'Choose Housekeeping Genes'!V$12),U133-'Choose Housekeeping Genes'!V$12,"")</f>
        <v/>
      </c>
      <c r="BN133" s="22" t="str">
        <f ca="1">IF(ISNUMBER(V133-'Choose Housekeeping Genes'!W$12),V133-'Choose Housekeeping Genes'!W$12,"")</f>
        <v/>
      </c>
      <c r="BO133" s="142" t="str">
        <f t="shared" si="94"/>
        <v>Sec-TCA-3</v>
      </c>
      <c r="BP133" s="140" t="s">
        <v>178</v>
      </c>
      <c r="BQ133" s="22" t="str">
        <f ca="1">IF(ISNUMBER(Y133-'Choose Housekeeping Genes'!AA$12),Y133-'Choose Housekeeping Genes'!AA$12,"")</f>
        <v/>
      </c>
      <c r="BR133" s="22" t="str">
        <f ca="1">IF(ISNUMBER(Z133-'Choose Housekeeping Genes'!AB$12),Z133-'Choose Housekeeping Genes'!AB$12,"")</f>
        <v/>
      </c>
      <c r="BS133" s="22" t="str">
        <f ca="1">IF(ISNUMBER(AA133-'Choose Housekeeping Genes'!AC$12),AA133-'Choose Housekeeping Genes'!AC$12,"")</f>
        <v/>
      </c>
      <c r="BT133" s="22" t="str">
        <f ca="1">IF(ISNUMBER(AB133-'Choose Housekeeping Genes'!AD$12),AB133-'Choose Housekeeping Genes'!AD$12,"")</f>
        <v/>
      </c>
      <c r="BU133" s="22" t="str">
        <f ca="1">IF(ISNUMBER(AC133-'Choose Housekeeping Genes'!AE$12),AC133-'Choose Housekeeping Genes'!AE$12,"")</f>
        <v/>
      </c>
      <c r="BV133" s="22" t="str">
        <f ca="1">IF(ISNUMBER(AD133-'Choose Housekeeping Genes'!AF$12),AD133-'Choose Housekeeping Genes'!AF$12,"")</f>
        <v/>
      </c>
      <c r="BW133" s="22" t="str">
        <f ca="1">IF(ISNUMBER(AE133-'Choose Housekeeping Genes'!AG$12),AE133-'Choose Housekeeping Genes'!AG$12,"")</f>
        <v/>
      </c>
      <c r="BX133" s="22" t="str">
        <f ca="1">IF(ISNUMBER(AF133-'Choose Housekeeping Genes'!AH$12),AF133-'Choose Housekeeping Genes'!AH$12,"")</f>
        <v/>
      </c>
      <c r="BY133" s="22" t="str">
        <f ca="1">IF(ISNUMBER(AG133-'Choose Housekeeping Genes'!AI$12),AG133-'Choose Housekeeping Genes'!AI$12,"")</f>
        <v/>
      </c>
      <c r="BZ133" s="22" t="str">
        <f ca="1">IF(ISNUMBER(AH133-'Choose Housekeeping Genes'!AJ$12),AH133-'Choose Housekeeping Genes'!AJ$12,"")</f>
        <v/>
      </c>
      <c r="CA133" s="22" t="str">
        <f ca="1">IF(ISNUMBER(AI133-'Choose Housekeeping Genes'!AK$12),AI133-'Choose Housekeeping Genes'!AK$12,"")</f>
        <v/>
      </c>
      <c r="CB133" s="22" t="str">
        <f ca="1">IF(ISNUMBER(AJ133-'Choose Housekeeping Genes'!AL$12),AJ133-'Choose Housekeeping Genes'!AL$12,"")</f>
        <v/>
      </c>
      <c r="CC133" s="22" t="str">
        <f ca="1">IF(ISNUMBER(AK133-'Choose Housekeeping Genes'!AM$12),AK133-'Choose Housekeeping Genes'!AM$12,"")</f>
        <v/>
      </c>
      <c r="CD133" s="22" t="str">
        <f ca="1">IF(ISNUMBER(AL133-'Choose Housekeeping Genes'!AN$12),AL133-'Choose Housekeeping Genes'!AN$12,"")</f>
        <v/>
      </c>
      <c r="CE133" s="22" t="str">
        <f ca="1">IF(ISNUMBER(AM133-'Choose Housekeeping Genes'!AO$12),AM133-'Choose Housekeeping Genes'!AO$12,"")</f>
        <v/>
      </c>
      <c r="CF133" s="22" t="str">
        <f ca="1">IF(ISNUMBER(AN133-'Choose Housekeeping Genes'!AP$12),AN133-'Choose Housekeeping Genes'!AP$12,"")</f>
        <v/>
      </c>
      <c r="CG133" s="22" t="str">
        <f ca="1">IF(ISNUMBER(AO133-'Choose Housekeeping Genes'!AQ$12),AO133-'Choose Housekeeping Genes'!AQ$12,"")</f>
        <v/>
      </c>
      <c r="CH133" s="22" t="str">
        <f ca="1">IF(ISNUMBER(AP133-'Choose Housekeeping Genes'!AR$12),AP133-'Choose Housekeeping Genes'!AR$12,"")</f>
        <v/>
      </c>
      <c r="CI133" s="22" t="str">
        <f ca="1">IF(ISNUMBER(AQ133-'Choose Housekeeping Genes'!AS$12),AQ133-'Choose Housekeeping Genes'!AS$12,"")</f>
        <v/>
      </c>
      <c r="CJ133" s="22" t="str">
        <f ca="1">IF(ISNUMBER(AR133-'Choose Housekeeping Genes'!AT$12),AR133-'Choose Housekeeping Genes'!AT$12,"")</f>
        <v/>
      </c>
      <c r="CK133" s="66" t="e">
        <f t="shared" ca="1" si="95"/>
        <v>#DIV/0!</v>
      </c>
      <c r="CL133" s="143" t="e">
        <f t="shared" ca="1" si="96"/>
        <v>#DIV/0!</v>
      </c>
      <c r="DA133" s="69" t="str">
        <f>'Transcript table'!D141</f>
        <v>Sec-TCA-3</v>
      </c>
      <c r="DB133" s="21" t="s">
        <v>178</v>
      </c>
      <c r="DC133" s="65" t="str">
        <f t="shared" ca="1" si="97"/>
        <v/>
      </c>
      <c r="DD133" s="65" t="str">
        <f t="shared" ca="1" si="98"/>
        <v/>
      </c>
      <c r="DE133" s="65" t="str">
        <f t="shared" ca="1" si="99"/>
        <v/>
      </c>
      <c r="DF133" s="65" t="str">
        <f t="shared" ca="1" si="100"/>
        <v/>
      </c>
      <c r="DG133" s="65" t="str">
        <f t="shared" ca="1" si="101"/>
        <v/>
      </c>
      <c r="DH133" s="65" t="str">
        <f t="shared" ca="1" si="102"/>
        <v/>
      </c>
      <c r="DI133" s="65" t="str">
        <f t="shared" ca="1" si="103"/>
        <v/>
      </c>
      <c r="DJ133" s="65" t="str">
        <f t="shared" ca="1" si="104"/>
        <v/>
      </c>
      <c r="DK133" s="65" t="str">
        <f t="shared" ca="1" si="105"/>
        <v/>
      </c>
      <c r="DL133" s="65" t="str">
        <f t="shared" ca="1" si="106"/>
        <v/>
      </c>
      <c r="DM133" s="65" t="str">
        <f t="shared" ca="1" si="107"/>
        <v/>
      </c>
      <c r="DN133" s="65" t="str">
        <f t="shared" ca="1" si="108"/>
        <v/>
      </c>
      <c r="DO133" s="65" t="str">
        <f t="shared" ca="1" si="109"/>
        <v/>
      </c>
      <c r="DP133" s="65" t="str">
        <f t="shared" ca="1" si="110"/>
        <v/>
      </c>
      <c r="DQ133" s="65" t="str">
        <f t="shared" ca="1" si="111"/>
        <v/>
      </c>
      <c r="DR133" s="65" t="str">
        <f t="shared" ca="1" si="112"/>
        <v/>
      </c>
      <c r="DS133" s="65" t="str">
        <f t="shared" ca="1" si="113"/>
        <v/>
      </c>
      <c r="DT133" s="65" t="str">
        <f t="shared" ca="1" si="114"/>
        <v/>
      </c>
      <c r="DU133" s="65" t="str">
        <f t="shared" ca="1" si="115"/>
        <v/>
      </c>
      <c r="DV133" s="65" t="str">
        <f t="shared" ca="1" si="116"/>
        <v/>
      </c>
      <c r="DW133" s="141" t="str">
        <f t="shared" si="117"/>
        <v>Sec-TCA-3</v>
      </c>
      <c r="DX133" s="140" t="s">
        <v>178</v>
      </c>
      <c r="DY133" s="65" t="str">
        <f t="shared" ca="1" si="118"/>
        <v/>
      </c>
      <c r="DZ133" s="65" t="str">
        <f t="shared" ca="1" si="119"/>
        <v/>
      </c>
      <c r="EA133" s="65" t="str">
        <f t="shared" ca="1" si="120"/>
        <v/>
      </c>
      <c r="EB133" s="65" t="str">
        <f t="shared" ca="1" si="121"/>
        <v/>
      </c>
      <c r="EC133" s="65" t="str">
        <f t="shared" ca="1" si="122"/>
        <v/>
      </c>
      <c r="ED133" s="65" t="str">
        <f t="shared" ca="1" si="123"/>
        <v/>
      </c>
      <c r="EE133" s="65" t="str">
        <f t="shared" ca="1" si="124"/>
        <v/>
      </c>
      <c r="EF133" s="65" t="str">
        <f t="shared" ca="1" si="125"/>
        <v/>
      </c>
      <c r="EG133" s="65" t="str">
        <f t="shared" ca="1" si="126"/>
        <v/>
      </c>
      <c r="EH133" s="65" t="str">
        <f t="shared" ca="1" si="127"/>
        <v/>
      </c>
      <c r="EI133" s="65" t="str">
        <f t="shared" ca="1" si="128"/>
        <v/>
      </c>
      <c r="EJ133" s="65" t="str">
        <f t="shared" ca="1" si="129"/>
        <v/>
      </c>
      <c r="EK133" s="65" t="str">
        <f t="shared" ca="1" si="130"/>
        <v/>
      </c>
      <c r="EL133" s="65" t="str">
        <f t="shared" ca="1" si="131"/>
        <v/>
      </c>
      <c r="EM133" s="65" t="str">
        <f t="shared" ca="1" si="132"/>
        <v/>
      </c>
      <c r="EN133" s="65" t="str">
        <f t="shared" ca="1" si="133"/>
        <v/>
      </c>
      <c r="EO133" s="65" t="str">
        <f t="shared" ca="1" si="134"/>
        <v/>
      </c>
      <c r="EP133" s="65" t="str">
        <f t="shared" ca="1" si="135"/>
        <v/>
      </c>
      <c r="EQ133" s="65" t="str">
        <f t="shared" ca="1" si="136"/>
        <v/>
      </c>
      <c r="ER133" s="65" t="str">
        <f t="shared" ca="1" si="137"/>
        <v/>
      </c>
    </row>
    <row r="134" spans="1:148" ht="12.75" customHeight="1">
      <c r="A134" s="134" t="str">
        <f>'Test Sample Data'!A134</f>
        <v>Ser-AGA-1</v>
      </c>
      <c r="B134" s="136" t="s">
        <v>176</v>
      </c>
      <c r="C134" s="22" t="str">
        <f>IF(SUM('Test Sample Data'!C$3:C$194)&gt;10,IF(AND(ISNUMBER('Test Sample Data'!C134),'Test Sample Data'!C134&lt;35,'Test Sample Data'!C134&gt;0),'Test Sample Data'!C134-'Choose Housekeeping Genes'!D$20,35-'Choose Housekeeping Genes'!D$20),"")</f>
        <v/>
      </c>
      <c r="D134" s="22" t="str">
        <f>IF(SUM('Test Sample Data'!D$3:D$194)&gt;10,IF(AND(ISNUMBER('Test Sample Data'!D134),'Test Sample Data'!D134&lt;35,'Test Sample Data'!D134&gt;0),'Test Sample Data'!D134-'Choose Housekeeping Genes'!E$20,35-'Choose Housekeeping Genes'!E$20),"")</f>
        <v/>
      </c>
      <c r="E134" s="22" t="str">
        <f>IF(SUM('Test Sample Data'!E$3:E$194)&gt;10,IF(AND(ISNUMBER('Test Sample Data'!E134),'Test Sample Data'!E134&lt;35,'Test Sample Data'!E134&gt;0),'Test Sample Data'!E134-'Choose Housekeeping Genes'!F$20,35-'Choose Housekeeping Genes'!F$20),"")</f>
        <v/>
      </c>
      <c r="F134" s="22" t="str">
        <f>IF(SUM('Test Sample Data'!F$3:F$194)&gt;10,IF(AND(ISNUMBER('Test Sample Data'!F134),'Test Sample Data'!F134&lt;35,'Test Sample Data'!F134&gt;0),'Test Sample Data'!F134-'Choose Housekeeping Genes'!G$20,35-'Choose Housekeeping Genes'!G$20),"")</f>
        <v/>
      </c>
      <c r="G134" s="22" t="str">
        <f>IF(SUM('Test Sample Data'!G$3:G$194)&gt;10,IF(AND(ISNUMBER('Test Sample Data'!G134),'Test Sample Data'!G134&lt;35,'Test Sample Data'!G134&gt;0),'Test Sample Data'!G134-'Choose Housekeeping Genes'!H$20,35-'Choose Housekeeping Genes'!H$20),"")</f>
        <v/>
      </c>
      <c r="H134" s="22" t="str">
        <f>IF(SUM('Test Sample Data'!H$3:H$194)&gt;10,IF(AND(ISNUMBER('Test Sample Data'!H134),'Test Sample Data'!H134&lt;35,'Test Sample Data'!H134&gt;0),'Test Sample Data'!H134-'Choose Housekeeping Genes'!I$20,35-'Choose Housekeeping Genes'!I$20),"")</f>
        <v/>
      </c>
      <c r="I134" s="22" t="str">
        <f>IF(SUM('Test Sample Data'!I$3:I$194)&gt;10,IF(AND(ISNUMBER('Test Sample Data'!I134),'Test Sample Data'!I134&lt;35,'Test Sample Data'!I134&gt;0),'Test Sample Data'!I134-'Choose Housekeeping Genes'!J$20,35-'Choose Housekeeping Genes'!J$20),"")</f>
        <v/>
      </c>
      <c r="J134" s="22" t="str">
        <f>IF(SUM('Test Sample Data'!J$3:J$194)&gt;10,IF(AND(ISNUMBER('Test Sample Data'!J134),'Test Sample Data'!J134&lt;35,'Test Sample Data'!J134&gt;0),'Test Sample Data'!J134-'Choose Housekeeping Genes'!K$20,35-'Choose Housekeeping Genes'!K$20),"")</f>
        <v/>
      </c>
      <c r="K134" s="22" t="str">
        <f>IF(SUM('Test Sample Data'!K$3:K$194)&gt;10,IF(AND(ISNUMBER('Test Sample Data'!K134),'Test Sample Data'!K134&lt;35,'Test Sample Data'!K134&gt;0),'Test Sample Data'!K134-'Choose Housekeeping Genes'!L$20,35-'Choose Housekeeping Genes'!L$20),"")</f>
        <v/>
      </c>
      <c r="L134" s="22" t="str">
        <f>IF(SUM('Test Sample Data'!L$3:L$194)&gt;10,IF(AND(ISNUMBER('Test Sample Data'!L134),'Test Sample Data'!L134&lt;35,'Test Sample Data'!L134&gt;0),'Test Sample Data'!L134-'Choose Housekeeping Genes'!M$20,35-'Choose Housekeeping Genes'!M$20),"")</f>
        <v/>
      </c>
      <c r="M134" s="22" t="str">
        <f>IF(SUM('Test Sample Data'!M$3:M$194)&gt;10,IF(AND(ISNUMBER('Test Sample Data'!M134),'Test Sample Data'!M134&lt;35,'Test Sample Data'!M134&gt;0),'Test Sample Data'!M134-'Choose Housekeeping Genes'!N$20,35-'Choose Housekeeping Genes'!N$20),"")</f>
        <v/>
      </c>
      <c r="N134" s="22" t="str">
        <f>IF(SUM('Test Sample Data'!N$3:N$194)&gt;10,IF(AND(ISNUMBER('Test Sample Data'!N134),'Test Sample Data'!N134&lt;35,'Test Sample Data'!N134&gt;0),'Test Sample Data'!N134-'Choose Housekeeping Genes'!O$20,35-'Choose Housekeeping Genes'!O$20),"")</f>
        <v/>
      </c>
      <c r="O134" s="22" t="str">
        <f>IF(SUM('Test Sample Data'!O$3:O$194)&gt;10,IF(AND(ISNUMBER('Test Sample Data'!O134),'Test Sample Data'!O134&lt;35,'Test Sample Data'!O134&gt;0),'Test Sample Data'!O134-'Choose Housekeeping Genes'!P$20,35-'Choose Housekeeping Genes'!P$20),"")</f>
        <v/>
      </c>
      <c r="P134" s="22" t="str">
        <f>IF(SUM('Test Sample Data'!P$3:P$194)&gt;10,IF(AND(ISNUMBER('Test Sample Data'!P134),'Test Sample Data'!P134&lt;35,'Test Sample Data'!P134&gt;0),'Test Sample Data'!P134-'Choose Housekeeping Genes'!Q$20,35-'Choose Housekeeping Genes'!Q$20),"")</f>
        <v/>
      </c>
      <c r="Q134" s="22" t="str">
        <f>IF(SUM('Test Sample Data'!Q$3:Q$194)&gt;10,IF(AND(ISNUMBER('Test Sample Data'!Q134),'Test Sample Data'!Q134&lt;35,'Test Sample Data'!Q134&gt;0),'Test Sample Data'!Q134-'Choose Housekeeping Genes'!R$20,35-'Choose Housekeeping Genes'!R$20),"")</f>
        <v/>
      </c>
      <c r="R134" s="22" t="str">
        <f>IF(SUM('Test Sample Data'!R$3:R$194)&gt;10,IF(AND(ISNUMBER('Test Sample Data'!R134),'Test Sample Data'!R134&lt;35,'Test Sample Data'!R134&gt;0),'Test Sample Data'!R134-'Choose Housekeeping Genes'!S$20,35-'Choose Housekeeping Genes'!S$20),"")</f>
        <v/>
      </c>
      <c r="S134" s="22" t="str">
        <f>IF(SUM('Test Sample Data'!S$3:S$194)&gt;10,IF(AND(ISNUMBER('Test Sample Data'!S134),'Test Sample Data'!S134&lt;35,'Test Sample Data'!S134&gt;0),'Test Sample Data'!S134-'Choose Housekeeping Genes'!T$20,35-'Choose Housekeeping Genes'!T$20),"")</f>
        <v/>
      </c>
      <c r="T134" s="22" t="str">
        <f>IF(SUM('Test Sample Data'!T$3:T$194)&gt;10,IF(AND(ISNUMBER('Test Sample Data'!T134),'Test Sample Data'!T134&lt;35,'Test Sample Data'!T134&gt;0),'Test Sample Data'!T134-'Choose Housekeeping Genes'!U$20,35-'Choose Housekeeping Genes'!U$20),"")</f>
        <v/>
      </c>
      <c r="U134" s="22" t="str">
        <f>IF(SUM('Test Sample Data'!U$3:U$194)&gt;10,IF(AND(ISNUMBER('Test Sample Data'!U134),'Test Sample Data'!U134&lt;35,'Test Sample Data'!U134&gt;0),'Test Sample Data'!U134-'Choose Housekeeping Genes'!V$20,35-'Choose Housekeeping Genes'!V$20),"")</f>
        <v/>
      </c>
      <c r="V134" s="22" t="str">
        <f>IF(SUM('Test Sample Data'!V$3:V$194)&gt;10,IF(AND(ISNUMBER('Test Sample Data'!V134),'Test Sample Data'!V134&lt;35,'Test Sample Data'!V134&gt;0),'Test Sample Data'!V134-'Choose Housekeeping Genes'!W$20,35-'Choose Housekeeping Genes'!W$20),"")</f>
        <v/>
      </c>
      <c r="W134" s="139" t="str">
        <f>'Control Sample Data'!A134</f>
        <v>Ser-AGA-1</v>
      </c>
      <c r="X134" s="140" t="s">
        <v>176</v>
      </c>
      <c r="Y134" s="22" t="str">
        <f>IF(SUM('Control Sample Data'!C$3:C$194)&gt;10,IF(AND(ISNUMBER('Control Sample Data'!C134),'Control Sample Data'!C134&lt;35,'Control Sample Data'!C134&gt;0),'Control Sample Data'!C134-'Choose Housekeeping Genes'!AA$20,35-'Choose Housekeeping Genes'!AA$20),"")</f>
        <v/>
      </c>
      <c r="Z134" s="22" t="str">
        <f>IF(SUM('Control Sample Data'!D$3:D$194)&gt;10,IF(AND(ISNUMBER('Control Sample Data'!D134),'Control Sample Data'!D134&lt;35,'Control Sample Data'!D134&gt;0),'Control Sample Data'!D134-'Choose Housekeeping Genes'!AB$20,35-'Choose Housekeeping Genes'!AB$20),"")</f>
        <v/>
      </c>
      <c r="AA134" s="22" t="str">
        <f>IF(SUM('Control Sample Data'!E$3:E$194)&gt;10,IF(AND(ISNUMBER('Control Sample Data'!E134),'Control Sample Data'!E134&lt;35,'Control Sample Data'!E134&gt;0),'Control Sample Data'!E134-'Choose Housekeeping Genes'!AC$20,35-'Choose Housekeeping Genes'!AC$20),"")</f>
        <v/>
      </c>
      <c r="AB134" s="22" t="str">
        <f>IF(SUM('Control Sample Data'!F$3:F$194)&gt;10,IF(AND(ISNUMBER('Control Sample Data'!F134),'Control Sample Data'!F134&lt;35,'Control Sample Data'!F134&gt;0),'Control Sample Data'!F134-'Choose Housekeeping Genes'!AD$20,35-'Choose Housekeeping Genes'!AD$20),"")</f>
        <v/>
      </c>
      <c r="AC134" s="22" t="str">
        <f>IF(SUM('Control Sample Data'!G$3:G$194)&gt;10,IF(AND(ISNUMBER('Control Sample Data'!G134),'Control Sample Data'!G134&lt;35,'Control Sample Data'!G134&gt;0),'Control Sample Data'!G134-'Choose Housekeeping Genes'!AE$20,35-'Choose Housekeeping Genes'!AE$20),"")</f>
        <v/>
      </c>
      <c r="AD134" s="22" t="str">
        <f>IF(SUM('Control Sample Data'!H$3:H$194)&gt;10,IF(AND(ISNUMBER('Control Sample Data'!H134),'Control Sample Data'!H134&lt;35,'Control Sample Data'!H134&gt;0),'Control Sample Data'!H134-'Choose Housekeeping Genes'!AF$20,35-'Choose Housekeeping Genes'!AF$20),"")</f>
        <v/>
      </c>
      <c r="AE134" s="22" t="str">
        <f>IF(SUM('Control Sample Data'!I$3:I$194)&gt;10,IF(AND(ISNUMBER('Control Sample Data'!I134),'Control Sample Data'!I134&lt;35,'Control Sample Data'!I134&gt;0),'Control Sample Data'!I134-'Choose Housekeeping Genes'!AG$20,35-'Choose Housekeeping Genes'!AG$20),"")</f>
        <v/>
      </c>
      <c r="AF134" s="22" t="str">
        <f>IF(SUM('Control Sample Data'!J$3:J$194)&gt;10,IF(AND(ISNUMBER('Control Sample Data'!J134),'Control Sample Data'!J134&lt;35,'Control Sample Data'!J134&gt;0),'Control Sample Data'!J134-'Choose Housekeeping Genes'!AH$20,35-'Choose Housekeeping Genes'!AH$20),"")</f>
        <v/>
      </c>
      <c r="AG134" s="22" t="str">
        <f>IF(SUM('Control Sample Data'!K$3:K$194)&gt;10,IF(AND(ISNUMBER('Control Sample Data'!K134),'Control Sample Data'!K134&lt;35,'Control Sample Data'!K134&gt;0),'Control Sample Data'!K134-'Choose Housekeeping Genes'!AI$20,35-'Choose Housekeeping Genes'!AI$20),"")</f>
        <v/>
      </c>
      <c r="AH134" s="22" t="str">
        <f>IF(SUM('Control Sample Data'!L$3:L$194)&gt;10,IF(AND(ISNUMBER('Control Sample Data'!L134),'Control Sample Data'!L134&lt;35,'Control Sample Data'!L134&gt;0),'Control Sample Data'!L134-'Choose Housekeeping Genes'!AJ$20,35-'Choose Housekeeping Genes'!AJ$20),"")</f>
        <v/>
      </c>
      <c r="AI134" s="22" t="str">
        <f>IF(SUM('Control Sample Data'!M$3:M$194)&gt;10,IF(AND(ISNUMBER('Control Sample Data'!M134),'Control Sample Data'!M134&lt;35,'Control Sample Data'!M134&gt;0),'Control Sample Data'!M134-'Choose Housekeeping Genes'!AK$20,35-'Choose Housekeeping Genes'!AK$20),"")</f>
        <v/>
      </c>
      <c r="AJ134" s="22" t="str">
        <f>IF(SUM('Control Sample Data'!N$3:N$194)&gt;10,IF(AND(ISNUMBER('Control Sample Data'!N134),'Control Sample Data'!N134&lt;35,'Control Sample Data'!N134&gt;0),'Control Sample Data'!N134-'Choose Housekeeping Genes'!AL$20,35-'Choose Housekeeping Genes'!AL$20),"")</f>
        <v/>
      </c>
      <c r="AK134" s="22" t="str">
        <f>IF(SUM('Control Sample Data'!O$3:O$194)&gt;10,IF(AND(ISNUMBER('Control Sample Data'!O134),'Control Sample Data'!O134&lt;35,'Control Sample Data'!O134&gt;0),'Control Sample Data'!O134-'Choose Housekeeping Genes'!AM$20,35-'Choose Housekeeping Genes'!AM$20),"")</f>
        <v/>
      </c>
      <c r="AL134" s="22" t="str">
        <f>IF(SUM('Control Sample Data'!P$3:P$194)&gt;10,IF(AND(ISNUMBER('Control Sample Data'!P134),'Control Sample Data'!P134&lt;35,'Control Sample Data'!P134&gt;0),'Control Sample Data'!P134-'Choose Housekeeping Genes'!AN$20,35-'Choose Housekeeping Genes'!AN$20),"")</f>
        <v/>
      </c>
      <c r="AM134" s="22" t="str">
        <f>IF(SUM('Control Sample Data'!Q$3:Q$194)&gt;10,IF(AND(ISNUMBER('Control Sample Data'!Q134),'Control Sample Data'!Q134&lt;35,'Control Sample Data'!Q134&gt;0),'Control Sample Data'!Q134-'Choose Housekeeping Genes'!AO$20,35-'Choose Housekeeping Genes'!AO$20),"")</f>
        <v/>
      </c>
      <c r="AN134" s="22" t="str">
        <f>IF(SUM('Control Sample Data'!R$3:R$194)&gt;10,IF(AND(ISNUMBER('Control Sample Data'!R134),'Control Sample Data'!R134&lt;35,'Control Sample Data'!R134&gt;0),'Control Sample Data'!R134-'Choose Housekeeping Genes'!AP$20,35-'Choose Housekeeping Genes'!AP$20),"")</f>
        <v/>
      </c>
      <c r="AO134" s="22" t="str">
        <f>IF(SUM('Control Sample Data'!S$3:S$194)&gt;10,IF(AND(ISNUMBER('Control Sample Data'!S134),'Control Sample Data'!S134&lt;35,'Control Sample Data'!S134&gt;0),'Control Sample Data'!S134-'Choose Housekeeping Genes'!AQ$20,35-'Choose Housekeeping Genes'!AQ$20),"")</f>
        <v/>
      </c>
      <c r="AP134" s="22" t="str">
        <f>IF(SUM('Control Sample Data'!T$3:T$194)&gt;10,IF(AND(ISNUMBER('Control Sample Data'!T134),'Control Sample Data'!T134&lt;35,'Control Sample Data'!T134&gt;0),'Control Sample Data'!T134-'Choose Housekeeping Genes'!AR$20,35-'Choose Housekeeping Genes'!AR$20),"")</f>
        <v/>
      </c>
      <c r="AQ134" s="22" t="str">
        <f>IF(SUM('Control Sample Data'!U$3:U$194)&gt;10,IF(AND(ISNUMBER('Control Sample Data'!U134),'Control Sample Data'!U134&lt;35,'Control Sample Data'!U134&gt;0),'Control Sample Data'!U134-'Choose Housekeeping Genes'!AS$20,35-'Choose Housekeeping Genes'!AS$20),"")</f>
        <v/>
      </c>
      <c r="AR134" s="22" t="str">
        <f>IF(SUM('Control Sample Data'!V$3:V$194)&gt;10,IF(AND(ISNUMBER('Control Sample Data'!V134),'Control Sample Data'!V134&lt;35,'Control Sample Data'!V134&gt;0),'Control Sample Data'!V134-'Choose Housekeeping Genes'!AT$20,35-'Choose Housekeeping Genes'!AT$20),"")</f>
        <v/>
      </c>
      <c r="AS134" s="69" t="str">
        <f>'Control Sample Data'!A134</f>
        <v>Ser-AGA-1</v>
      </c>
      <c r="AT134" s="21" t="s">
        <v>176</v>
      </c>
      <c r="AU134" s="22" t="str">
        <f ca="1">IF(ISNUMBER(C134-'Choose Housekeeping Genes'!D$12),C134-'Choose Housekeeping Genes'!D$12,"")</f>
        <v/>
      </c>
      <c r="AV134" s="22" t="str">
        <f ca="1">IF(ISNUMBER(D134-'Choose Housekeeping Genes'!E$12),D134-'Choose Housekeeping Genes'!E$12,"")</f>
        <v/>
      </c>
      <c r="AW134" s="22" t="str">
        <f ca="1">IF(ISNUMBER(E134-'Choose Housekeeping Genes'!F$12),E134-'Choose Housekeeping Genes'!F$12,"")</f>
        <v/>
      </c>
      <c r="AX134" s="22" t="str">
        <f ca="1">IF(ISNUMBER(F134-'Choose Housekeeping Genes'!G$12),F134-'Choose Housekeeping Genes'!G$12,"")</f>
        <v/>
      </c>
      <c r="AY134" s="22" t="str">
        <f ca="1">IF(ISNUMBER(G134-'Choose Housekeeping Genes'!H$12),G134-'Choose Housekeeping Genes'!H$12,"")</f>
        <v/>
      </c>
      <c r="AZ134" s="22" t="str">
        <f ca="1">IF(ISNUMBER(H134-'Choose Housekeeping Genes'!I$12),H134-'Choose Housekeeping Genes'!I$12,"")</f>
        <v/>
      </c>
      <c r="BA134" s="22" t="str">
        <f ca="1">IF(ISNUMBER(I134-'Choose Housekeeping Genes'!J$12),I134-'Choose Housekeeping Genes'!J$12,"")</f>
        <v/>
      </c>
      <c r="BB134" s="22" t="str">
        <f ca="1">IF(ISNUMBER(J134-'Choose Housekeeping Genes'!K$12),J134-'Choose Housekeeping Genes'!K$12,"")</f>
        <v/>
      </c>
      <c r="BC134" s="22" t="str">
        <f ca="1">IF(ISNUMBER(K134-'Choose Housekeeping Genes'!L$12),K134-'Choose Housekeeping Genes'!L$12,"")</f>
        <v/>
      </c>
      <c r="BD134" s="22" t="str">
        <f ca="1">IF(ISNUMBER(L134-'Choose Housekeeping Genes'!M$12),L134-'Choose Housekeeping Genes'!M$12,"")</f>
        <v/>
      </c>
      <c r="BE134" s="22" t="str">
        <f ca="1">IF(ISNUMBER(M134-'Choose Housekeeping Genes'!N$12),M134-'Choose Housekeeping Genes'!N$12,"")</f>
        <v/>
      </c>
      <c r="BF134" s="22" t="str">
        <f ca="1">IF(ISNUMBER(N134-'Choose Housekeeping Genes'!O$12),N134-'Choose Housekeeping Genes'!O$12,"")</f>
        <v/>
      </c>
      <c r="BG134" s="22" t="str">
        <f ca="1">IF(ISNUMBER(O134-'Choose Housekeeping Genes'!P$12),O134-'Choose Housekeeping Genes'!P$12,"")</f>
        <v/>
      </c>
      <c r="BH134" s="22" t="str">
        <f ca="1">IF(ISNUMBER(P134-'Choose Housekeeping Genes'!Q$12),P134-'Choose Housekeeping Genes'!Q$12,"")</f>
        <v/>
      </c>
      <c r="BI134" s="22" t="str">
        <f ca="1">IF(ISNUMBER(Q134-'Choose Housekeeping Genes'!R$12),Q134-'Choose Housekeeping Genes'!R$12,"")</f>
        <v/>
      </c>
      <c r="BJ134" s="22" t="str">
        <f ca="1">IF(ISNUMBER(R134-'Choose Housekeeping Genes'!S$12),R134-'Choose Housekeeping Genes'!S$12,"")</f>
        <v/>
      </c>
      <c r="BK134" s="22" t="str">
        <f ca="1">IF(ISNUMBER(S134-'Choose Housekeeping Genes'!T$12),S134-'Choose Housekeeping Genes'!T$12,"")</f>
        <v/>
      </c>
      <c r="BL134" s="22" t="str">
        <f ca="1">IF(ISNUMBER(T134-'Choose Housekeeping Genes'!U$12),T134-'Choose Housekeeping Genes'!U$12,"")</f>
        <v/>
      </c>
      <c r="BM134" s="22" t="str">
        <f ca="1">IF(ISNUMBER(U134-'Choose Housekeeping Genes'!V$12),U134-'Choose Housekeeping Genes'!V$12,"")</f>
        <v/>
      </c>
      <c r="BN134" s="22" t="str">
        <f ca="1">IF(ISNUMBER(V134-'Choose Housekeeping Genes'!W$12),V134-'Choose Housekeeping Genes'!W$12,"")</f>
        <v/>
      </c>
      <c r="BO134" s="142" t="str">
        <f t="shared" si="94"/>
        <v>Ser-AGA-1</v>
      </c>
      <c r="BP134" s="140" t="s">
        <v>176</v>
      </c>
      <c r="BQ134" s="22" t="str">
        <f ca="1">IF(ISNUMBER(Y134-'Choose Housekeeping Genes'!AA$12),Y134-'Choose Housekeeping Genes'!AA$12,"")</f>
        <v/>
      </c>
      <c r="BR134" s="22" t="str">
        <f ca="1">IF(ISNUMBER(Z134-'Choose Housekeeping Genes'!AB$12),Z134-'Choose Housekeeping Genes'!AB$12,"")</f>
        <v/>
      </c>
      <c r="BS134" s="22" t="str">
        <f ca="1">IF(ISNUMBER(AA134-'Choose Housekeeping Genes'!AC$12),AA134-'Choose Housekeeping Genes'!AC$12,"")</f>
        <v/>
      </c>
      <c r="BT134" s="22" t="str">
        <f ca="1">IF(ISNUMBER(AB134-'Choose Housekeeping Genes'!AD$12),AB134-'Choose Housekeeping Genes'!AD$12,"")</f>
        <v/>
      </c>
      <c r="BU134" s="22" t="str">
        <f ca="1">IF(ISNUMBER(AC134-'Choose Housekeeping Genes'!AE$12),AC134-'Choose Housekeeping Genes'!AE$12,"")</f>
        <v/>
      </c>
      <c r="BV134" s="22" t="str">
        <f ca="1">IF(ISNUMBER(AD134-'Choose Housekeeping Genes'!AF$12),AD134-'Choose Housekeeping Genes'!AF$12,"")</f>
        <v/>
      </c>
      <c r="BW134" s="22" t="str">
        <f ca="1">IF(ISNUMBER(AE134-'Choose Housekeeping Genes'!AG$12),AE134-'Choose Housekeeping Genes'!AG$12,"")</f>
        <v/>
      </c>
      <c r="BX134" s="22" t="str">
        <f ca="1">IF(ISNUMBER(AF134-'Choose Housekeeping Genes'!AH$12),AF134-'Choose Housekeeping Genes'!AH$12,"")</f>
        <v/>
      </c>
      <c r="BY134" s="22" t="str">
        <f ca="1">IF(ISNUMBER(AG134-'Choose Housekeeping Genes'!AI$12),AG134-'Choose Housekeeping Genes'!AI$12,"")</f>
        <v/>
      </c>
      <c r="BZ134" s="22" t="str">
        <f ca="1">IF(ISNUMBER(AH134-'Choose Housekeeping Genes'!AJ$12),AH134-'Choose Housekeeping Genes'!AJ$12,"")</f>
        <v/>
      </c>
      <c r="CA134" s="22" t="str">
        <f ca="1">IF(ISNUMBER(AI134-'Choose Housekeeping Genes'!AK$12),AI134-'Choose Housekeeping Genes'!AK$12,"")</f>
        <v/>
      </c>
      <c r="CB134" s="22" t="str">
        <f ca="1">IF(ISNUMBER(AJ134-'Choose Housekeeping Genes'!AL$12),AJ134-'Choose Housekeeping Genes'!AL$12,"")</f>
        <v/>
      </c>
      <c r="CC134" s="22" t="str">
        <f ca="1">IF(ISNUMBER(AK134-'Choose Housekeeping Genes'!AM$12),AK134-'Choose Housekeeping Genes'!AM$12,"")</f>
        <v/>
      </c>
      <c r="CD134" s="22" t="str">
        <f ca="1">IF(ISNUMBER(AL134-'Choose Housekeeping Genes'!AN$12),AL134-'Choose Housekeeping Genes'!AN$12,"")</f>
        <v/>
      </c>
      <c r="CE134" s="22" t="str">
        <f ca="1">IF(ISNUMBER(AM134-'Choose Housekeeping Genes'!AO$12),AM134-'Choose Housekeeping Genes'!AO$12,"")</f>
        <v/>
      </c>
      <c r="CF134" s="22" t="str">
        <f ca="1">IF(ISNUMBER(AN134-'Choose Housekeeping Genes'!AP$12),AN134-'Choose Housekeeping Genes'!AP$12,"")</f>
        <v/>
      </c>
      <c r="CG134" s="22" t="str">
        <f ca="1">IF(ISNUMBER(AO134-'Choose Housekeeping Genes'!AQ$12),AO134-'Choose Housekeeping Genes'!AQ$12,"")</f>
        <v/>
      </c>
      <c r="CH134" s="22" t="str">
        <f ca="1">IF(ISNUMBER(AP134-'Choose Housekeeping Genes'!AR$12),AP134-'Choose Housekeeping Genes'!AR$12,"")</f>
        <v/>
      </c>
      <c r="CI134" s="22" t="str">
        <f ca="1">IF(ISNUMBER(AQ134-'Choose Housekeeping Genes'!AS$12),AQ134-'Choose Housekeeping Genes'!AS$12,"")</f>
        <v/>
      </c>
      <c r="CJ134" s="22" t="str">
        <f ca="1">IF(ISNUMBER(AR134-'Choose Housekeeping Genes'!AT$12),AR134-'Choose Housekeeping Genes'!AT$12,"")</f>
        <v/>
      </c>
      <c r="CK134" s="66" t="e">
        <f t="shared" ca="1" si="95"/>
        <v>#DIV/0!</v>
      </c>
      <c r="CL134" s="143" t="e">
        <f t="shared" ca="1" si="96"/>
        <v>#DIV/0!</v>
      </c>
      <c r="DA134" s="69" t="str">
        <f>'Transcript table'!D142</f>
        <v>Ser-AGA-1</v>
      </c>
      <c r="DB134" s="21" t="s">
        <v>176</v>
      </c>
      <c r="DC134" s="65" t="str">
        <f t="shared" ca="1" si="97"/>
        <v/>
      </c>
      <c r="DD134" s="65" t="str">
        <f t="shared" ca="1" si="98"/>
        <v/>
      </c>
      <c r="DE134" s="65" t="str">
        <f t="shared" ca="1" si="99"/>
        <v/>
      </c>
      <c r="DF134" s="65" t="str">
        <f t="shared" ca="1" si="100"/>
        <v/>
      </c>
      <c r="DG134" s="65" t="str">
        <f t="shared" ca="1" si="101"/>
        <v/>
      </c>
      <c r="DH134" s="65" t="str">
        <f t="shared" ca="1" si="102"/>
        <v/>
      </c>
      <c r="DI134" s="65" t="str">
        <f t="shared" ca="1" si="103"/>
        <v/>
      </c>
      <c r="DJ134" s="65" t="str">
        <f t="shared" ca="1" si="104"/>
        <v/>
      </c>
      <c r="DK134" s="65" t="str">
        <f t="shared" ca="1" si="105"/>
        <v/>
      </c>
      <c r="DL134" s="65" t="str">
        <f t="shared" ca="1" si="106"/>
        <v/>
      </c>
      <c r="DM134" s="65" t="str">
        <f t="shared" ca="1" si="107"/>
        <v/>
      </c>
      <c r="DN134" s="65" t="str">
        <f t="shared" ca="1" si="108"/>
        <v/>
      </c>
      <c r="DO134" s="65" t="str">
        <f t="shared" ca="1" si="109"/>
        <v/>
      </c>
      <c r="DP134" s="65" t="str">
        <f t="shared" ca="1" si="110"/>
        <v/>
      </c>
      <c r="DQ134" s="65" t="str">
        <f t="shared" ca="1" si="111"/>
        <v/>
      </c>
      <c r="DR134" s="65" t="str">
        <f t="shared" ca="1" si="112"/>
        <v/>
      </c>
      <c r="DS134" s="65" t="str">
        <f t="shared" ca="1" si="113"/>
        <v/>
      </c>
      <c r="DT134" s="65" t="str">
        <f t="shared" ca="1" si="114"/>
        <v/>
      </c>
      <c r="DU134" s="65" t="str">
        <f t="shared" ca="1" si="115"/>
        <v/>
      </c>
      <c r="DV134" s="65" t="str">
        <f t="shared" ca="1" si="116"/>
        <v/>
      </c>
      <c r="DW134" s="141" t="str">
        <f t="shared" si="117"/>
        <v>Ser-AGA-1</v>
      </c>
      <c r="DX134" s="140" t="s">
        <v>176</v>
      </c>
      <c r="DY134" s="65" t="str">
        <f t="shared" ca="1" si="118"/>
        <v/>
      </c>
      <c r="DZ134" s="65" t="str">
        <f t="shared" ca="1" si="119"/>
        <v/>
      </c>
      <c r="EA134" s="65" t="str">
        <f t="shared" ca="1" si="120"/>
        <v/>
      </c>
      <c r="EB134" s="65" t="str">
        <f t="shared" ca="1" si="121"/>
        <v/>
      </c>
      <c r="EC134" s="65" t="str">
        <f t="shared" ca="1" si="122"/>
        <v/>
      </c>
      <c r="ED134" s="65" t="str">
        <f t="shared" ca="1" si="123"/>
        <v/>
      </c>
      <c r="EE134" s="65" t="str">
        <f t="shared" ca="1" si="124"/>
        <v/>
      </c>
      <c r="EF134" s="65" t="str">
        <f t="shared" ca="1" si="125"/>
        <v/>
      </c>
      <c r="EG134" s="65" t="str">
        <f t="shared" ca="1" si="126"/>
        <v/>
      </c>
      <c r="EH134" s="65" t="str">
        <f t="shared" ca="1" si="127"/>
        <v/>
      </c>
      <c r="EI134" s="65" t="str">
        <f t="shared" ca="1" si="128"/>
        <v/>
      </c>
      <c r="EJ134" s="65" t="str">
        <f t="shared" ca="1" si="129"/>
        <v/>
      </c>
      <c r="EK134" s="65" t="str">
        <f t="shared" ca="1" si="130"/>
        <v/>
      </c>
      <c r="EL134" s="65" t="str">
        <f t="shared" ca="1" si="131"/>
        <v/>
      </c>
      <c r="EM134" s="65" t="str">
        <f t="shared" ca="1" si="132"/>
        <v/>
      </c>
      <c r="EN134" s="65" t="str">
        <f t="shared" ca="1" si="133"/>
        <v/>
      </c>
      <c r="EO134" s="65" t="str">
        <f t="shared" ca="1" si="134"/>
        <v/>
      </c>
      <c r="EP134" s="65" t="str">
        <f t="shared" ca="1" si="135"/>
        <v/>
      </c>
      <c r="EQ134" s="65" t="str">
        <f t="shared" ca="1" si="136"/>
        <v/>
      </c>
      <c r="ER134" s="65" t="str">
        <f t="shared" ca="1" si="137"/>
        <v/>
      </c>
    </row>
    <row r="135" spans="1:148" ht="12.75" customHeight="1">
      <c r="A135" s="134" t="str">
        <f>'Test Sample Data'!A135</f>
        <v>Ser-AGA-2</v>
      </c>
      <c r="B135" s="136" t="s">
        <v>174</v>
      </c>
      <c r="C135" s="22" t="str">
        <f>IF(SUM('Test Sample Data'!C$3:C$194)&gt;10,IF(AND(ISNUMBER('Test Sample Data'!C135),'Test Sample Data'!C135&lt;35,'Test Sample Data'!C135&gt;0),'Test Sample Data'!C135-'Choose Housekeeping Genes'!D$20,35-'Choose Housekeeping Genes'!D$20),"")</f>
        <v/>
      </c>
      <c r="D135" s="22" t="str">
        <f>IF(SUM('Test Sample Data'!D$3:D$194)&gt;10,IF(AND(ISNUMBER('Test Sample Data'!D135),'Test Sample Data'!D135&lt;35,'Test Sample Data'!D135&gt;0),'Test Sample Data'!D135-'Choose Housekeeping Genes'!E$20,35-'Choose Housekeeping Genes'!E$20),"")</f>
        <v/>
      </c>
      <c r="E135" s="22" t="str">
        <f>IF(SUM('Test Sample Data'!E$3:E$194)&gt;10,IF(AND(ISNUMBER('Test Sample Data'!E135),'Test Sample Data'!E135&lt;35,'Test Sample Data'!E135&gt;0),'Test Sample Data'!E135-'Choose Housekeeping Genes'!F$20,35-'Choose Housekeeping Genes'!F$20),"")</f>
        <v/>
      </c>
      <c r="F135" s="22" t="str">
        <f>IF(SUM('Test Sample Data'!F$3:F$194)&gt;10,IF(AND(ISNUMBER('Test Sample Data'!F135),'Test Sample Data'!F135&lt;35,'Test Sample Data'!F135&gt;0),'Test Sample Data'!F135-'Choose Housekeeping Genes'!G$20,35-'Choose Housekeeping Genes'!G$20),"")</f>
        <v/>
      </c>
      <c r="G135" s="22" t="str">
        <f>IF(SUM('Test Sample Data'!G$3:G$194)&gt;10,IF(AND(ISNUMBER('Test Sample Data'!G135),'Test Sample Data'!G135&lt;35,'Test Sample Data'!G135&gt;0),'Test Sample Data'!G135-'Choose Housekeeping Genes'!H$20,35-'Choose Housekeeping Genes'!H$20),"")</f>
        <v/>
      </c>
      <c r="H135" s="22" t="str">
        <f>IF(SUM('Test Sample Data'!H$3:H$194)&gt;10,IF(AND(ISNUMBER('Test Sample Data'!H135),'Test Sample Data'!H135&lt;35,'Test Sample Data'!H135&gt;0),'Test Sample Data'!H135-'Choose Housekeeping Genes'!I$20,35-'Choose Housekeeping Genes'!I$20),"")</f>
        <v/>
      </c>
      <c r="I135" s="22" t="str">
        <f>IF(SUM('Test Sample Data'!I$3:I$194)&gt;10,IF(AND(ISNUMBER('Test Sample Data'!I135),'Test Sample Data'!I135&lt;35,'Test Sample Data'!I135&gt;0),'Test Sample Data'!I135-'Choose Housekeeping Genes'!J$20,35-'Choose Housekeeping Genes'!J$20),"")</f>
        <v/>
      </c>
      <c r="J135" s="22" t="str">
        <f>IF(SUM('Test Sample Data'!J$3:J$194)&gt;10,IF(AND(ISNUMBER('Test Sample Data'!J135),'Test Sample Data'!J135&lt;35,'Test Sample Data'!J135&gt;0),'Test Sample Data'!J135-'Choose Housekeeping Genes'!K$20,35-'Choose Housekeeping Genes'!K$20),"")</f>
        <v/>
      </c>
      <c r="K135" s="22" t="str">
        <f>IF(SUM('Test Sample Data'!K$3:K$194)&gt;10,IF(AND(ISNUMBER('Test Sample Data'!K135),'Test Sample Data'!K135&lt;35,'Test Sample Data'!K135&gt;0),'Test Sample Data'!K135-'Choose Housekeeping Genes'!L$20,35-'Choose Housekeeping Genes'!L$20),"")</f>
        <v/>
      </c>
      <c r="L135" s="22" t="str">
        <f>IF(SUM('Test Sample Data'!L$3:L$194)&gt;10,IF(AND(ISNUMBER('Test Sample Data'!L135),'Test Sample Data'!L135&lt;35,'Test Sample Data'!L135&gt;0),'Test Sample Data'!L135-'Choose Housekeeping Genes'!M$20,35-'Choose Housekeeping Genes'!M$20),"")</f>
        <v/>
      </c>
      <c r="M135" s="22" t="str">
        <f>IF(SUM('Test Sample Data'!M$3:M$194)&gt;10,IF(AND(ISNUMBER('Test Sample Data'!M135),'Test Sample Data'!M135&lt;35,'Test Sample Data'!M135&gt;0),'Test Sample Data'!M135-'Choose Housekeeping Genes'!N$20,35-'Choose Housekeeping Genes'!N$20),"")</f>
        <v/>
      </c>
      <c r="N135" s="22" t="str">
        <f>IF(SUM('Test Sample Data'!N$3:N$194)&gt;10,IF(AND(ISNUMBER('Test Sample Data'!N135),'Test Sample Data'!N135&lt;35,'Test Sample Data'!N135&gt;0),'Test Sample Data'!N135-'Choose Housekeeping Genes'!O$20,35-'Choose Housekeeping Genes'!O$20),"")</f>
        <v/>
      </c>
      <c r="O135" s="22" t="str">
        <f>IF(SUM('Test Sample Data'!O$3:O$194)&gt;10,IF(AND(ISNUMBER('Test Sample Data'!O135),'Test Sample Data'!O135&lt;35,'Test Sample Data'!O135&gt;0),'Test Sample Data'!O135-'Choose Housekeeping Genes'!P$20,35-'Choose Housekeeping Genes'!P$20),"")</f>
        <v/>
      </c>
      <c r="P135" s="22" t="str">
        <f>IF(SUM('Test Sample Data'!P$3:P$194)&gt;10,IF(AND(ISNUMBER('Test Sample Data'!P135),'Test Sample Data'!P135&lt;35,'Test Sample Data'!P135&gt;0),'Test Sample Data'!P135-'Choose Housekeeping Genes'!Q$20,35-'Choose Housekeeping Genes'!Q$20),"")</f>
        <v/>
      </c>
      <c r="Q135" s="22" t="str">
        <f>IF(SUM('Test Sample Data'!Q$3:Q$194)&gt;10,IF(AND(ISNUMBER('Test Sample Data'!Q135),'Test Sample Data'!Q135&lt;35,'Test Sample Data'!Q135&gt;0),'Test Sample Data'!Q135-'Choose Housekeeping Genes'!R$20,35-'Choose Housekeeping Genes'!R$20),"")</f>
        <v/>
      </c>
      <c r="R135" s="22" t="str">
        <f>IF(SUM('Test Sample Data'!R$3:R$194)&gt;10,IF(AND(ISNUMBER('Test Sample Data'!R135),'Test Sample Data'!R135&lt;35,'Test Sample Data'!R135&gt;0),'Test Sample Data'!R135-'Choose Housekeeping Genes'!S$20,35-'Choose Housekeeping Genes'!S$20),"")</f>
        <v/>
      </c>
      <c r="S135" s="22" t="str">
        <f>IF(SUM('Test Sample Data'!S$3:S$194)&gt;10,IF(AND(ISNUMBER('Test Sample Data'!S135),'Test Sample Data'!S135&lt;35,'Test Sample Data'!S135&gt;0),'Test Sample Data'!S135-'Choose Housekeeping Genes'!T$20,35-'Choose Housekeeping Genes'!T$20),"")</f>
        <v/>
      </c>
      <c r="T135" s="22" t="str">
        <f>IF(SUM('Test Sample Data'!T$3:T$194)&gt;10,IF(AND(ISNUMBER('Test Sample Data'!T135),'Test Sample Data'!T135&lt;35,'Test Sample Data'!T135&gt;0),'Test Sample Data'!T135-'Choose Housekeeping Genes'!U$20,35-'Choose Housekeeping Genes'!U$20),"")</f>
        <v/>
      </c>
      <c r="U135" s="22" t="str">
        <f>IF(SUM('Test Sample Data'!U$3:U$194)&gt;10,IF(AND(ISNUMBER('Test Sample Data'!U135),'Test Sample Data'!U135&lt;35,'Test Sample Data'!U135&gt;0),'Test Sample Data'!U135-'Choose Housekeeping Genes'!V$20,35-'Choose Housekeeping Genes'!V$20),"")</f>
        <v/>
      </c>
      <c r="V135" s="22" t="str">
        <f>IF(SUM('Test Sample Data'!V$3:V$194)&gt;10,IF(AND(ISNUMBER('Test Sample Data'!V135),'Test Sample Data'!V135&lt;35,'Test Sample Data'!V135&gt;0),'Test Sample Data'!V135-'Choose Housekeeping Genes'!W$20,35-'Choose Housekeeping Genes'!W$20),"")</f>
        <v/>
      </c>
      <c r="W135" s="139" t="str">
        <f>'Control Sample Data'!A135</f>
        <v>Ser-AGA-2</v>
      </c>
      <c r="X135" s="140" t="s">
        <v>174</v>
      </c>
      <c r="Y135" s="22" t="str">
        <f>IF(SUM('Control Sample Data'!C$3:C$194)&gt;10,IF(AND(ISNUMBER('Control Sample Data'!C135),'Control Sample Data'!C135&lt;35,'Control Sample Data'!C135&gt;0),'Control Sample Data'!C135-'Choose Housekeeping Genes'!AA$20,35-'Choose Housekeeping Genes'!AA$20),"")</f>
        <v/>
      </c>
      <c r="Z135" s="22" t="str">
        <f>IF(SUM('Control Sample Data'!D$3:D$194)&gt;10,IF(AND(ISNUMBER('Control Sample Data'!D135),'Control Sample Data'!D135&lt;35,'Control Sample Data'!D135&gt;0),'Control Sample Data'!D135-'Choose Housekeeping Genes'!AB$20,35-'Choose Housekeeping Genes'!AB$20),"")</f>
        <v/>
      </c>
      <c r="AA135" s="22" t="str">
        <f>IF(SUM('Control Sample Data'!E$3:E$194)&gt;10,IF(AND(ISNUMBER('Control Sample Data'!E135),'Control Sample Data'!E135&lt;35,'Control Sample Data'!E135&gt;0),'Control Sample Data'!E135-'Choose Housekeeping Genes'!AC$20,35-'Choose Housekeeping Genes'!AC$20),"")</f>
        <v/>
      </c>
      <c r="AB135" s="22" t="str">
        <f>IF(SUM('Control Sample Data'!F$3:F$194)&gt;10,IF(AND(ISNUMBER('Control Sample Data'!F135),'Control Sample Data'!F135&lt;35,'Control Sample Data'!F135&gt;0),'Control Sample Data'!F135-'Choose Housekeeping Genes'!AD$20,35-'Choose Housekeeping Genes'!AD$20),"")</f>
        <v/>
      </c>
      <c r="AC135" s="22" t="str">
        <f>IF(SUM('Control Sample Data'!G$3:G$194)&gt;10,IF(AND(ISNUMBER('Control Sample Data'!G135),'Control Sample Data'!G135&lt;35,'Control Sample Data'!G135&gt;0),'Control Sample Data'!G135-'Choose Housekeeping Genes'!AE$20,35-'Choose Housekeeping Genes'!AE$20),"")</f>
        <v/>
      </c>
      <c r="AD135" s="22" t="str">
        <f>IF(SUM('Control Sample Data'!H$3:H$194)&gt;10,IF(AND(ISNUMBER('Control Sample Data'!H135),'Control Sample Data'!H135&lt;35,'Control Sample Data'!H135&gt;0),'Control Sample Data'!H135-'Choose Housekeeping Genes'!AF$20,35-'Choose Housekeeping Genes'!AF$20),"")</f>
        <v/>
      </c>
      <c r="AE135" s="22" t="str">
        <f>IF(SUM('Control Sample Data'!I$3:I$194)&gt;10,IF(AND(ISNUMBER('Control Sample Data'!I135),'Control Sample Data'!I135&lt;35,'Control Sample Data'!I135&gt;0),'Control Sample Data'!I135-'Choose Housekeeping Genes'!AG$20,35-'Choose Housekeeping Genes'!AG$20),"")</f>
        <v/>
      </c>
      <c r="AF135" s="22" t="str">
        <f>IF(SUM('Control Sample Data'!J$3:J$194)&gt;10,IF(AND(ISNUMBER('Control Sample Data'!J135),'Control Sample Data'!J135&lt;35,'Control Sample Data'!J135&gt;0),'Control Sample Data'!J135-'Choose Housekeeping Genes'!AH$20,35-'Choose Housekeeping Genes'!AH$20),"")</f>
        <v/>
      </c>
      <c r="AG135" s="22" t="str">
        <f>IF(SUM('Control Sample Data'!K$3:K$194)&gt;10,IF(AND(ISNUMBER('Control Sample Data'!K135),'Control Sample Data'!K135&lt;35,'Control Sample Data'!K135&gt;0),'Control Sample Data'!K135-'Choose Housekeeping Genes'!AI$20,35-'Choose Housekeeping Genes'!AI$20),"")</f>
        <v/>
      </c>
      <c r="AH135" s="22" t="str">
        <f>IF(SUM('Control Sample Data'!L$3:L$194)&gt;10,IF(AND(ISNUMBER('Control Sample Data'!L135),'Control Sample Data'!L135&lt;35,'Control Sample Data'!L135&gt;0),'Control Sample Data'!L135-'Choose Housekeeping Genes'!AJ$20,35-'Choose Housekeeping Genes'!AJ$20),"")</f>
        <v/>
      </c>
      <c r="AI135" s="22" t="str">
        <f>IF(SUM('Control Sample Data'!M$3:M$194)&gt;10,IF(AND(ISNUMBER('Control Sample Data'!M135),'Control Sample Data'!M135&lt;35,'Control Sample Data'!M135&gt;0),'Control Sample Data'!M135-'Choose Housekeeping Genes'!AK$20,35-'Choose Housekeeping Genes'!AK$20),"")</f>
        <v/>
      </c>
      <c r="AJ135" s="22" t="str">
        <f>IF(SUM('Control Sample Data'!N$3:N$194)&gt;10,IF(AND(ISNUMBER('Control Sample Data'!N135),'Control Sample Data'!N135&lt;35,'Control Sample Data'!N135&gt;0),'Control Sample Data'!N135-'Choose Housekeeping Genes'!AL$20,35-'Choose Housekeeping Genes'!AL$20),"")</f>
        <v/>
      </c>
      <c r="AK135" s="22" t="str">
        <f>IF(SUM('Control Sample Data'!O$3:O$194)&gt;10,IF(AND(ISNUMBER('Control Sample Data'!O135),'Control Sample Data'!O135&lt;35,'Control Sample Data'!O135&gt;0),'Control Sample Data'!O135-'Choose Housekeeping Genes'!AM$20,35-'Choose Housekeeping Genes'!AM$20),"")</f>
        <v/>
      </c>
      <c r="AL135" s="22" t="str">
        <f>IF(SUM('Control Sample Data'!P$3:P$194)&gt;10,IF(AND(ISNUMBER('Control Sample Data'!P135),'Control Sample Data'!P135&lt;35,'Control Sample Data'!P135&gt;0),'Control Sample Data'!P135-'Choose Housekeeping Genes'!AN$20,35-'Choose Housekeeping Genes'!AN$20),"")</f>
        <v/>
      </c>
      <c r="AM135" s="22" t="str">
        <f>IF(SUM('Control Sample Data'!Q$3:Q$194)&gt;10,IF(AND(ISNUMBER('Control Sample Data'!Q135),'Control Sample Data'!Q135&lt;35,'Control Sample Data'!Q135&gt;0),'Control Sample Data'!Q135-'Choose Housekeeping Genes'!AO$20,35-'Choose Housekeeping Genes'!AO$20),"")</f>
        <v/>
      </c>
      <c r="AN135" s="22" t="str">
        <f>IF(SUM('Control Sample Data'!R$3:R$194)&gt;10,IF(AND(ISNUMBER('Control Sample Data'!R135),'Control Sample Data'!R135&lt;35,'Control Sample Data'!R135&gt;0),'Control Sample Data'!R135-'Choose Housekeeping Genes'!AP$20,35-'Choose Housekeeping Genes'!AP$20),"")</f>
        <v/>
      </c>
      <c r="AO135" s="22" t="str">
        <f>IF(SUM('Control Sample Data'!S$3:S$194)&gt;10,IF(AND(ISNUMBER('Control Sample Data'!S135),'Control Sample Data'!S135&lt;35,'Control Sample Data'!S135&gt;0),'Control Sample Data'!S135-'Choose Housekeeping Genes'!AQ$20,35-'Choose Housekeeping Genes'!AQ$20),"")</f>
        <v/>
      </c>
      <c r="AP135" s="22" t="str">
        <f>IF(SUM('Control Sample Data'!T$3:T$194)&gt;10,IF(AND(ISNUMBER('Control Sample Data'!T135),'Control Sample Data'!T135&lt;35,'Control Sample Data'!T135&gt;0),'Control Sample Data'!T135-'Choose Housekeeping Genes'!AR$20,35-'Choose Housekeeping Genes'!AR$20),"")</f>
        <v/>
      </c>
      <c r="AQ135" s="22" t="str">
        <f>IF(SUM('Control Sample Data'!U$3:U$194)&gt;10,IF(AND(ISNUMBER('Control Sample Data'!U135),'Control Sample Data'!U135&lt;35,'Control Sample Data'!U135&gt;0),'Control Sample Data'!U135-'Choose Housekeeping Genes'!AS$20,35-'Choose Housekeeping Genes'!AS$20),"")</f>
        <v/>
      </c>
      <c r="AR135" s="22" t="str">
        <f>IF(SUM('Control Sample Data'!V$3:V$194)&gt;10,IF(AND(ISNUMBER('Control Sample Data'!V135),'Control Sample Data'!V135&lt;35,'Control Sample Data'!V135&gt;0),'Control Sample Data'!V135-'Choose Housekeeping Genes'!AT$20,35-'Choose Housekeeping Genes'!AT$20),"")</f>
        <v/>
      </c>
      <c r="AS135" s="69" t="str">
        <f>'Control Sample Data'!A135</f>
        <v>Ser-AGA-2</v>
      </c>
      <c r="AT135" s="21" t="s">
        <v>174</v>
      </c>
      <c r="AU135" s="22" t="str">
        <f ca="1">IF(ISNUMBER(C135-'Choose Housekeeping Genes'!D$12),C135-'Choose Housekeeping Genes'!D$12,"")</f>
        <v/>
      </c>
      <c r="AV135" s="22" t="str">
        <f ca="1">IF(ISNUMBER(D135-'Choose Housekeeping Genes'!E$12),D135-'Choose Housekeeping Genes'!E$12,"")</f>
        <v/>
      </c>
      <c r="AW135" s="22" t="str">
        <f ca="1">IF(ISNUMBER(E135-'Choose Housekeeping Genes'!F$12),E135-'Choose Housekeeping Genes'!F$12,"")</f>
        <v/>
      </c>
      <c r="AX135" s="22" t="str">
        <f ca="1">IF(ISNUMBER(F135-'Choose Housekeeping Genes'!G$12),F135-'Choose Housekeeping Genes'!G$12,"")</f>
        <v/>
      </c>
      <c r="AY135" s="22" t="str">
        <f ca="1">IF(ISNUMBER(G135-'Choose Housekeeping Genes'!H$12),G135-'Choose Housekeeping Genes'!H$12,"")</f>
        <v/>
      </c>
      <c r="AZ135" s="22" t="str">
        <f ca="1">IF(ISNUMBER(H135-'Choose Housekeeping Genes'!I$12),H135-'Choose Housekeeping Genes'!I$12,"")</f>
        <v/>
      </c>
      <c r="BA135" s="22" t="str">
        <f ca="1">IF(ISNUMBER(I135-'Choose Housekeeping Genes'!J$12),I135-'Choose Housekeeping Genes'!J$12,"")</f>
        <v/>
      </c>
      <c r="BB135" s="22" t="str">
        <f ca="1">IF(ISNUMBER(J135-'Choose Housekeeping Genes'!K$12),J135-'Choose Housekeeping Genes'!K$12,"")</f>
        <v/>
      </c>
      <c r="BC135" s="22" t="str">
        <f ca="1">IF(ISNUMBER(K135-'Choose Housekeeping Genes'!L$12),K135-'Choose Housekeeping Genes'!L$12,"")</f>
        <v/>
      </c>
      <c r="BD135" s="22" t="str">
        <f ca="1">IF(ISNUMBER(L135-'Choose Housekeeping Genes'!M$12),L135-'Choose Housekeeping Genes'!M$12,"")</f>
        <v/>
      </c>
      <c r="BE135" s="22" t="str">
        <f ca="1">IF(ISNUMBER(M135-'Choose Housekeeping Genes'!N$12),M135-'Choose Housekeeping Genes'!N$12,"")</f>
        <v/>
      </c>
      <c r="BF135" s="22" t="str">
        <f ca="1">IF(ISNUMBER(N135-'Choose Housekeeping Genes'!O$12),N135-'Choose Housekeeping Genes'!O$12,"")</f>
        <v/>
      </c>
      <c r="BG135" s="22" t="str">
        <f ca="1">IF(ISNUMBER(O135-'Choose Housekeeping Genes'!P$12),O135-'Choose Housekeeping Genes'!P$12,"")</f>
        <v/>
      </c>
      <c r="BH135" s="22" t="str">
        <f ca="1">IF(ISNUMBER(P135-'Choose Housekeeping Genes'!Q$12),P135-'Choose Housekeeping Genes'!Q$12,"")</f>
        <v/>
      </c>
      <c r="BI135" s="22" t="str">
        <f ca="1">IF(ISNUMBER(Q135-'Choose Housekeeping Genes'!R$12),Q135-'Choose Housekeeping Genes'!R$12,"")</f>
        <v/>
      </c>
      <c r="BJ135" s="22" t="str">
        <f ca="1">IF(ISNUMBER(R135-'Choose Housekeeping Genes'!S$12),R135-'Choose Housekeeping Genes'!S$12,"")</f>
        <v/>
      </c>
      <c r="BK135" s="22" t="str">
        <f ca="1">IF(ISNUMBER(S135-'Choose Housekeeping Genes'!T$12),S135-'Choose Housekeeping Genes'!T$12,"")</f>
        <v/>
      </c>
      <c r="BL135" s="22" t="str">
        <f ca="1">IF(ISNUMBER(T135-'Choose Housekeeping Genes'!U$12),T135-'Choose Housekeeping Genes'!U$12,"")</f>
        <v/>
      </c>
      <c r="BM135" s="22" t="str">
        <f ca="1">IF(ISNUMBER(U135-'Choose Housekeeping Genes'!V$12),U135-'Choose Housekeeping Genes'!V$12,"")</f>
        <v/>
      </c>
      <c r="BN135" s="22" t="str">
        <f ca="1">IF(ISNUMBER(V135-'Choose Housekeeping Genes'!W$12),V135-'Choose Housekeeping Genes'!W$12,"")</f>
        <v/>
      </c>
      <c r="BO135" s="142" t="str">
        <f t="shared" si="94"/>
        <v>Ser-AGA-2</v>
      </c>
      <c r="BP135" s="140" t="s">
        <v>174</v>
      </c>
      <c r="BQ135" s="22" t="str">
        <f ca="1">IF(ISNUMBER(Y135-'Choose Housekeeping Genes'!AA$12),Y135-'Choose Housekeeping Genes'!AA$12,"")</f>
        <v/>
      </c>
      <c r="BR135" s="22" t="str">
        <f ca="1">IF(ISNUMBER(Z135-'Choose Housekeeping Genes'!AB$12),Z135-'Choose Housekeeping Genes'!AB$12,"")</f>
        <v/>
      </c>
      <c r="BS135" s="22" t="str">
        <f ca="1">IF(ISNUMBER(AA135-'Choose Housekeeping Genes'!AC$12),AA135-'Choose Housekeeping Genes'!AC$12,"")</f>
        <v/>
      </c>
      <c r="BT135" s="22" t="str">
        <f ca="1">IF(ISNUMBER(AB135-'Choose Housekeeping Genes'!AD$12),AB135-'Choose Housekeeping Genes'!AD$12,"")</f>
        <v/>
      </c>
      <c r="BU135" s="22" t="str">
        <f ca="1">IF(ISNUMBER(AC135-'Choose Housekeeping Genes'!AE$12),AC135-'Choose Housekeeping Genes'!AE$12,"")</f>
        <v/>
      </c>
      <c r="BV135" s="22" t="str">
        <f ca="1">IF(ISNUMBER(AD135-'Choose Housekeeping Genes'!AF$12),AD135-'Choose Housekeeping Genes'!AF$12,"")</f>
        <v/>
      </c>
      <c r="BW135" s="22" t="str">
        <f ca="1">IF(ISNUMBER(AE135-'Choose Housekeeping Genes'!AG$12),AE135-'Choose Housekeeping Genes'!AG$12,"")</f>
        <v/>
      </c>
      <c r="BX135" s="22" t="str">
        <f ca="1">IF(ISNUMBER(AF135-'Choose Housekeeping Genes'!AH$12),AF135-'Choose Housekeeping Genes'!AH$12,"")</f>
        <v/>
      </c>
      <c r="BY135" s="22" t="str">
        <f ca="1">IF(ISNUMBER(AG135-'Choose Housekeeping Genes'!AI$12),AG135-'Choose Housekeeping Genes'!AI$12,"")</f>
        <v/>
      </c>
      <c r="BZ135" s="22" t="str">
        <f ca="1">IF(ISNUMBER(AH135-'Choose Housekeeping Genes'!AJ$12),AH135-'Choose Housekeeping Genes'!AJ$12,"")</f>
        <v/>
      </c>
      <c r="CA135" s="22" t="str">
        <f ca="1">IF(ISNUMBER(AI135-'Choose Housekeeping Genes'!AK$12),AI135-'Choose Housekeeping Genes'!AK$12,"")</f>
        <v/>
      </c>
      <c r="CB135" s="22" t="str">
        <f ca="1">IF(ISNUMBER(AJ135-'Choose Housekeeping Genes'!AL$12),AJ135-'Choose Housekeeping Genes'!AL$12,"")</f>
        <v/>
      </c>
      <c r="CC135" s="22" t="str">
        <f ca="1">IF(ISNUMBER(AK135-'Choose Housekeeping Genes'!AM$12),AK135-'Choose Housekeeping Genes'!AM$12,"")</f>
        <v/>
      </c>
      <c r="CD135" s="22" t="str">
        <f ca="1">IF(ISNUMBER(AL135-'Choose Housekeeping Genes'!AN$12),AL135-'Choose Housekeeping Genes'!AN$12,"")</f>
        <v/>
      </c>
      <c r="CE135" s="22" t="str">
        <f ca="1">IF(ISNUMBER(AM135-'Choose Housekeeping Genes'!AO$12),AM135-'Choose Housekeeping Genes'!AO$12,"")</f>
        <v/>
      </c>
      <c r="CF135" s="22" t="str">
        <f ca="1">IF(ISNUMBER(AN135-'Choose Housekeeping Genes'!AP$12),AN135-'Choose Housekeeping Genes'!AP$12,"")</f>
        <v/>
      </c>
      <c r="CG135" s="22" t="str">
        <f ca="1">IF(ISNUMBER(AO135-'Choose Housekeeping Genes'!AQ$12),AO135-'Choose Housekeeping Genes'!AQ$12,"")</f>
        <v/>
      </c>
      <c r="CH135" s="22" t="str">
        <f ca="1">IF(ISNUMBER(AP135-'Choose Housekeeping Genes'!AR$12),AP135-'Choose Housekeeping Genes'!AR$12,"")</f>
        <v/>
      </c>
      <c r="CI135" s="22" t="str">
        <f ca="1">IF(ISNUMBER(AQ135-'Choose Housekeeping Genes'!AS$12),AQ135-'Choose Housekeeping Genes'!AS$12,"")</f>
        <v/>
      </c>
      <c r="CJ135" s="22" t="str">
        <f ca="1">IF(ISNUMBER(AR135-'Choose Housekeeping Genes'!AT$12),AR135-'Choose Housekeeping Genes'!AT$12,"")</f>
        <v/>
      </c>
      <c r="CK135" s="66" t="e">
        <f t="shared" ca="1" si="95"/>
        <v>#DIV/0!</v>
      </c>
      <c r="CL135" s="143" t="e">
        <f t="shared" ca="1" si="96"/>
        <v>#DIV/0!</v>
      </c>
      <c r="DA135" s="69" t="str">
        <f>'Transcript table'!D143</f>
        <v>Ser-AGA-2</v>
      </c>
      <c r="DB135" s="21" t="s">
        <v>174</v>
      </c>
      <c r="DC135" s="65" t="str">
        <f t="shared" ca="1" si="97"/>
        <v/>
      </c>
      <c r="DD135" s="65" t="str">
        <f t="shared" ca="1" si="98"/>
        <v/>
      </c>
      <c r="DE135" s="65" t="str">
        <f t="shared" ca="1" si="99"/>
        <v/>
      </c>
      <c r="DF135" s="65" t="str">
        <f t="shared" ca="1" si="100"/>
        <v/>
      </c>
      <c r="DG135" s="65" t="str">
        <f t="shared" ca="1" si="101"/>
        <v/>
      </c>
      <c r="DH135" s="65" t="str">
        <f t="shared" ca="1" si="102"/>
        <v/>
      </c>
      <c r="DI135" s="65" t="str">
        <f t="shared" ca="1" si="103"/>
        <v/>
      </c>
      <c r="DJ135" s="65" t="str">
        <f t="shared" ca="1" si="104"/>
        <v/>
      </c>
      <c r="DK135" s="65" t="str">
        <f t="shared" ca="1" si="105"/>
        <v/>
      </c>
      <c r="DL135" s="65" t="str">
        <f t="shared" ca="1" si="106"/>
        <v/>
      </c>
      <c r="DM135" s="65" t="str">
        <f t="shared" ca="1" si="107"/>
        <v/>
      </c>
      <c r="DN135" s="65" t="str">
        <f t="shared" ca="1" si="108"/>
        <v/>
      </c>
      <c r="DO135" s="65" t="str">
        <f t="shared" ca="1" si="109"/>
        <v/>
      </c>
      <c r="DP135" s="65" t="str">
        <f t="shared" ca="1" si="110"/>
        <v/>
      </c>
      <c r="DQ135" s="65" t="str">
        <f t="shared" ca="1" si="111"/>
        <v/>
      </c>
      <c r="DR135" s="65" t="str">
        <f t="shared" ca="1" si="112"/>
        <v/>
      </c>
      <c r="DS135" s="65" t="str">
        <f t="shared" ca="1" si="113"/>
        <v/>
      </c>
      <c r="DT135" s="65" t="str">
        <f t="shared" ca="1" si="114"/>
        <v/>
      </c>
      <c r="DU135" s="65" t="str">
        <f t="shared" ca="1" si="115"/>
        <v/>
      </c>
      <c r="DV135" s="65" t="str">
        <f t="shared" ca="1" si="116"/>
        <v/>
      </c>
      <c r="DW135" s="141" t="str">
        <f t="shared" si="117"/>
        <v>Ser-AGA-2</v>
      </c>
      <c r="DX135" s="140" t="s">
        <v>174</v>
      </c>
      <c r="DY135" s="65" t="str">
        <f t="shared" ca="1" si="118"/>
        <v/>
      </c>
      <c r="DZ135" s="65" t="str">
        <f t="shared" ca="1" si="119"/>
        <v/>
      </c>
      <c r="EA135" s="65" t="str">
        <f t="shared" ca="1" si="120"/>
        <v/>
      </c>
      <c r="EB135" s="65" t="str">
        <f t="shared" ca="1" si="121"/>
        <v/>
      </c>
      <c r="EC135" s="65" t="str">
        <f t="shared" ca="1" si="122"/>
        <v/>
      </c>
      <c r="ED135" s="65" t="str">
        <f t="shared" ca="1" si="123"/>
        <v/>
      </c>
      <c r="EE135" s="65" t="str">
        <f t="shared" ca="1" si="124"/>
        <v/>
      </c>
      <c r="EF135" s="65" t="str">
        <f t="shared" ca="1" si="125"/>
        <v/>
      </c>
      <c r="EG135" s="65" t="str">
        <f t="shared" ca="1" si="126"/>
        <v/>
      </c>
      <c r="EH135" s="65" t="str">
        <f t="shared" ca="1" si="127"/>
        <v/>
      </c>
      <c r="EI135" s="65" t="str">
        <f t="shared" ca="1" si="128"/>
        <v/>
      </c>
      <c r="EJ135" s="65" t="str">
        <f t="shared" ca="1" si="129"/>
        <v/>
      </c>
      <c r="EK135" s="65" t="str">
        <f t="shared" ca="1" si="130"/>
        <v/>
      </c>
      <c r="EL135" s="65" t="str">
        <f t="shared" ca="1" si="131"/>
        <v/>
      </c>
      <c r="EM135" s="65" t="str">
        <f t="shared" ca="1" si="132"/>
        <v/>
      </c>
      <c r="EN135" s="65" t="str">
        <f t="shared" ca="1" si="133"/>
        <v/>
      </c>
      <c r="EO135" s="65" t="str">
        <f t="shared" ca="1" si="134"/>
        <v/>
      </c>
      <c r="EP135" s="65" t="str">
        <f t="shared" ca="1" si="135"/>
        <v/>
      </c>
      <c r="EQ135" s="65" t="str">
        <f t="shared" ca="1" si="136"/>
        <v/>
      </c>
      <c r="ER135" s="65" t="str">
        <f t="shared" ca="1" si="137"/>
        <v/>
      </c>
    </row>
    <row r="136" spans="1:148" ht="12.75" customHeight="1">
      <c r="A136" s="134" t="str">
        <f>'Test Sample Data'!A136</f>
        <v>Ser-CGA-1</v>
      </c>
      <c r="B136" s="136" t="s">
        <v>172</v>
      </c>
      <c r="C136" s="22" t="str">
        <f>IF(SUM('Test Sample Data'!C$3:C$194)&gt;10,IF(AND(ISNUMBER('Test Sample Data'!C136),'Test Sample Data'!C136&lt;35,'Test Sample Data'!C136&gt;0),'Test Sample Data'!C136-'Choose Housekeeping Genes'!D$20,35-'Choose Housekeeping Genes'!D$20),"")</f>
        <v/>
      </c>
      <c r="D136" s="22" t="str">
        <f>IF(SUM('Test Sample Data'!D$3:D$194)&gt;10,IF(AND(ISNUMBER('Test Sample Data'!D136),'Test Sample Data'!D136&lt;35,'Test Sample Data'!D136&gt;0),'Test Sample Data'!D136-'Choose Housekeeping Genes'!E$20,35-'Choose Housekeeping Genes'!E$20),"")</f>
        <v/>
      </c>
      <c r="E136" s="22" t="str">
        <f>IF(SUM('Test Sample Data'!E$3:E$194)&gt;10,IF(AND(ISNUMBER('Test Sample Data'!E136),'Test Sample Data'!E136&lt;35,'Test Sample Data'!E136&gt;0),'Test Sample Data'!E136-'Choose Housekeeping Genes'!F$20,35-'Choose Housekeeping Genes'!F$20),"")</f>
        <v/>
      </c>
      <c r="F136" s="22" t="str">
        <f>IF(SUM('Test Sample Data'!F$3:F$194)&gt;10,IF(AND(ISNUMBER('Test Sample Data'!F136),'Test Sample Data'!F136&lt;35,'Test Sample Data'!F136&gt;0),'Test Sample Data'!F136-'Choose Housekeeping Genes'!G$20,35-'Choose Housekeeping Genes'!G$20),"")</f>
        <v/>
      </c>
      <c r="G136" s="22" t="str">
        <f>IF(SUM('Test Sample Data'!G$3:G$194)&gt;10,IF(AND(ISNUMBER('Test Sample Data'!G136),'Test Sample Data'!G136&lt;35,'Test Sample Data'!G136&gt;0),'Test Sample Data'!G136-'Choose Housekeeping Genes'!H$20,35-'Choose Housekeeping Genes'!H$20),"")</f>
        <v/>
      </c>
      <c r="H136" s="22" t="str">
        <f>IF(SUM('Test Sample Data'!H$3:H$194)&gt;10,IF(AND(ISNUMBER('Test Sample Data'!H136),'Test Sample Data'!H136&lt;35,'Test Sample Data'!H136&gt;0),'Test Sample Data'!H136-'Choose Housekeeping Genes'!I$20,35-'Choose Housekeeping Genes'!I$20),"")</f>
        <v/>
      </c>
      <c r="I136" s="22" t="str">
        <f>IF(SUM('Test Sample Data'!I$3:I$194)&gt;10,IF(AND(ISNUMBER('Test Sample Data'!I136),'Test Sample Data'!I136&lt;35,'Test Sample Data'!I136&gt;0),'Test Sample Data'!I136-'Choose Housekeeping Genes'!J$20,35-'Choose Housekeeping Genes'!J$20),"")</f>
        <v/>
      </c>
      <c r="J136" s="22" t="str">
        <f>IF(SUM('Test Sample Data'!J$3:J$194)&gt;10,IF(AND(ISNUMBER('Test Sample Data'!J136),'Test Sample Data'!J136&lt;35,'Test Sample Data'!J136&gt;0),'Test Sample Data'!J136-'Choose Housekeeping Genes'!K$20,35-'Choose Housekeeping Genes'!K$20),"")</f>
        <v/>
      </c>
      <c r="K136" s="22" t="str">
        <f>IF(SUM('Test Sample Data'!K$3:K$194)&gt;10,IF(AND(ISNUMBER('Test Sample Data'!K136),'Test Sample Data'!K136&lt;35,'Test Sample Data'!K136&gt;0),'Test Sample Data'!K136-'Choose Housekeeping Genes'!L$20,35-'Choose Housekeeping Genes'!L$20),"")</f>
        <v/>
      </c>
      <c r="L136" s="22" t="str">
        <f>IF(SUM('Test Sample Data'!L$3:L$194)&gt;10,IF(AND(ISNUMBER('Test Sample Data'!L136),'Test Sample Data'!L136&lt;35,'Test Sample Data'!L136&gt;0),'Test Sample Data'!L136-'Choose Housekeeping Genes'!M$20,35-'Choose Housekeeping Genes'!M$20),"")</f>
        <v/>
      </c>
      <c r="M136" s="22" t="str">
        <f>IF(SUM('Test Sample Data'!M$3:M$194)&gt;10,IF(AND(ISNUMBER('Test Sample Data'!M136),'Test Sample Data'!M136&lt;35,'Test Sample Data'!M136&gt;0),'Test Sample Data'!M136-'Choose Housekeeping Genes'!N$20,35-'Choose Housekeeping Genes'!N$20),"")</f>
        <v/>
      </c>
      <c r="N136" s="22" t="str">
        <f>IF(SUM('Test Sample Data'!N$3:N$194)&gt;10,IF(AND(ISNUMBER('Test Sample Data'!N136),'Test Sample Data'!N136&lt;35,'Test Sample Data'!N136&gt;0),'Test Sample Data'!N136-'Choose Housekeeping Genes'!O$20,35-'Choose Housekeeping Genes'!O$20),"")</f>
        <v/>
      </c>
      <c r="O136" s="22" t="str">
        <f>IF(SUM('Test Sample Data'!O$3:O$194)&gt;10,IF(AND(ISNUMBER('Test Sample Data'!O136),'Test Sample Data'!O136&lt;35,'Test Sample Data'!O136&gt;0),'Test Sample Data'!O136-'Choose Housekeeping Genes'!P$20,35-'Choose Housekeeping Genes'!P$20),"")</f>
        <v/>
      </c>
      <c r="P136" s="22" t="str">
        <f>IF(SUM('Test Sample Data'!P$3:P$194)&gt;10,IF(AND(ISNUMBER('Test Sample Data'!P136),'Test Sample Data'!P136&lt;35,'Test Sample Data'!P136&gt;0),'Test Sample Data'!P136-'Choose Housekeeping Genes'!Q$20,35-'Choose Housekeeping Genes'!Q$20),"")</f>
        <v/>
      </c>
      <c r="Q136" s="22" t="str">
        <f>IF(SUM('Test Sample Data'!Q$3:Q$194)&gt;10,IF(AND(ISNUMBER('Test Sample Data'!Q136),'Test Sample Data'!Q136&lt;35,'Test Sample Data'!Q136&gt;0),'Test Sample Data'!Q136-'Choose Housekeeping Genes'!R$20,35-'Choose Housekeeping Genes'!R$20),"")</f>
        <v/>
      </c>
      <c r="R136" s="22" t="str">
        <f>IF(SUM('Test Sample Data'!R$3:R$194)&gt;10,IF(AND(ISNUMBER('Test Sample Data'!R136),'Test Sample Data'!R136&lt;35,'Test Sample Data'!R136&gt;0),'Test Sample Data'!R136-'Choose Housekeeping Genes'!S$20,35-'Choose Housekeeping Genes'!S$20),"")</f>
        <v/>
      </c>
      <c r="S136" s="22" t="str">
        <f>IF(SUM('Test Sample Data'!S$3:S$194)&gt;10,IF(AND(ISNUMBER('Test Sample Data'!S136),'Test Sample Data'!S136&lt;35,'Test Sample Data'!S136&gt;0),'Test Sample Data'!S136-'Choose Housekeeping Genes'!T$20,35-'Choose Housekeeping Genes'!T$20),"")</f>
        <v/>
      </c>
      <c r="T136" s="22" t="str">
        <f>IF(SUM('Test Sample Data'!T$3:T$194)&gt;10,IF(AND(ISNUMBER('Test Sample Data'!T136),'Test Sample Data'!T136&lt;35,'Test Sample Data'!T136&gt;0),'Test Sample Data'!T136-'Choose Housekeeping Genes'!U$20,35-'Choose Housekeeping Genes'!U$20),"")</f>
        <v/>
      </c>
      <c r="U136" s="22" t="str">
        <f>IF(SUM('Test Sample Data'!U$3:U$194)&gt;10,IF(AND(ISNUMBER('Test Sample Data'!U136),'Test Sample Data'!U136&lt;35,'Test Sample Data'!U136&gt;0),'Test Sample Data'!U136-'Choose Housekeeping Genes'!V$20,35-'Choose Housekeeping Genes'!V$20),"")</f>
        <v/>
      </c>
      <c r="V136" s="22" t="str">
        <f>IF(SUM('Test Sample Data'!V$3:V$194)&gt;10,IF(AND(ISNUMBER('Test Sample Data'!V136),'Test Sample Data'!V136&lt;35,'Test Sample Data'!V136&gt;0),'Test Sample Data'!V136-'Choose Housekeeping Genes'!W$20,35-'Choose Housekeeping Genes'!W$20),"")</f>
        <v/>
      </c>
      <c r="W136" s="139" t="str">
        <f>'Control Sample Data'!A136</f>
        <v>Ser-CGA-1</v>
      </c>
      <c r="X136" s="140" t="s">
        <v>172</v>
      </c>
      <c r="Y136" s="22" t="str">
        <f>IF(SUM('Control Sample Data'!C$3:C$194)&gt;10,IF(AND(ISNUMBER('Control Sample Data'!C136),'Control Sample Data'!C136&lt;35,'Control Sample Data'!C136&gt;0),'Control Sample Data'!C136-'Choose Housekeeping Genes'!AA$20,35-'Choose Housekeeping Genes'!AA$20),"")</f>
        <v/>
      </c>
      <c r="Z136" s="22" t="str">
        <f>IF(SUM('Control Sample Data'!D$3:D$194)&gt;10,IF(AND(ISNUMBER('Control Sample Data'!D136),'Control Sample Data'!D136&lt;35,'Control Sample Data'!D136&gt;0),'Control Sample Data'!D136-'Choose Housekeeping Genes'!AB$20,35-'Choose Housekeeping Genes'!AB$20),"")</f>
        <v/>
      </c>
      <c r="AA136" s="22" t="str">
        <f>IF(SUM('Control Sample Data'!E$3:E$194)&gt;10,IF(AND(ISNUMBER('Control Sample Data'!E136),'Control Sample Data'!E136&lt;35,'Control Sample Data'!E136&gt;0),'Control Sample Data'!E136-'Choose Housekeeping Genes'!AC$20,35-'Choose Housekeeping Genes'!AC$20),"")</f>
        <v/>
      </c>
      <c r="AB136" s="22" t="str">
        <f>IF(SUM('Control Sample Data'!F$3:F$194)&gt;10,IF(AND(ISNUMBER('Control Sample Data'!F136),'Control Sample Data'!F136&lt;35,'Control Sample Data'!F136&gt;0),'Control Sample Data'!F136-'Choose Housekeeping Genes'!AD$20,35-'Choose Housekeeping Genes'!AD$20),"")</f>
        <v/>
      </c>
      <c r="AC136" s="22" t="str">
        <f>IF(SUM('Control Sample Data'!G$3:G$194)&gt;10,IF(AND(ISNUMBER('Control Sample Data'!G136),'Control Sample Data'!G136&lt;35,'Control Sample Data'!G136&gt;0),'Control Sample Data'!G136-'Choose Housekeeping Genes'!AE$20,35-'Choose Housekeeping Genes'!AE$20),"")</f>
        <v/>
      </c>
      <c r="AD136" s="22" t="str">
        <f>IF(SUM('Control Sample Data'!H$3:H$194)&gt;10,IF(AND(ISNUMBER('Control Sample Data'!H136),'Control Sample Data'!H136&lt;35,'Control Sample Data'!H136&gt;0),'Control Sample Data'!H136-'Choose Housekeeping Genes'!AF$20,35-'Choose Housekeeping Genes'!AF$20),"")</f>
        <v/>
      </c>
      <c r="AE136" s="22" t="str">
        <f>IF(SUM('Control Sample Data'!I$3:I$194)&gt;10,IF(AND(ISNUMBER('Control Sample Data'!I136),'Control Sample Data'!I136&lt;35,'Control Sample Data'!I136&gt;0),'Control Sample Data'!I136-'Choose Housekeeping Genes'!AG$20,35-'Choose Housekeeping Genes'!AG$20),"")</f>
        <v/>
      </c>
      <c r="AF136" s="22" t="str">
        <f>IF(SUM('Control Sample Data'!J$3:J$194)&gt;10,IF(AND(ISNUMBER('Control Sample Data'!J136),'Control Sample Data'!J136&lt;35,'Control Sample Data'!J136&gt;0),'Control Sample Data'!J136-'Choose Housekeeping Genes'!AH$20,35-'Choose Housekeeping Genes'!AH$20),"")</f>
        <v/>
      </c>
      <c r="AG136" s="22" t="str">
        <f>IF(SUM('Control Sample Data'!K$3:K$194)&gt;10,IF(AND(ISNUMBER('Control Sample Data'!K136),'Control Sample Data'!K136&lt;35,'Control Sample Data'!K136&gt;0),'Control Sample Data'!K136-'Choose Housekeeping Genes'!AI$20,35-'Choose Housekeeping Genes'!AI$20),"")</f>
        <v/>
      </c>
      <c r="AH136" s="22" t="str">
        <f>IF(SUM('Control Sample Data'!L$3:L$194)&gt;10,IF(AND(ISNUMBER('Control Sample Data'!L136),'Control Sample Data'!L136&lt;35,'Control Sample Data'!L136&gt;0),'Control Sample Data'!L136-'Choose Housekeeping Genes'!AJ$20,35-'Choose Housekeeping Genes'!AJ$20),"")</f>
        <v/>
      </c>
      <c r="AI136" s="22" t="str">
        <f>IF(SUM('Control Sample Data'!M$3:M$194)&gt;10,IF(AND(ISNUMBER('Control Sample Data'!M136),'Control Sample Data'!M136&lt;35,'Control Sample Data'!M136&gt;0),'Control Sample Data'!M136-'Choose Housekeeping Genes'!AK$20,35-'Choose Housekeeping Genes'!AK$20),"")</f>
        <v/>
      </c>
      <c r="AJ136" s="22" t="str">
        <f>IF(SUM('Control Sample Data'!N$3:N$194)&gt;10,IF(AND(ISNUMBER('Control Sample Data'!N136),'Control Sample Data'!N136&lt;35,'Control Sample Data'!N136&gt;0),'Control Sample Data'!N136-'Choose Housekeeping Genes'!AL$20,35-'Choose Housekeeping Genes'!AL$20),"")</f>
        <v/>
      </c>
      <c r="AK136" s="22" t="str">
        <f>IF(SUM('Control Sample Data'!O$3:O$194)&gt;10,IF(AND(ISNUMBER('Control Sample Data'!O136),'Control Sample Data'!O136&lt;35,'Control Sample Data'!O136&gt;0),'Control Sample Data'!O136-'Choose Housekeeping Genes'!AM$20,35-'Choose Housekeeping Genes'!AM$20),"")</f>
        <v/>
      </c>
      <c r="AL136" s="22" t="str">
        <f>IF(SUM('Control Sample Data'!P$3:P$194)&gt;10,IF(AND(ISNUMBER('Control Sample Data'!P136),'Control Sample Data'!P136&lt;35,'Control Sample Data'!P136&gt;0),'Control Sample Data'!P136-'Choose Housekeeping Genes'!AN$20,35-'Choose Housekeeping Genes'!AN$20),"")</f>
        <v/>
      </c>
      <c r="AM136" s="22" t="str">
        <f>IF(SUM('Control Sample Data'!Q$3:Q$194)&gt;10,IF(AND(ISNUMBER('Control Sample Data'!Q136),'Control Sample Data'!Q136&lt;35,'Control Sample Data'!Q136&gt;0),'Control Sample Data'!Q136-'Choose Housekeeping Genes'!AO$20,35-'Choose Housekeeping Genes'!AO$20),"")</f>
        <v/>
      </c>
      <c r="AN136" s="22" t="str">
        <f>IF(SUM('Control Sample Data'!R$3:R$194)&gt;10,IF(AND(ISNUMBER('Control Sample Data'!R136),'Control Sample Data'!R136&lt;35,'Control Sample Data'!R136&gt;0),'Control Sample Data'!R136-'Choose Housekeeping Genes'!AP$20,35-'Choose Housekeeping Genes'!AP$20),"")</f>
        <v/>
      </c>
      <c r="AO136" s="22" t="str">
        <f>IF(SUM('Control Sample Data'!S$3:S$194)&gt;10,IF(AND(ISNUMBER('Control Sample Data'!S136),'Control Sample Data'!S136&lt;35,'Control Sample Data'!S136&gt;0),'Control Sample Data'!S136-'Choose Housekeeping Genes'!AQ$20,35-'Choose Housekeeping Genes'!AQ$20),"")</f>
        <v/>
      </c>
      <c r="AP136" s="22" t="str">
        <f>IF(SUM('Control Sample Data'!T$3:T$194)&gt;10,IF(AND(ISNUMBER('Control Sample Data'!T136),'Control Sample Data'!T136&lt;35,'Control Sample Data'!T136&gt;0),'Control Sample Data'!T136-'Choose Housekeeping Genes'!AR$20,35-'Choose Housekeeping Genes'!AR$20),"")</f>
        <v/>
      </c>
      <c r="AQ136" s="22" t="str">
        <f>IF(SUM('Control Sample Data'!U$3:U$194)&gt;10,IF(AND(ISNUMBER('Control Sample Data'!U136),'Control Sample Data'!U136&lt;35,'Control Sample Data'!U136&gt;0),'Control Sample Data'!U136-'Choose Housekeeping Genes'!AS$20,35-'Choose Housekeeping Genes'!AS$20),"")</f>
        <v/>
      </c>
      <c r="AR136" s="22" t="str">
        <f>IF(SUM('Control Sample Data'!V$3:V$194)&gt;10,IF(AND(ISNUMBER('Control Sample Data'!V136),'Control Sample Data'!V136&lt;35,'Control Sample Data'!V136&gt;0),'Control Sample Data'!V136-'Choose Housekeeping Genes'!AT$20,35-'Choose Housekeeping Genes'!AT$20),"")</f>
        <v/>
      </c>
      <c r="AS136" s="69" t="str">
        <f>'Control Sample Data'!A136</f>
        <v>Ser-CGA-1</v>
      </c>
      <c r="AT136" s="21" t="s">
        <v>172</v>
      </c>
      <c r="AU136" s="22" t="str">
        <f ca="1">IF(ISNUMBER(C136-'Choose Housekeeping Genes'!D$12),C136-'Choose Housekeeping Genes'!D$12,"")</f>
        <v/>
      </c>
      <c r="AV136" s="22" t="str">
        <f ca="1">IF(ISNUMBER(D136-'Choose Housekeeping Genes'!E$12),D136-'Choose Housekeeping Genes'!E$12,"")</f>
        <v/>
      </c>
      <c r="AW136" s="22" t="str">
        <f ca="1">IF(ISNUMBER(E136-'Choose Housekeeping Genes'!F$12),E136-'Choose Housekeeping Genes'!F$12,"")</f>
        <v/>
      </c>
      <c r="AX136" s="22" t="str">
        <f ca="1">IF(ISNUMBER(F136-'Choose Housekeeping Genes'!G$12),F136-'Choose Housekeeping Genes'!G$12,"")</f>
        <v/>
      </c>
      <c r="AY136" s="22" t="str">
        <f ca="1">IF(ISNUMBER(G136-'Choose Housekeeping Genes'!H$12),G136-'Choose Housekeeping Genes'!H$12,"")</f>
        <v/>
      </c>
      <c r="AZ136" s="22" t="str">
        <f ca="1">IF(ISNUMBER(H136-'Choose Housekeeping Genes'!I$12),H136-'Choose Housekeeping Genes'!I$12,"")</f>
        <v/>
      </c>
      <c r="BA136" s="22" t="str">
        <f ca="1">IF(ISNUMBER(I136-'Choose Housekeeping Genes'!J$12),I136-'Choose Housekeeping Genes'!J$12,"")</f>
        <v/>
      </c>
      <c r="BB136" s="22" t="str">
        <f ca="1">IF(ISNUMBER(J136-'Choose Housekeeping Genes'!K$12),J136-'Choose Housekeeping Genes'!K$12,"")</f>
        <v/>
      </c>
      <c r="BC136" s="22" t="str">
        <f ca="1">IF(ISNUMBER(K136-'Choose Housekeeping Genes'!L$12),K136-'Choose Housekeeping Genes'!L$12,"")</f>
        <v/>
      </c>
      <c r="BD136" s="22" t="str">
        <f ca="1">IF(ISNUMBER(L136-'Choose Housekeeping Genes'!M$12),L136-'Choose Housekeeping Genes'!M$12,"")</f>
        <v/>
      </c>
      <c r="BE136" s="22" t="str">
        <f ca="1">IF(ISNUMBER(M136-'Choose Housekeeping Genes'!N$12),M136-'Choose Housekeeping Genes'!N$12,"")</f>
        <v/>
      </c>
      <c r="BF136" s="22" t="str">
        <f ca="1">IF(ISNUMBER(N136-'Choose Housekeeping Genes'!O$12),N136-'Choose Housekeeping Genes'!O$12,"")</f>
        <v/>
      </c>
      <c r="BG136" s="22" t="str">
        <f ca="1">IF(ISNUMBER(O136-'Choose Housekeeping Genes'!P$12),O136-'Choose Housekeeping Genes'!P$12,"")</f>
        <v/>
      </c>
      <c r="BH136" s="22" t="str">
        <f ca="1">IF(ISNUMBER(P136-'Choose Housekeeping Genes'!Q$12),P136-'Choose Housekeeping Genes'!Q$12,"")</f>
        <v/>
      </c>
      <c r="BI136" s="22" t="str">
        <f ca="1">IF(ISNUMBER(Q136-'Choose Housekeeping Genes'!R$12),Q136-'Choose Housekeeping Genes'!R$12,"")</f>
        <v/>
      </c>
      <c r="BJ136" s="22" t="str">
        <f ca="1">IF(ISNUMBER(R136-'Choose Housekeeping Genes'!S$12),R136-'Choose Housekeeping Genes'!S$12,"")</f>
        <v/>
      </c>
      <c r="BK136" s="22" t="str">
        <f ca="1">IF(ISNUMBER(S136-'Choose Housekeeping Genes'!T$12),S136-'Choose Housekeeping Genes'!T$12,"")</f>
        <v/>
      </c>
      <c r="BL136" s="22" t="str">
        <f ca="1">IF(ISNUMBER(T136-'Choose Housekeeping Genes'!U$12),T136-'Choose Housekeeping Genes'!U$12,"")</f>
        <v/>
      </c>
      <c r="BM136" s="22" t="str">
        <f ca="1">IF(ISNUMBER(U136-'Choose Housekeeping Genes'!V$12),U136-'Choose Housekeeping Genes'!V$12,"")</f>
        <v/>
      </c>
      <c r="BN136" s="22" t="str">
        <f ca="1">IF(ISNUMBER(V136-'Choose Housekeeping Genes'!W$12),V136-'Choose Housekeeping Genes'!W$12,"")</f>
        <v/>
      </c>
      <c r="BO136" s="142" t="str">
        <f t="shared" si="94"/>
        <v>Ser-CGA-1</v>
      </c>
      <c r="BP136" s="140" t="s">
        <v>172</v>
      </c>
      <c r="BQ136" s="22" t="str">
        <f ca="1">IF(ISNUMBER(Y136-'Choose Housekeeping Genes'!AA$12),Y136-'Choose Housekeeping Genes'!AA$12,"")</f>
        <v/>
      </c>
      <c r="BR136" s="22" t="str">
        <f ca="1">IF(ISNUMBER(Z136-'Choose Housekeeping Genes'!AB$12),Z136-'Choose Housekeeping Genes'!AB$12,"")</f>
        <v/>
      </c>
      <c r="BS136" s="22" t="str">
        <f ca="1">IF(ISNUMBER(AA136-'Choose Housekeeping Genes'!AC$12),AA136-'Choose Housekeeping Genes'!AC$12,"")</f>
        <v/>
      </c>
      <c r="BT136" s="22" t="str">
        <f ca="1">IF(ISNUMBER(AB136-'Choose Housekeeping Genes'!AD$12),AB136-'Choose Housekeeping Genes'!AD$12,"")</f>
        <v/>
      </c>
      <c r="BU136" s="22" t="str">
        <f ca="1">IF(ISNUMBER(AC136-'Choose Housekeeping Genes'!AE$12),AC136-'Choose Housekeeping Genes'!AE$12,"")</f>
        <v/>
      </c>
      <c r="BV136" s="22" t="str">
        <f ca="1">IF(ISNUMBER(AD136-'Choose Housekeeping Genes'!AF$12),AD136-'Choose Housekeeping Genes'!AF$12,"")</f>
        <v/>
      </c>
      <c r="BW136" s="22" t="str">
        <f ca="1">IF(ISNUMBER(AE136-'Choose Housekeeping Genes'!AG$12),AE136-'Choose Housekeeping Genes'!AG$12,"")</f>
        <v/>
      </c>
      <c r="BX136" s="22" t="str">
        <f ca="1">IF(ISNUMBER(AF136-'Choose Housekeeping Genes'!AH$12),AF136-'Choose Housekeeping Genes'!AH$12,"")</f>
        <v/>
      </c>
      <c r="BY136" s="22" t="str">
        <f ca="1">IF(ISNUMBER(AG136-'Choose Housekeeping Genes'!AI$12),AG136-'Choose Housekeeping Genes'!AI$12,"")</f>
        <v/>
      </c>
      <c r="BZ136" s="22" t="str">
        <f ca="1">IF(ISNUMBER(AH136-'Choose Housekeeping Genes'!AJ$12),AH136-'Choose Housekeeping Genes'!AJ$12,"")</f>
        <v/>
      </c>
      <c r="CA136" s="22" t="str">
        <f ca="1">IF(ISNUMBER(AI136-'Choose Housekeeping Genes'!AK$12),AI136-'Choose Housekeeping Genes'!AK$12,"")</f>
        <v/>
      </c>
      <c r="CB136" s="22" t="str">
        <f ca="1">IF(ISNUMBER(AJ136-'Choose Housekeeping Genes'!AL$12),AJ136-'Choose Housekeeping Genes'!AL$12,"")</f>
        <v/>
      </c>
      <c r="CC136" s="22" t="str">
        <f ca="1">IF(ISNUMBER(AK136-'Choose Housekeeping Genes'!AM$12),AK136-'Choose Housekeeping Genes'!AM$12,"")</f>
        <v/>
      </c>
      <c r="CD136" s="22" t="str">
        <f ca="1">IF(ISNUMBER(AL136-'Choose Housekeeping Genes'!AN$12),AL136-'Choose Housekeeping Genes'!AN$12,"")</f>
        <v/>
      </c>
      <c r="CE136" s="22" t="str">
        <f ca="1">IF(ISNUMBER(AM136-'Choose Housekeeping Genes'!AO$12),AM136-'Choose Housekeeping Genes'!AO$12,"")</f>
        <v/>
      </c>
      <c r="CF136" s="22" t="str">
        <f ca="1">IF(ISNUMBER(AN136-'Choose Housekeeping Genes'!AP$12),AN136-'Choose Housekeeping Genes'!AP$12,"")</f>
        <v/>
      </c>
      <c r="CG136" s="22" t="str">
        <f ca="1">IF(ISNUMBER(AO136-'Choose Housekeeping Genes'!AQ$12),AO136-'Choose Housekeeping Genes'!AQ$12,"")</f>
        <v/>
      </c>
      <c r="CH136" s="22" t="str">
        <f ca="1">IF(ISNUMBER(AP136-'Choose Housekeeping Genes'!AR$12),AP136-'Choose Housekeeping Genes'!AR$12,"")</f>
        <v/>
      </c>
      <c r="CI136" s="22" t="str">
        <f ca="1">IF(ISNUMBER(AQ136-'Choose Housekeeping Genes'!AS$12),AQ136-'Choose Housekeeping Genes'!AS$12,"")</f>
        <v/>
      </c>
      <c r="CJ136" s="22" t="str">
        <f ca="1">IF(ISNUMBER(AR136-'Choose Housekeeping Genes'!AT$12),AR136-'Choose Housekeeping Genes'!AT$12,"")</f>
        <v/>
      </c>
      <c r="CK136" s="66" t="e">
        <f t="shared" ca="1" si="95"/>
        <v>#DIV/0!</v>
      </c>
      <c r="CL136" s="143" t="e">
        <f t="shared" ca="1" si="96"/>
        <v>#DIV/0!</v>
      </c>
      <c r="DA136" s="69" t="str">
        <f>'Transcript table'!D144</f>
        <v>Ser-CGA-1</v>
      </c>
      <c r="DB136" s="21" t="s">
        <v>172</v>
      </c>
      <c r="DC136" s="65" t="str">
        <f t="shared" ca="1" si="97"/>
        <v/>
      </c>
      <c r="DD136" s="65" t="str">
        <f t="shared" ca="1" si="98"/>
        <v/>
      </c>
      <c r="DE136" s="65" t="str">
        <f t="shared" ca="1" si="99"/>
        <v/>
      </c>
      <c r="DF136" s="65" t="str">
        <f t="shared" ca="1" si="100"/>
        <v/>
      </c>
      <c r="DG136" s="65" t="str">
        <f t="shared" ca="1" si="101"/>
        <v/>
      </c>
      <c r="DH136" s="65" t="str">
        <f t="shared" ca="1" si="102"/>
        <v/>
      </c>
      <c r="DI136" s="65" t="str">
        <f t="shared" ca="1" si="103"/>
        <v/>
      </c>
      <c r="DJ136" s="65" t="str">
        <f t="shared" ca="1" si="104"/>
        <v/>
      </c>
      <c r="DK136" s="65" t="str">
        <f t="shared" ca="1" si="105"/>
        <v/>
      </c>
      <c r="DL136" s="65" t="str">
        <f t="shared" ca="1" si="106"/>
        <v/>
      </c>
      <c r="DM136" s="65" t="str">
        <f t="shared" ca="1" si="107"/>
        <v/>
      </c>
      <c r="DN136" s="65" t="str">
        <f t="shared" ca="1" si="108"/>
        <v/>
      </c>
      <c r="DO136" s="65" t="str">
        <f t="shared" ca="1" si="109"/>
        <v/>
      </c>
      <c r="DP136" s="65" t="str">
        <f t="shared" ca="1" si="110"/>
        <v/>
      </c>
      <c r="DQ136" s="65" t="str">
        <f t="shared" ca="1" si="111"/>
        <v/>
      </c>
      <c r="DR136" s="65" t="str">
        <f t="shared" ca="1" si="112"/>
        <v/>
      </c>
      <c r="DS136" s="65" t="str">
        <f t="shared" ca="1" si="113"/>
        <v/>
      </c>
      <c r="DT136" s="65" t="str">
        <f t="shared" ca="1" si="114"/>
        <v/>
      </c>
      <c r="DU136" s="65" t="str">
        <f t="shared" ca="1" si="115"/>
        <v/>
      </c>
      <c r="DV136" s="65" t="str">
        <f t="shared" ca="1" si="116"/>
        <v/>
      </c>
      <c r="DW136" s="141" t="str">
        <f t="shared" si="117"/>
        <v>Ser-CGA-1</v>
      </c>
      <c r="DX136" s="140" t="s">
        <v>172</v>
      </c>
      <c r="DY136" s="65" t="str">
        <f t="shared" ca="1" si="118"/>
        <v/>
      </c>
      <c r="DZ136" s="65" t="str">
        <f t="shared" ca="1" si="119"/>
        <v/>
      </c>
      <c r="EA136" s="65" t="str">
        <f t="shared" ca="1" si="120"/>
        <v/>
      </c>
      <c r="EB136" s="65" t="str">
        <f t="shared" ca="1" si="121"/>
        <v/>
      </c>
      <c r="EC136" s="65" t="str">
        <f t="shared" ca="1" si="122"/>
        <v/>
      </c>
      <c r="ED136" s="65" t="str">
        <f t="shared" ca="1" si="123"/>
        <v/>
      </c>
      <c r="EE136" s="65" t="str">
        <f t="shared" ca="1" si="124"/>
        <v/>
      </c>
      <c r="EF136" s="65" t="str">
        <f t="shared" ca="1" si="125"/>
        <v/>
      </c>
      <c r="EG136" s="65" t="str">
        <f t="shared" ca="1" si="126"/>
        <v/>
      </c>
      <c r="EH136" s="65" t="str">
        <f t="shared" ca="1" si="127"/>
        <v/>
      </c>
      <c r="EI136" s="65" t="str">
        <f t="shared" ca="1" si="128"/>
        <v/>
      </c>
      <c r="EJ136" s="65" t="str">
        <f t="shared" ca="1" si="129"/>
        <v/>
      </c>
      <c r="EK136" s="65" t="str">
        <f t="shared" ca="1" si="130"/>
        <v/>
      </c>
      <c r="EL136" s="65" t="str">
        <f t="shared" ca="1" si="131"/>
        <v/>
      </c>
      <c r="EM136" s="65" t="str">
        <f t="shared" ca="1" si="132"/>
        <v/>
      </c>
      <c r="EN136" s="65" t="str">
        <f t="shared" ca="1" si="133"/>
        <v/>
      </c>
      <c r="EO136" s="65" t="str">
        <f t="shared" ca="1" si="134"/>
        <v/>
      </c>
      <c r="EP136" s="65" t="str">
        <f t="shared" ca="1" si="135"/>
        <v/>
      </c>
      <c r="EQ136" s="65" t="str">
        <f t="shared" ca="1" si="136"/>
        <v/>
      </c>
      <c r="ER136" s="65" t="str">
        <f t="shared" ca="1" si="137"/>
        <v/>
      </c>
    </row>
    <row r="137" spans="1:148" ht="12.75" customHeight="1">
      <c r="A137" s="134" t="str">
        <f>'Test Sample Data'!A137</f>
        <v>Ser-CGA-2</v>
      </c>
      <c r="B137" s="136" t="s">
        <v>170</v>
      </c>
      <c r="C137" s="22" t="str">
        <f>IF(SUM('Test Sample Data'!C$3:C$194)&gt;10,IF(AND(ISNUMBER('Test Sample Data'!C137),'Test Sample Data'!C137&lt;35,'Test Sample Data'!C137&gt;0),'Test Sample Data'!C137-'Choose Housekeeping Genes'!D$20,35-'Choose Housekeeping Genes'!D$20),"")</f>
        <v/>
      </c>
      <c r="D137" s="22" t="str">
        <f>IF(SUM('Test Sample Data'!D$3:D$194)&gt;10,IF(AND(ISNUMBER('Test Sample Data'!D137),'Test Sample Data'!D137&lt;35,'Test Sample Data'!D137&gt;0),'Test Sample Data'!D137-'Choose Housekeeping Genes'!E$20,35-'Choose Housekeeping Genes'!E$20),"")</f>
        <v/>
      </c>
      <c r="E137" s="22" t="str">
        <f>IF(SUM('Test Sample Data'!E$3:E$194)&gt;10,IF(AND(ISNUMBER('Test Sample Data'!E137),'Test Sample Data'!E137&lt;35,'Test Sample Data'!E137&gt;0),'Test Sample Data'!E137-'Choose Housekeeping Genes'!F$20,35-'Choose Housekeeping Genes'!F$20),"")</f>
        <v/>
      </c>
      <c r="F137" s="22" t="str">
        <f>IF(SUM('Test Sample Data'!F$3:F$194)&gt;10,IF(AND(ISNUMBER('Test Sample Data'!F137),'Test Sample Data'!F137&lt;35,'Test Sample Data'!F137&gt;0),'Test Sample Data'!F137-'Choose Housekeeping Genes'!G$20,35-'Choose Housekeeping Genes'!G$20),"")</f>
        <v/>
      </c>
      <c r="G137" s="22" t="str">
        <f>IF(SUM('Test Sample Data'!G$3:G$194)&gt;10,IF(AND(ISNUMBER('Test Sample Data'!G137),'Test Sample Data'!G137&lt;35,'Test Sample Data'!G137&gt;0),'Test Sample Data'!G137-'Choose Housekeeping Genes'!H$20,35-'Choose Housekeeping Genes'!H$20),"")</f>
        <v/>
      </c>
      <c r="H137" s="22" t="str">
        <f>IF(SUM('Test Sample Data'!H$3:H$194)&gt;10,IF(AND(ISNUMBER('Test Sample Data'!H137),'Test Sample Data'!H137&lt;35,'Test Sample Data'!H137&gt;0),'Test Sample Data'!H137-'Choose Housekeeping Genes'!I$20,35-'Choose Housekeeping Genes'!I$20),"")</f>
        <v/>
      </c>
      <c r="I137" s="22" t="str">
        <f>IF(SUM('Test Sample Data'!I$3:I$194)&gt;10,IF(AND(ISNUMBER('Test Sample Data'!I137),'Test Sample Data'!I137&lt;35,'Test Sample Data'!I137&gt;0),'Test Sample Data'!I137-'Choose Housekeeping Genes'!J$20,35-'Choose Housekeeping Genes'!J$20),"")</f>
        <v/>
      </c>
      <c r="J137" s="22" t="str">
        <f>IF(SUM('Test Sample Data'!J$3:J$194)&gt;10,IF(AND(ISNUMBER('Test Sample Data'!J137),'Test Sample Data'!J137&lt;35,'Test Sample Data'!J137&gt;0),'Test Sample Data'!J137-'Choose Housekeeping Genes'!K$20,35-'Choose Housekeeping Genes'!K$20),"")</f>
        <v/>
      </c>
      <c r="K137" s="22" t="str">
        <f>IF(SUM('Test Sample Data'!K$3:K$194)&gt;10,IF(AND(ISNUMBER('Test Sample Data'!K137),'Test Sample Data'!K137&lt;35,'Test Sample Data'!K137&gt;0),'Test Sample Data'!K137-'Choose Housekeeping Genes'!L$20,35-'Choose Housekeeping Genes'!L$20),"")</f>
        <v/>
      </c>
      <c r="L137" s="22" t="str">
        <f>IF(SUM('Test Sample Data'!L$3:L$194)&gt;10,IF(AND(ISNUMBER('Test Sample Data'!L137),'Test Sample Data'!L137&lt;35,'Test Sample Data'!L137&gt;0),'Test Sample Data'!L137-'Choose Housekeeping Genes'!M$20,35-'Choose Housekeeping Genes'!M$20),"")</f>
        <v/>
      </c>
      <c r="M137" s="22" t="str">
        <f>IF(SUM('Test Sample Data'!M$3:M$194)&gt;10,IF(AND(ISNUMBER('Test Sample Data'!M137),'Test Sample Data'!M137&lt;35,'Test Sample Data'!M137&gt;0),'Test Sample Data'!M137-'Choose Housekeeping Genes'!N$20,35-'Choose Housekeeping Genes'!N$20),"")</f>
        <v/>
      </c>
      <c r="N137" s="22" t="str">
        <f>IF(SUM('Test Sample Data'!N$3:N$194)&gt;10,IF(AND(ISNUMBER('Test Sample Data'!N137),'Test Sample Data'!N137&lt;35,'Test Sample Data'!N137&gt;0),'Test Sample Data'!N137-'Choose Housekeeping Genes'!O$20,35-'Choose Housekeeping Genes'!O$20),"")</f>
        <v/>
      </c>
      <c r="O137" s="22" t="str">
        <f>IF(SUM('Test Sample Data'!O$3:O$194)&gt;10,IF(AND(ISNUMBER('Test Sample Data'!O137),'Test Sample Data'!O137&lt;35,'Test Sample Data'!O137&gt;0),'Test Sample Data'!O137-'Choose Housekeeping Genes'!P$20,35-'Choose Housekeeping Genes'!P$20),"")</f>
        <v/>
      </c>
      <c r="P137" s="22" t="str">
        <f>IF(SUM('Test Sample Data'!P$3:P$194)&gt;10,IF(AND(ISNUMBER('Test Sample Data'!P137),'Test Sample Data'!P137&lt;35,'Test Sample Data'!P137&gt;0),'Test Sample Data'!P137-'Choose Housekeeping Genes'!Q$20,35-'Choose Housekeeping Genes'!Q$20),"")</f>
        <v/>
      </c>
      <c r="Q137" s="22" t="str">
        <f>IF(SUM('Test Sample Data'!Q$3:Q$194)&gt;10,IF(AND(ISNUMBER('Test Sample Data'!Q137),'Test Sample Data'!Q137&lt;35,'Test Sample Data'!Q137&gt;0),'Test Sample Data'!Q137-'Choose Housekeeping Genes'!R$20,35-'Choose Housekeeping Genes'!R$20),"")</f>
        <v/>
      </c>
      <c r="R137" s="22" t="str">
        <f>IF(SUM('Test Sample Data'!R$3:R$194)&gt;10,IF(AND(ISNUMBER('Test Sample Data'!R137),'Test Sample Data'!R137&lt;35,'Test Sample Data'!R137&gt;0),'Test Sample Data'!R137-'Choose Housekeeping Genes'!S$20,35-'Choose Housekeeping Genes'!S$20),"")</f>
        <v/>
      </c>
      <c r="S137" s="22" t="str">
        <f>IF(SUM('Test Sample Data'!S$3:S$194)&gt;10,IF(AND(ISNUMBER('Test Sample Data'!S137),'Test Sample Data'!S137&lt;35,'Test Sample Data'!S137&gt;0),'Test Sample Data'!S137-'Choose Housekeeping Genes'!T$20,35-'Choose Housekeeping Genes'!T$20),"")</f>
        <v/>
      </c>
      <c r="T137" s="22" t="str">
        <f>IF(SUM('Test Sample Data'!T$3:T$194)&gt;10,IF(AND(ISNUMBER('Test Sample Data'!T137),'Test Sample Data'!T137&lt;35,'Test Sample Data'!T137&gt;0),'Test Sample Data'!T137-'Choose Housekeeping Genes'!U$20,35-'Choose Housekeeping Genes'!U$20),"")</f>
        <v/>
      </c>
      <c r="U137" s="22" t="str">
        <f>IF(SUM('Test Sample Data'!U$3:U$194)&gt;10,IF(AND(ISNUMBER('Test Sample Data'!U137),'Test Sample Data'!U137&lt;35,'Test Sample Data'!U137&gt;0),'Test Sample Data'!U137-'Choose Housekeeping Genes'!V$20,35-'Choose Housekeeping Genes'!V$20),"")</f>
        <v/>
      </c>
      <c r="V137" s="22" t="str">
        <f>IF(SUM('Test Sample Data'!V$3:V$194)&gt;10,IF(AND(ISNUMBER('Test Sample Data'!V137),'Test Sample Data'!V137&lt;35,'Test Sample Data'!V137&gt;0),'Test Sample Data'!V137-'Choose Housekeeping Genes'!W$20,35-'Choose Housekeeping Genes'!W$20),"")</f>
        <v/>
      </c>
      <c r="W137" s="139" t="str">
        <f>'Control Sample Data'!A137</f>
        <v>Ser-CGA-2</v>
      </c>
      <c r="X137" s="140" t="s">
        <v>170</v>
      </c>
      <c r="Y137" s="22" t="str">
        <f>IF(SUM('Control Sample Data'!C$3:C$194)&gt;10,IF(AND(ISNUMBER('Control Sample Data'!C137),'Control Sample Data'!C137&lt;35,'Control Sample Data'!C137&gt;0),'Control Sample Data'!C137-'Choose Housekeeping Genes'!AA$20,35-'Choose Housekeeping Genes'!AA$20),"")</f>
        <v/>
      </c>
      <c r="Z137" s="22" t="str">
        <f>IF(SUM('Control Sample Data'!D$3:D$194)&gt;10,IF(AND(ISNUMBER('Control Sample Data'!D137),'Control Sample Data'!D137&lt;35,'Control Sample Data'!D137&gt;0),'Control Sample Data'!D137-'Choose Housekeeping Genes'!AB$20,35-'Choose Housekeeping Genes'!AB$20),"")</f>
        <v/>
      </c>
      <c r="AA137" s="22" t="str">
        <f>IF(SUM('Control Sample Data'!E$3:E$194)&gt;10,IF(AND(ISNUMBER('Control Sample Data'!E137),'Control Sample Data'!E137&lt;35,'Control Sample Data'!E137&gt;0),'Control Sample Data'!E137-'Choose Housekeeping Genes'!AC$20,35-'Choose Housekeeping Genes'!AC$20),"")</f>
        <v/>
      </c>
      <c r="AB137" s="22" t="str">
        <f>IF(SUM('Control Sample Data'!F$3:F$194)&gt;10,IF(AND(ISNUMBER('Control Sample Data'!F137),'Control Sample Data'!F137&lt;35,'Control Sample Data'!F137&gt;0),'Control Sample Data'!F137-'Choose Housekeeping Genes'!AD$20,35-'Choose Housekeeping Genes'!AD$20),"")</f>
        <v/>
      </c>
      <c r="AC137" s="22" t="str">
        <f>IF(SUM('Control Sample Data'!G$3:G$194)&gt;10,IF(AND(ISNUMBER('Control Sample Data'!G137),'Control Sample Data'!G137&lt;35,'Control Sample Data'!G137&gt;0),'Control Sample Data'!G137-'Choose Housekeeping Genes'!AE$20,35-'Choose Housekeeping Genes'!AE$20),"")</f>
        <v/>
      </c>
      <c r="AD137" s="22" t="str">
        <f>IF(SUM('Control Sample Data'!H$3:H$194)&gt;10,IF(AND(ISNUMBER('Control Sample Data'!H137),'Control Sample Data'!H137&lt;35,'Control Sample Data'!H137&gt;0),'Control Sample Data'!H137-'Choose Housekeeping Genes'!AF$20,35-'Choose Housekeeping Genes'!AF$20),"")</f>
        <v/>
      </c>
      <c r="AE137" s="22" t="str">
        <f>IF(SUM('Control Sample Data'!I$3:I$194)&gt;10,IF(AND(ISNUMBER('Control Sample Data'!I137),'Control Sample Data'!I137&lt;35,'Control Sample Data'!I137&gt;0),'Control Sample Data'!I137-'Choose Housekeeping Genes'!AG$20,35-'Choose Housekeeping Genes'!AG$20),"")</f>
        <v/>
      </c>
      <c r="AF137" s="22" t="str">
        <f>IF(SUM('Control Sample Data'!J$3:J$194)&gt;10,IF(AND(ISNUMBER('Control Sample Data'!J137),'Control Sample Data'!J137&lt;35,'Control Sample Data'!J137&gt;0),'Control Sample Data'!J137-'Choose Housekeeping Genes'!AH$20,35-'Choose Housekeeping Genes'!AH$20),"")</f>
        <v/>
      </c>
      <c r="AG137" s="22" t="str">
        <f>IF(SUM('Control Sample Data'!K$3:K$194)&gt;10,IF(AND(ISNUMBER('Control Sample Data'!K137),'Control Sample Data'!K137&lt;35,'Control Sample Data'!K137&gt;0),'Control Sample Data'!K137-'Choose Housekeeping Genes'!AI$20,35-'Choose Housekeeping Genes'!AI$20),"")</f>
        <v/>
      </c>
      <c r="AH137" s="22" t="str">
        <f>IF(SUM('Control Sample Data'!L$3:L$194)&gt;10,IF(AND(ISNUMBER('Control Sample Data'!L137),'Control Sample Data'!L137&lt;35,'Control Sample Data'!L137&gt;0),'Control Sample Data'!L137-'Choose Housekeeping Genes'!AJ$20,35-'Choose Housekeeping Genes'!AJ$20),"")</f>
        <v/>
      </c>
      <c r="AI137" s="22" t="str">
        <f>IF(SUM('Control Sample Data'!M$3:M$194)&gt;10,IF(AND(ISNUMBER('Control Sample Data'!M137),'Control Sample Data'!M137&lt;35,'Control Sample Data'!M137&gt;0),'Control Sample Data'!M137-'Choose Housekeeping Genes'!AK$20,35-'Choose Housekeeping Genes'!AK$20),"")</f>
        <v/>
      </c>
      <c r="AJ137" s="22" t="str">
        <f>IF(SUM('Control Sample Data'!N$3:N$194)&gt;10,IF(AND(ISNUMBER('Control Sample Data'!N137),'Control Sample Data'!N137&lt;35,'Control Sample Data'!N137&gt;0),'Control Sample Data'!N137-'Choose Housekeeping Genes'!AL$20,35-'Choose Housekeeping Genes'!AL$20),"")</f>
        <v/>
      </c>
      <c r="AK137" s="22" t="str">
        <f>IF(SUM('Control Sample Data'!O$3:O$194)&gt;10,IF(AND(ISNUMBER('Control Sample Data'!O137),'Control Sample Data'!O137&lt;35,'Control Sample Data'!O137&gt;0),'Control Sample Data'!O137-'Choose Housekeeping Genes'!AM$20,35-'Choose Housekeeping Genes'!AM$20),"")</f>
        <v/>
      </c>
      <c r="AL137" s="22" t="str">
        <f>IF(SUM('Control Sample Data'!P$3:P$194)&gt;10,IF(AND(ISNUMBER('Control Sample Data'!P137),'Control Sample Data'!P137&lt;35,'Control Sample Data'!P137&gt;0),'Control Sample Data'!P137-'Choose Housekeeping Genes'!AN$20,35-'Choose Housekeeping Genes'!AN$20),"")</f>
        <v/>
      </c>
      <c r="AM137" s="22" t="str">
        <f>IF(SUM('Control Sample Data'!Q$3:Q$194)&gt;10,IF(AND(ISNUMBER('Control Sample Data'!Q137),'Control Sample Data'!Q137&lt;35,'Control Sample Data'!Q137&gt;0),'Control Sample Data'!Q137-'Choose Housekeeping Genes'!AO$20,35-'Choose Housekeeping Genes'!AO$20),"")</f>
        <v/>
      </c>
      <c r="AN137" s="22" t="str">
        <f>IF(SUM('Control Sample Data'!R$3:R$194)&gt;10,IF(AND(ISNUMBER('Control Sample Data'!R137),'Control Sample Data'!R137&lt;35,'Control Sample Data'!R137&gt;0),'Control Sample Data'!R137-'Choose Housekeeping Genes'!AP$20,35-'Choose Housekeeping Genes'!AP$20),"")</f>
        <v/>
      </c>
      <c r="AO137" s="22" t="str">
        <f>IF(SUM('Control Sample Data'!S$3:S$194)&gt;10,IF(AND(ISNUMBER('Control Sample Data'!S137),'Control Sample Data'!S137&lt;35,'Control Sample Data'!S137&gt;0),'Control Sample Data'!S137-'Choose Housekeeping Genes'!AQ$20,35-'Choose Housekeeping Genes'!AQ$20),"")</f>
        <v/>
      </c>
      <c r="AP137" s="22" t="str">
        <f>IF(SUM('Control Sample Data'!T$3:T$194)&gt;10,IF(AND(ISNUMBER('Control Sample Data'!T137),'Control Sample Data'!T137&lt;35,'Control Sample Data'!T137&gt;0),'Control Sample Data'!T137-'Choose Housekeeping Genes'!AR$20,35-'Choose Housekeeping Genes'!AR$20),"")</f>
        <v/>
      </c>
      <c r="AQ137" s="22" t="str">
        <f>IF(SUM('Control Sample Data'!U$3:U$194)&gt;10,IF(AND(ISNUMBER('Control Sample Data'!U137),'Control Sample Data'!U137&lt;35,'Control Sample Data'!U137&gt;0),'Control Sample Data'!U137-'Choose Housekeeping Genes'!AS$20,35-'Choose Housekeeping Genes'!AS$20),"")</f>
        <v/>
      </c>
      <c r="AR137" s="22" t="str">
        <f>IF(SUM('Control Sample Data'!V$3:V$194)&gt;10,IF(AND(ISNUMBER('Control Sample Data'!V137),'Control Sample Data'!V137&lt;35,'Control Sample Data'!V137&gt;0),'Control Sample Data'!V137-'Choose Housekeeping Genes'!AT$20,35-'Choose Housekeeping Genes'!AT$20),"")</f>
        <v/>
      </c>
      <c r="AS137" s="69" t="str">
        <f>'Control Sample Data'!A137</f>
        <v>Ser-CGA-2</v>
      </c>
      <c r="AT137" s="21" t="s">
        <v>170</v>
      </c>
      <c r="AU137" s="22" t="str">
        <f ca="1">IF(ISNUMBER(C137-'Choose Housekeeping Genes'!D$12),C137-'Choose Housekeeping Genes'!D$12,"")</f>
        <v/>
      </c>
      <c r="AV137" s="22" t="str">
        <f ca="1">IF(ISNUMBER(D137-'Choose Housekeeping Genes'!E$12),D137-'Choose Housekeeping Genes'!E$12,"")</f>
        <v/>
      </c>
      <c r="AW137" s="22" t="str">
        <f ca="1">IF(ISNUMBER(E137-'Choose Housekeeping Genes'!F$12),E137-'Choose Housekeeping Genes'!F$12,"")</f>
        <v/>
      </c>
      <c r="AX137" s="22" t="str">
        <f ca="1">IF(ISNUMBER(F137-'Choose Housekeeping Genes'!G$12),F137-'Choose Housekeeping Genes'!G$12,"")</f>
        <v/>
      </c>
      <c r="AY137" s="22" t="str">
        <f ca="1">IF(ISNUMBER(G137-'Choose Housekeeping Genes'!H$12),G137-'Choose Housekeeping Genes'!H$12,"")</f>
        <v/>
      </c>
      <c r="AZ137" s="22" t="str">
        <f ca="1">IF(ISNUMBER(H137-'Choose Housekeeping Genes'!I$12),H137-'Choose Housekeeping Genes'!I$12,"")</f>
        <v/>
      </c>
      <c r="BA137" s="22" t="str">
        <f ca="1">IF(ISNUMBER(I137-'Choose Housekeeping Genes'!J$12),I137-'Choose Housekeeping Genes'!J$12,"")</f>
        <v/>
      </c>
      <c r="BB137" s="22" t="str">
        <f ca="1">IF(ISNUMBER(J137-'Choose Housekeeping Genes'!K$12),J137-'Choose Housekeeping Genes'!K$12,"")</f>
        <v/>
      </c>
      <c r="BC137" s="22" t="str">
        <f ca="1">IF(ISNUMBER(K137-'Choose Housekeeping Genes'!L$12),K137-'Choose Housekeeping Genes'!L$12,"")</f>
        <v/>
      </c>
      <c r="BD137" s="22" t="str">
        <f ca="1">IF(ISNUMBER(L137-'Choose Housekeeping Genes'!M$12),L137-'Choose Housekeeping Genes'!M$12,"")</f>
        <v/>
      </c>
      <c r="BE137" s="22" t="str">
        <f ca="1">IF(ISNUMBER(M137-'Choose Housekeeping Genes'!N$12),M137-'Choose Housekeeping Genes'!N$12,"")</f>
        <v/>
      </c>
      <c r="BF137" s="22" t="str">
        <f ca="1">IF(ISNUMBER(N137-'Choose Housekeeping Genes'!O$12),N137-'Choose Housekeeping Genes'!O$12,"")</f>
        <v/>
      </c>
      <c r="BG137" s="22" t="str">
        <f ca="1">IF(ISNUMBER(O137-'Choose Housekeeping Genes'!P$12),O137-'Choose Housekeeping Genes'!P$12,"")</f>
        <v/>
      </c>
      <c r="BH137" s="22" t="str">
        <f ca="1">IF(ISNUMBER(P137-'Choose Housekeeping Genes'!Q$12),P137-'Choose Housekeeping Genes'!Q$12,"")</f>
        <v/>
      </c>
      <c r="BI137" s="22" t="str">
        <f ca="1">IF(ISNUMBER(Q137-'Choose Housekeeping Genes'!R$12),Q137-'Choose Housekeeping Genes'!R$12,"")</f>
        <v/>
      </c>
      <c r="BJ137" s="22" t="str">
        <f ca="1">IF(ISNUMBER(R137-'Choose Housekeeping Genes'!S$12),R137-'Choose Housekeeping Genes'!S$12,"")</f>
        <v/>
      </c>
      <c r="BK137" s="22" t="str">
        <f ca="1">IF(ISNUMBER(S137-'Choose Housekeeping Genes'!T$12),S137-'Choose Housekeeping Genes'!T$12,"")</f>
        <v/>
      </c>
      <c r="BL137" s="22" t="str">
        <f ca="1">IF(ISNUMBER(T137-'Choose Housekeeping Genes'!U$12),T137-'Choose Housekeeping Genes'!U$12,"")</f>
        <v/>
      </c>
      <c r="BM137" s="22" t="str">
        <f ca="1">IF(ISNUMBER(U137-'Choose Housekeeping Genes'!V$12),U137-'Choose Housekeeping Genes'!V$12,"")</f>
        <v/>
      </c>
      <c r="BN137" s="22" t="str">
        <f ca="1">IF(ISNUMBER(V137-'Choose Housekeeping Genes'!W$12),V137-'Choose Housekeeping Genes'!W$12,"")</f>
        <v/>
      </c>
      <c r="BO137" s="142" t="str">
        <f t="shared" si="94"/>
        <v>Ser-CGA-2</v>
      </c>
      <c r="BP137" s="140" t="s">
        <v>170</v>
      </c>
      <c r="BQ137" s="22" t="str">
        <f ca="1">IF(ISNUMBER(Y137-'Choose Housekeeping Genes'!AA$12),Y137-'Choose Housekeeping Genes'!AA$12,"")</f>
        <v/>
      </c>
      <c r="BR137" s="22" t="str">
        <f ca="1">IF(ISNUMBER(Z137-'Choose Housekeeping Genes'!AB$12),Z137-'Choose Housekeeping Genes'!AB$12,"")</f>
        <v/>
      </c>
      <c r="BS137" s="22" t="str">
        <f ca="1">IF(ISNUMBER(AA137-'Choose Housekeeping Genes'!AC$12),AA137-'Choose Housekeeping Genes'!AC$12,"")</f>
        <v/>
      </c>
      <c r="BT137" s="22" t="str">
        <f ca="1">IF(ISNUMBER(AB137-'Choose Housekeeping Genes'!AD$12),AB137-'Choose Housekeeping Genes'!AD$12,"")</f>
        <v/>
      </c>
      <c r="BU137" s="22" t="str">
        <f ca="1">IF(ISNUMBER(AC137-'Choose Housekeeping Genes'!AE$12),AC137-'Choose Housekeeping Genes'!AE$12,"")</f>
        <v/>
      </c>
      <c r="BV137" s="22" t="str">
        <f ca="1">IF(ISNUMBER(AD137-'Choose Housekeeping Genes'!AF$12),AD137-'Choose Housekeeping Genes'!AF$12,"")</f>
        <v/>
      </c>
      <c r="BW137" s="22" t="str">
        <f ca="1">IF(ISNUMBER(AE137-'Choose Housekeeping Genes'!AG$12),AE137-'Choose Housekeeping Genes'!AG$12,"")</f>
        <v/>
      </c>
      <c r="BX137" s="22" t="str">
        <f ca="1">IF(ISNUMBER(AF137-'Choose Housekeeping Genes'!AH$12),AF137-'Choose Housekeeping Genes'!AH$12,"")</f>
        <v/>
      </c>
      <c r="BY137" s="22" t="str">
        <f ca="1">IF(ISNUMBER(AG137-'Choose Housekeeping Genes'!AI$12),AG137-'Choose Housekeeping Genes'!AI$12,"")</f>
        <v/>
      </c>
      <c r="BZ137" s="22" t="str">
        <f ca="1">IF(ISNUMBER(AH137-'Choose Housekeeping Genes'!AJ$12),AH137-'Choose Housekeeping Genes'!AJ$12,"")</f>
        <v/>
      </c>
      <c r="CA137" s="22" t="str">
        <f ca="1">IF(ISNUMBER(AI137-'Choose Housekeeping Genes'!AK$12),AI137-'Choose Housekeeping Genes'!AK$12,"")</f>
        <v/>
      </c>
      <c r="CB137" s="22" t="str">
        <f ca="1">IF(ISNUMBER(AJ137-'Choose Housekeeping Genes'!AL$12),AJ137-'Choose Housekeeping Genes'!AL$12,"")</f>
        <v/>
      </c>
      <c r="CC137" s="22" t="str">
        <f ca="1">IF(ISNUMBER(AK137-'Choose Housekeeping Genes'!AM$12),AK137-'Choose Housekeeping Genes'!AM$12,"")</f>
        <v/>
      </c>
      <c r="CD137" s="22" t="str">
        <f ca="1">IF(ISNUMBER(AL137-'Choose Housekeeping Genes'!AN$12),AL137-'Choose Housekeeping Genes'!AN$12,"")</f>
        <v/>
      </c>
      <c r="CE137" s="22" t="str">
        <f ca="1">IF(ISNUMBER(AM137-'Choose Housekeeping Genes'!AO$12),AM137-'Choose Housekeeping Genes'!AO$12,"")</f>
        <v/>
      </c>
      <c r="CF137" s="22" t="str">
        <f ca="1">IF(ISNUMBER(AN137-'Choose Housekeeping Genes'!AP$12),AN137-'Choose Housekeeping Genes'!AP$12,"")</f>
        <v/>
      </c>
      <c r="CG137" s="22" t="str">
        <f ca="1">IF(ISNUMBER(AO137-'Choose Housekeeping Genes'!AQ$12),AO137-'Choose Housekeeping Genes'!AQ$12,"")</f>
        <v/>
      </c>
      <c r="CH137" s="22" t="str">
        <f ca="1">IF(ISNUMBER(AP137-'Choose Housekeeping Genes'!AR$12),AP137-'Choose Housekeeping Genes'!AR$12,"")</f>
        <v/>
      </c>
      <c r="CI137" s="22" t="str">
        <f ca="1">IF(ISNUMBER(AQ137-'Choose Housekeeping Genes'!AS$12),AQ137-'Choose Housekeeping Genes'!AS$12,"")</f>
        <v/>
      </c>
      <c r="CJ137" s="22" t="str">
        <f ca="1">IF(ISNUMBER(AR137-'Choose Housekeeping Genes'!AT$12),AR137-'Choose Housekeeping Genes'!AT$12,"")</f>
        <v/>
      </c>
      <c r="CK137" s="66" t="e">
        <f t="shared" ca="1" si="95"/>
        <v>#DIV/0!</v>
      </c>
      <c r="CL137" s="143" t="e">
        <f t="shared" ca="1" si="96"/>
        <v>#DIV/0!</v>
      </c>
      <c r="DA137" s="69" t="str">
        <f>'Transcript table'!D145</f>
        <v>Ser-CGA-2</v>
      </c>
      <c r="DB137" s="21" t="s">
        <v>170</v>
      </c>
      <c r="DC137" s="65" t="str">
        <f t="shared" ca="1" si="97"/>
        <v/>
      </c>
      <c r="DD137" s="65" t="str">
        <f t="shared" ca="1" si="98"/>
        <v/>
      </c>
      <c r="DE137" s="65" t="str">
        <f t="shared" ca="1" si="99"/>
        <v/>
      </c>
      <c r="DF137" s="65" t="str">
        <f t="shared" ca="1" si="100"/>
        <v/>
      </c>
      <c r="DG137" s="65" t="str">
        <f t="shared" ca="1" si="101"/>
        <v/>
      </c>
      <c r="DH137" s="65" t="str">
        <f t="shared" ca="1" si="102"/>
        <v/>
      </c>
      <c r="DI137" s="65" t="str">
        <f t="shared" ca="1" si="103"/>
        <v/>
      </c>
      <c r="DJ137" s="65" t="str">
        <f t="shared" ca="1" si="104"/>
        <v/>
      </c>
      <c r="DK137" s="65" t="str">
        <f t="shared" ca="1" si="105"/>
        <v/>
      </c>
      <c r="DL137" s="65" t="str">
        <f t="shared" ca="1" si="106"/>
        <v/>
      </c>
      <c r="DM137" s="65" t="str">
        <f t="shared" ca="1" si="107"/>
        <v/>
      </c>
      <c r="DN137" s="65" t="str">
        <f t="shared" ca="1" si="108"/>
        <v/>
      </c>
      <c r="DO137" s="65" t="str">
        <f t="shared" ca="1" si="109"/>
        <v/>
      </c>
      <c r="DP137" s="65" t="str">
        <f t="shared" ca="1" si="110"/>
        <v/>
      </c>
      <c r="DQ137" s="65" t="str">
        <f t="shared" ca="1" si="111"/>
        <v/>
      </c>
      <c r="DR137" s="65" t="str">
        <f t="shared" ca="1" si="112"/>
        <v/>
      </c>
      <c r="DS137" s="65" t="str">
        <f t="shared" ca="1" si="113"/>
        <v/>
      </c>
      <c r="DT137" s="65" t="str">
        <f t="shared" ca="1" si="114"/>
        <v/>
      </c>
      <c r="DU137" s="65" t="str">
        <f t="shared" ca="1" si="115"/>
        <v/>
      </c>
      <c r="DV137" s="65" t="str">
        <f t="shared" ca="1" si="116"/>
        <v/>
      </c>
      <c r="DW137" s="141" t="str">
        <f t="shared" si="117"/>
        <v>Ser-CGA-2</v>
      </c>
      <c r="DX137" s="140" t="s">
        <v>170</v>
      </c>
      <c r="DY137" s="65" t="str">
        <f t="shared" ca="1" si="118"/>
        <v/>
      </c>
      <c r="DZ137" s="65" t="str">
        <f t="shared" ca="1" si="119"/>
        <v/>
      </c>
      <c r="EA137" s="65" t="str">
        <f t="shared" ca="1" si="120"/>
        <v/>
      </c>
      <c r="EB137" s="65" t="str">
        <f t="shared" ca="1" si="121"/>
        <v/>
      </c>
      <c r="EC137" s="65" t="str">
        <f t="shared" ca="1" si="122"/>
        <v/>
      </c>
      <c r="ED137" s="65" t="str">
        <f t="shared" ca="1" si="123"/>
        <v/>
      </c>
      <c r="EE137" s="65" t="str">
        <f t="shared" ca="1" si="124"/>
        <v/>
      </c>
      <c r="EF137" s="65" t="str">
        <f t="shared" ca="1" si="125"/>
        <v/>
      </c>
      <c r="EG137" s="65" t="str">
        <f t="shared" ca="1" si="126"/>
        <v/>
      </c>
      <c r="EH137" s="65" t="str">
        <f t="shared" ca="1" si="127"/>
        <v/>
      </c>
      <c r="EI137" s="65" t="str">
        <f t="shared" ca="1" si="128"/>
        <v/>
      </c>
      <c r="EJ137" s="65" t="str">
        <f t="shared" ca="1" si="129"/>
        <v/>
      </c>
      <c r="EK137" s="65" t="str">
        <f t="shared" ca="1" si="130"/>
        <v/>
      </c>
      <c r="EL137" s="65" t="str">
        <f t="shared" ca="1" si="131"/>
        <v/>
      </c>
      <c r="EM137" s="65" t="str">
        <f t="shared" ca="1" si="132"/>
        <v/>
      </c>
      <c r="EN137" s="65" t="str">
        <f t="shared" ca="1" si="133"/>
        <v/>
      </c>
      <c r="EO137" s="65" t="str">
        <f t="shared" ca="1" si="134"/>
        <v/>
      </c>
      <c r="EP137" s="65" t="str">
        <f t="shared" ca="1" si="135"/>
        <v/>
      </c>
      <c r="EQ137" s="65" t="str">
        <f t="shared" ca="1" si="136"/>
        <v/>
      </c>
      <c r="ER137" s="65" t="str">
        <f t="shared" ca="1" si="137"/>
        <v/>
      </c>
    </row>
    <row r="138" spans="1:148" ht="12.75" customHeight="1">
      <c r="A138" s="134" t="str">
        <f>'Test Sample Data'!A138</f>
        <v>Ser-GCT-1</v>
      </c>
      <c r="B138" s="136" t="s">
        <v>168</v>
      </c>
      <c r="C138" s="22" t="str">
        <f>IF(SUM('Test Sample Data'!C$3:C$194)&gt;10,IF(AND(ISNUMBER('Test Sample Data'!C138),'Test Sample Data'!C138&lt;35,'Test Sample Data'!C138&gt;0),'Test Sample Data'!C138-'Choose Housekeeping Genes'!D$20,35-'Choose Housekeeping Genes'!D$20),"")</f>
        <v/>
      </c>
      <c r="D138" s="22" t="str">
        <f>IF(SUM('Test Sample Data'!D$3:D$194)&gt;10,IF(AND(ISNUMBER('Test Sample Data'!D138),'Test Sample Data'!D138&lt;35,'Test Sample Data'!D138&gt;0),'Test Sample Data'!D138-'Choose Housekeeping Genes'!E$20,35-'Choose Housekeeping Genes'!E$20),"")</f>
        <v/>
      </c>
      <c r="E138" s="22" t="str">
        <f>IF(SUM('Test Sample Data'!E$3:E$194)&gt;10,IF(AND(ISNUMBER('Test Sample Data'!E138),'Test Sample Data'!E138&lt;35,'Test Sample Data'!E138&gt;0),'Test Sample Data'!E138-'Choose Housekeeping Genes'!F$20,35-'Choose Housekeeping Genes'!F$20),"")</f>
        <v/>
      </c>
      <c r="F138" s="22" t="str">
        <f>IF(SUM('Test Sample Data'!F$3:F$194)&gt;10,IF(AND(ISNUMBER('Test Sample Data'!F138),'Test Sample Data'!F138&lt;35,'Test Sample Data'!F138&gt;0),'Test Sample Data'!F138-'Choose Housekeeping Genes'!G$20,35-'Choose Housekeeping Genes'!G$20),"")</f>
        <v/>
      </c>
      <c r="G138" s="22" t="str">
        <f>IF(SUM('Test Sample Data'!G$3:G$194)&gt;10,IF(AND(ISNUMBER('Test Sample Data'!G138),'Test Sample Data'!G138&lt;35,'Test Sample Data'!G138&gt;0),'Test Sample Data'!G138-'Choose Housekeeping Genes'!H$20,35-'Choose Housekeeping Genes'!H$20),"")</f>
        <v/>
      </c>
      <c r="H138" s="22" t="str">
        <f>IF(SUM('Test Sample Data'!H$3:H$194)&gt;10,IF(AND(ISNUMBER('Test Sample Data'!H138),'Test Sample Data'!H138&lt;35,'Test Sample Data'!H138&gt;0),'Test Sample Data'!H138-'Choose Housekeeping Genes'!I$20,35-'Choose Housekeeping Genes'!I$20),"")</f>
        <v/>
      </c>
      <c r="I138" s="22" t="str">
        <f>IF(SUM('Test Sample Data'!I$3:I$194)&gt;10,IF(AND(ISNUMBER('Test Sample Data'!I138),'Test Sample Data'!I138&lt;35,'Test Sample Data'!I138&gt;0),'Test Sample Data'!I138-'Choose Housekeeping Genes'!J$20,35-'Choose Housekeeping Genes'!J$20),"")</f>
        <v/>
      </c>
      <c r="J138" s="22" t="str">
        <f>IF(SUM('Test Sample Data'!J$3:J$194)&gt;10,IF(AND(ISNUMBER('Test Sample Data'!J138),'Test Sample Data'!J138&lt;35,'Test Sample Data'!J138&gt;0),'Test Sample Data'!J138-'Choose Housekeeping Genes'!K$20,35-'Choose Housekeeping Genes'!K$20),"")</f>
        <v/>
      </c>
      <c r="K138" s="22" t="str">
        <f>IF(SUM('Test Sample Data'!K$3:K$194)&gt;10,IF(AND(ISNUMBER('Test Sample Data'!K138),'Test Sample Data'!K138&lt;35,'Test Sample Data'!K138&gt;0),'Test Sample Data'!K138-'Choose Housekeeping Genes'!L$20,35-'Choose Housekeeping Genes'!L$20),"")</f>
        <v/>
      </c>
      <c r="L138" s="22" t="str">
        <f>IF(SUM('Test Sample Data'!L$3:L$194)&gt;10,IF(AND(ISNUMBER('Test Sample Data'!L138),'Test Sample Data'!L138&lt;35,'Test Sample Data'!L138&gt;0),'Test Sample Data'!L138-'Choose Housekeeping Genes'!M$20,35-'Choose Housekeeping Genes'!M$20),"")</f>
        <v/>
      </c>
      <c r="M138" s="22" t="str">
        <f>IF(SUM('Test Sample Data'!M$3:M$194)&gt;10,IF(AND(ISNUMBER('Test Sample Data'!M138),'Test Sample Data'!M138&lt;35,'Test Sample Data'!M138&gt;0),'Test Sample Data'!M138-'Choose Housekeeping Genes'!N$20,35-'Choose Housekeeping Genes'!N$20),"")</f>
        <v/>
      </c>
      <c r="N138" s="22" t="str">
        <f>IF(SUM('Test Sample Data'!N$3:N$194)&gt;10,IF(AND(ISNUMBER('Test Sample Data'!N138),'Test Sample Data'!N138&lt;35,'Test Sample Data'!N138&gt;0),'Test Sample Data'!N138-'Choose Housekeeping Genes'!O$20,35-'Choose Housekeeping Genes'!O$20),"")</f>
        <v/>
      </c>
      <c r="O138" s="22" t="str">
        <f>IF(SUM('Test Sample Data'!O$3:O$194)&gt;10,IF(AND(ISNUMBER('Test Sample Data'!O138),'Test Sample Data'!O138&lt;35,'Test Sample Data'!O138&gt;0),'Test Sample Data'!O138-'Choose Housekeeping Genes'!P$20,35-'Choose Housekeeping Genes'!P$20),"")</f>
        <v/>
      </c>
      <c r="P138" s="22" t="str">
        <f>IF(SUM('Test Sample Data'!P$3:P$194)&gt;10,IF(AND(ISNUMBER('Test Sample Data'!P138),'Test Sample Data'!P138&lt;35,'Test Sample Data'!P138&gt;0),'Test Sample Data'!P138-'Choose Housekeeping Genes'!Q$20,35-'Choose Housekeeping Genes'!Q$20),"")</f>
        <v/>
      </c>
      <c r="Q138" s="22" t="str">
        <f>IF(SUM('Test Sample Data'!Q$3:Q$194)&gt;10,IF(AND(ISNUMBER('Test Sample Data'!Q138),'Test Sample Data'!Q138&lt;35,'Test Sample Data'!Q138&gt;0),'Test Sample Data'!Q138-'Choose Housekeeping Genes'!R$20,35-'Choose Housekeeping Genes'!R$20),"")</f>
        <v/>
      </c>
      <c r="R138" s="22" t="str">
        <f>IF(SUM('Test Sample Data'!R$3:R$194)&gt;10,IF(AND(ISNUMBER('Test Sample Data'!R138),'Test Sample Data'!R138&lt;35,'Test Sample Data'!R138&gt;0),'Test Sample Data'!R138-'Choose Housekeeping Genes'!S$20,35-'Choose Housekeeping Genes'!S$20),"")</f>
        <v/>
      </c>
      <c r="S138" s="22" t="str">
        <f>IF(SUM('Test Sample Data'!S$3:S$194)&gt;10,IF(AND(ISNUMBER('Test Sample Data'!S138),'Test Sample Data'!S138&lt;35,'Test Sample Data'!S138&gt;0),'Test Sample Data'!S138-'Choose Housekeeping Genes'!T$20,35-'Choose Housekeeping Genes'!T$20),"")</f>
        <v/>
      </c>
      <c r="T138" s="22" t="str">
        <f>IF(SUM('Test Sample Data'!T$3:T$194)&gt;10,IF(AND(ISNUMBER('Test Sample Data'!T138),'Test Sample Data'!T138&lt;35,'Test Sample Data'!T138&gt;0),'Test Sample Data'!T138-'Choose Housekeeping Genes'!U$20,35-'Choose Housekeeping Genes'!U$20),"")</f>
        <v/>
      </c>
      <c r="U138" s="22" t="str">
        <f>IF(SUM('Test Sample Data'!U$3:U$194)&gt;10,IF(AND(ISNUMBER('Test Sample Data'!U138),'Test Sample Data'!U138&lt;35,'Test Sample Data'!U138&gt;0),'Test Sample Data'!U138-'Choose Housekeeping Genes'!V$20,35-'Choose Housekeeping Genes'!V$20),"")</f>
        <v/>
      </c>
      <c r="V138" s="22" t="str">
        <f>IF(SUM('Test Sample Data'!V$3:V$194)&gt;10,IF(AND(ISNUMBER('Test Sample Data'!V138),'Test Sample Data'!V138&lt;35,'Test Sample Data'!V138&gt;0),'Test Sample Data'!V138-'Choose Housekeeping Genes'!W$20,35-'Choose Housekeeping Genes'!W$20),"")</f>
        <v/>
      </c>
      <c r="W138" s="139" t="str">
        <f>'Control Sample Data'!A138</f>
        <v>Ser-GCT-1</v>
      </c>
      <c r="X138" s="140" t="s">
        <v>168</v>
      </c>
      <c r="Y138" s="22" t="str">
        <f>IF(SUM('Control Sample Data'!C$3:C$194)&gt;10,IF(AND(ISNUMBER('Control Sample Data'!C138),'Control Sample Data'!C138&lt;35,'Control Sample Data'!C138&gt;0),'Control Sample Data'!C138-'Choose Housekeeping Genes'!AA$20,35-'Choose Housekeeping Genes'!AA$20),"")</f>
        <v/>
      </c>
      <c r="Z138" s="22" t="str">
        <f>IF(SUM('Control Sample Data'!D$3:D$194)&gt;10,IF(AND(ISNUMBER('Control Sample Data'!D138),'Control Sample Data'!D138&lt;35,'Control Sample Data'!D138&gt;0),'Control Sample Data'!D138-'Choose Housekeeping Genes'!AB$20,35-'Choose Housekeeping Genes'!AB$20),"")</f>
        <v/>
      </c>
      <c r="AA138" s="22" t="str">
        <f>IF(SUM('Control Sample Data'!E$3:E$194)&gt;10,IF(AND(ISNUMBER('Control Sample Data'!E138),'Control Sample Data'!E138&lt;35,'Control Sample Data'!E138&gt;0),'Control Sample Data'!E138-'Choose Housekeeping Genes'!AC$20,35-'Choose Housekeeping Genes'!AC$20),"")</f>
        <v/>
      </c>
      <c r="AB138" s="22" t="str">
        <f>IF(SUM('Control Sample Data'!F$3:F$194)&gt;10,IF(AND(ISNUMBER('Control Sample Data'!F138),'Control Sample Data'!F138&lt;35,'Control Sample Data'!F138&gt;0),'Control Sample Data'!F138-'Choose Housekeeping Genes'!AD$20,35-'Choose Housekeeping Genes'!AD$20),"")</f>
        <v/>
      </c>
      <c r="AC138" s="22" t="str">
        <f>IF(SUM('Control Sample Data'!G$3:G$194)&gt;10,IF(AND(ISNUMBER('Control Sample Data'!G138),'Control Sample Data'!G138&lt;35,'Control Sample Data'!G138&gt;0),'Control Sample Data'!G138-'Choose Housekeeping Genes'!AE$20,35-'Choose Housekeeping Genes'!AE$20),"")</f>
        <v/>
      </c>
      <c r="AD138" s="22" t="str">
        <f>IF(SUM('Control Sample Data'!H$3:H$194)&gt;10,IF(AND(ISNUMBER('Control Sample Data'!H138),'Control Sample Data'!H138&lt;35,'Control Sample Data'!H138&gt;0),'Control Sample Data'!H138-'Choose Housekeeping Genes'!AF$20,35-'Choose Housekeeping Genes'!AF$20),"")</f>
        <v/>
      </c>
      <c r="AE138" s="22" t="str">
        <f>IF(SUM('Control Sample Data'!I$3:I$194)&gt;10,IF(AND(ISNUMBER('Control Sample Data'!I138),'Control Sample Data'!I138&lt;35,'Control Sample Data'!I138&gt;0),'Control Sample Data'!I138-'Choose Housekeeping Genes'!AG$20,35-'Choose Housekeeping Genes'!AG$20),"")</f>
        <v/>
      </c>
      <c r="AF138" s="22" t="str">
        <f>IF(SUM('Control Sample Data'!J$3:J$194)&gt;10,IF(AND(ISNUMBER('Control Sample Data'!J138),'Control Sample Data'!J138&lt;35,'Control Sample Data'!J138&gt;0),'Control Sample Data'!J138-'Choose Housekeeping Genes'!AH$20,35-'Choose Housekeeping Genes'!AH$20),"")</f>
        <v/>
      </c>
      <c r="AG138" s="22" t="str">
        <f>IF(SUM('Control Sample Data'!K$3:K$194)&gt;10,IF(AND(ISNUMBER('Control Sample Data'!K138),'Control Sample Data'!K138&lt;35,'Control Sample Data'!K138&gt;0),'Control Sample Data'!K138-'Choose Housekeeping Genes'!AI$20,35-'Choose Housekeeping Genes'!AI$20),"")</f>
        <v/>
      </c>
      <c r="AH138" s="22" t="str">
        <f>IF(SUM('Control Sample Data'!L$3:L$194)&gt;10,IF(AND(ISNUMBER('Control Sample Data'!L138),'Control Sample Data'!L138&lt;35,'Control Sample Data'!L138&gt;0),'Control Sample Data'!L138-'Choose Housekeeping Genes'!AJ$20,35-'Choose Housekeeping Genes'!AJ$20),"")</f>
        <v/>
      </c>
      <c r="AI138" s="22" t="str">
        <f>IF(SUM('Control Sample Data'!M$3:M$194)&gt;10,IF(AND(ISNUMBER('Control Sample Data'!M138),'Control Sample Data'!M138&lt;35,'Control Sample Data'!M138&gt;0),'Control Sample Data'!M138-'Choose Housekeeping Genes'!AK$20,35-'Choose Housekeeping Genes'!AK$20),"")</f>
        <v/>
      </c>
      <c r="AJ138" s="22" t="str">
        <f>IF(SUM('Control Sample Data'!N$3:N$194)&gt;10,IF(AND(ISNUMBER('Control Sample Data'!N138),'Control Sample Data'!N138&lt;35,'Control Sample Data'!N138&gt;0),'Control Sample Data'!N138-'Choose Housekeeping Genes'!AL$20,35-'Choose Housekeeping Genes'!AL$20),"")</f>
        <v/>
      </c>
      <c r="AK138" s="22" t="str">
        <f>IF(SUM('Control Sample Data'!O$3:O$194)&gt;10,IF(AND(ISNUMBER('Control Sample Data'!O138),'Control Sample Data'!O138&lt;35,'Control Sample Data'!O138&gt;0),'Control Sample Data'!O138-'Choose Housekeeping Genes'!AM$20,35-'Choose Housekeeping Genes'!AM$20),"")</f>
        <v/>
      </c>
      <c r="AL138" s="22" t="str">
        <f>IF(SUM('Control Sample Data'!P$3:P$194)&gt;10,IF(AND(ISNUMBER('Control Sample Data'!P138),'Control Sample Data'!P138&lt;35,'Control Sample Data'!P138&gt;0),'Control Sample Data'!P138-'Choose Housekeeping Genes'!AN$20,35-'Choose Housekeeping Genes'!AN$20),"")</f>
        <v/>
      </c>
      <c r="AM138" s="22" t="str">
        <f>IF(SUM('Control Sample Data'!Q$3:Q$194)&gt;10,IF(AND(ISNUMBER('Control Sample Data'!Q138),'Control Sample Data'!Q138&lt;35,'Control Sample Data'!Q138&gt;0),'Control Sample Data'!Q138-'Choose Housekeeping Genes'!AO$20,35-'Choose Housekeeping Genes'!AO$20),"")</f>
        <v/>
      </c>
      <c r="AN138" s="22" t="str">
        <f>IF(SUM('Control Sample Data'!R$3:R$194)&gt;10,IF(AND(ISNUMBER('Control Sample Data'!R138),'Control Sample Data'!R138&lt;35,'Control Sample Data'!R138&gt;0),'Control Sample Data'!R138-'Choose Housekeeping Genes'!AP$20,35-'Choose Housekeeping Genes'!AP$20),"")</f>
        <v/>
      </c>
      <c r="AO138" s="22" t="str">
        <f>IF(SUM('Control Sample Data'!S$3:S$194)&gt;10,IF(AND(ISNUMBER('Control Sample Data'!S138),'Control Sample Data'!S138&lt;35,'Control Sample Data'!S138&gt;0),'Control Sample Data'!S138-'Choose Housekeeping Genes'!AQ$20,35-'Choose Housekeeping Genes'!AQ$20),"")</f>
        <v/>
      </c>
      <c r="AP138" s="22" t="str">
        <f>IF(SUM('Control Sample Data'!T$3:T$194)&gt;10,IF(AND(ISNUMBER('Control Sample Data'!T138),'Control Sample Data'!T138&lt;35,'Control Sample Data'!T138&gt;0),'Control Sample Data'!T138-'Choose Housekeeping Genes'!AR$20,35-'Choose Housekeeping Genes'!AR$20),"")</f>
        <v/>
      </c>
      <c r="AQ138" s="22" t="str">
        <f>IF(SUM('Control Sample Data'!U$3:U$194)&gt;10,IF(AND(ISNUMBER('Control Sample Data'!U138),'Control Sample Data'!U138&lt;35,'Control Sample Data'!U138&gt;0),'Control Sample Data'!U138-'Choose Housekeeping Genes'!AS$20,35-'Choose Housekeeping Genes'!AS$20),"")</f>
        <v/>
      </c>
      <c r="AR138" s="22" t="str">
        <f>IF(SUM('Control Sample Data'!V$3:V$194)&gt;10,IF(AND(ISNUMBER('Control Sample Data'!V138),'Control Sample Data'!V138&lt;35,'Control Sample Data'!V138&gt;0),'Control Sample Data'!V138-'Choose Housekeeping Genes'!AT$20,35-'Choose Housekeeping Genes'!AT$20),"")</f>
        <v/>
      </c>
      <c r="AS138" s="69" t="str">
        <f>'Control Sample Data'!A138</f>
        <v>Ser-GCT-1</v>
      </c>
      <c r="AT138" s="21" t="s">
        <v>168</v>
      </c>
      <c r="AU138" s="22" t="str">
        <f ca="1">IF(ISNUMBER(C138-'Choose Housekeeping Genes'!D$12),C138-'Choose Housekeeping Genes'!D$12,"")</f>
        <v/>
      </c>
      <c r="AV138" s="22" t="str">
        <f ca="1">IF(ISNUMBER(D138-'Choose Housekeeping Genes'!E$12),D138-'Choose Housekeeping Genes'!E$12,"")</f>
        <v/>
      </c>
      <c r="AW138" s="22" t="str">
        <f ca="1">IF(ISNUMBER(E138-'Choose Housekeeping Genes'!F$12),E138-'Choose Housekeeping Genes'!F$12,"")</f>
        <v/>
      </c>
      <c r="AX138" s="22" t="str">
        <f ca="1">IF(ISNUMBER(F138-'Choose Housekeeping Genes'!G$12),F138-'Choose Housekeeping Genes'!G$12,"")</f>
        <v/>
      </c>
      <c r="AY138" s="22" t="str">
        <f ca="1">IF(ISNUMBER(G138-'Choose Housekeeping Genes'!H$12),G138-'Choose Housekeeping Genes'!H$12,"")</f>
        <v/>
      </c>
      <c r="AZ138" s="22" t="str">
        <f ca="1">IF(ISNUMBER(H138-'Choose Housekeeping Genes'!I$12),H138-'Choose Housekeeping Genes'!I$12,"")</f>
        <v/>
      </c>
      <c r="BA138" s="22" t="str">
        <f ca="1">IF(ISNUMBER(I138-'Choose Housekeeping Genes'!J$12),I138-'Choose Housekeeping Genes'!J$12,"")</f>
        <v/>
      </c>
      <c r="BB138" s="22" t="str">
        <f ca="1">IF(ISNUMBER(J138-'Choose Housekeeping Genes'!K$12),J138-'Choose Housekeeping Genes'!K$12,"")</f>
        <v/>
      </c>
      <c r="BC138" s="22" t="str">
        <f ca="1">IF(ISNUMBER(K138-'Choose Housekeeping Genes'!L$12),K138-'Choose Housekeeping Genes'!L$12,"")</f>
        <v/>
      </c>
      <c r="BD138" s="22" t="str">
        <f ca="1">IF(ISNUMBER(L138-'Choose Housekeeping Genes'!M$12),L138-'Choose Housekeeping Genes'!M$12,"")</f>
        <v/>
      </c>
      <c r="BE138" s="22" t="str">
        <f ca="1">IF(ISNUMBER(M138-'Choose Housekeeping Genes'!N$12),M138-'Choose Housekeeping Genes'!N$12,"")</f>
        <v/>
      </c>
      <c r="BF138" s="22" t="str">
        <f ca="1">IF(ISNUMBER(N138-'Choose Housekeeping Genes'!O$12),N138-'Choose Housekeeping Genes'!O$12,"")</f>
        <v/>
      </c>
      <c r="BG138" s="22" t="str">
        <f ca="1">IF(ISNUMBER(O138-'Choose Housekeeping Genes'!P$12),O138-'Choose Housekeeping Genes'!P$12,"")</f>
        <v/>
      </c>
      <c r="BH138" s="22" t="str">
        <f ca="1">IF(ISNUMBER(P138-'Choose Housekeeping Genes'!Q$12),P138-'Choose Housekeeping Genes'!Q$12,"")</f>
        <v/>
      </c>
      <c r="BI138" s="22" t="str">
        <f ca="1">IF(ISNUMBER(Q138-'Choose Housekeeping Genes'!R$12),Q138-'Choose Housekeeping Genes'!R$12,"")</f>
        <v/>
      </c>
      <c r="BJ138" s="22" t="str">
        <f ca="1">IF(ISNUMBER(R138-'Choose Housekeeping Genes'!S$12),R138-'Choose Housekeeping Genes'!S$12,"")</f>
        <v/>
      </c>
      <c r="BK138" s="22" t="str">
        <f ca="1">IF(ISNUMBER(S138-'Choose Housekeeping Genes'!T$12),S138-'Choose Housekeeping Genes'!T$12,"")</f>
        <v/>
      </c>
      <c r="BL138" s="22" t="str">
        <f ca="1">IF(ISNUMBER(T138-'Choose Housekeeping Genes'!U$12),T138-'Choose Housekeeping Genes'!U$12,"")</f>
        <v/>
      </c>
      <c r="BM138" s="22" t="str">
        <f ca="1">IF(ISNUMBER(U138-'Choose Housekeeping Genes'!V$12),U138-'Choose Housekeeping Genes'!V$12,"")</f>
        <v/>
      </c>
      <c r="BN138" s="22" t="str">
        <f ca="1">IF(ISNUMBER(V138-'Choose Housekeeping Genes'!W$12),V138-'Choose Housekeeping Genes'!W$12,"")</f>
        <v/>
      </c>
      <c r="BO138" s="142" t="str">
        <f t="shared" si="94"/>
        <v>Ser-GCT-1</v>
      </c>
      <c r="BP138" s="140" t="s">
        <v>168</v>
      </c>
      <c r="BQ138" s="22" t="str">
        <f ca="1">IF(ISNUMBER(Y138-'Choose Housekeeping Genes'!AA$12),Y138-'Choose Housekeeping Genes'!AA$12,"")</f>
        <v/>
      </c>
      <c r="BR138" s="22" t="str">
        <f ca="1">IF(ISNUMBER(Z138-'Choose Housekeeping Genes'!AB$12),Z138-'Choose Housekeeping Genes'!AB$12,"")</f>
        <v/>
      </c>
      <c r="BS138" s="22" t="str">
        <f ca="1">IF(ISNUMBER(AA138-'Choose Housekeeping Genes'!AC$12),AA138-'Choose Housekeeping Genes'!AC$12,"")</f>
        <v/>
      </c>
      <c r="BT138" s="22" t="str">
        <f ca="1">IF(ISNUMBER(AB138-'Choose Housekeeping Genes'!AD$12),AB138-'Choose Housekeeping Genes'!AD$12,"")</f>
        <v/>
      </c>
      <c r="BU138" s="22" t="str">
        <f ca="1">IF(ISNUMBER(AC138-'Choose Housekeeping Genes'!AE$12),AC138-'Choose Housekeeping Genes'!AE$12,"")</f>
        <v/>
      </c>
      <c r="BV138" s="22" t="str">
        <f ca="1">IF(ISNUMBER(AD138-'Choose Housekeeping Genes'!AF$12),AD138-'Choose Housekeeping Genes'!AF$12,"")</f>
        <v/>
      </c>
      <c r="BW138" s="22" t="str">
        <f ca="1">IF(ISNUMBER(AE138-'Choose Housekeeping Genes'!AG$12),AE138-'Choose Housekeeping Genes'!AG$12,"")</f>
        <v/>
      </c>
      <c r="BX138" s="22" t="str">
        <f ca="1">IF(ISNUMBER(AF138-'Choose Housekeeping Genes'!AH$12),AF138-'Choose Housekeeping Genes'!AH$12,"")</f>
        <v/>
      </c>
      <c r="BY138" s="22" t="str">
        <f ca="1">IF(ISNUMBER(AG138-'Choose Housekeeping Genes'!AI$12),AG138-'Choose Housekeeping Genes'!AI$12,"")</f>
        <v/>
      </c>
      <c r="BZ138" s="22" t="str">
        <f ca="1">IF(ISNUMBER(AH138-'Choose Housekeeping Genes'!AJ$12),AH138-'Choose Housekeeping Genes'!AJ$12,"")</f>
        <v/>
      </c>
      <c r="CA138" s="22" t="str">
        <f ca="1">IF(ISNUMBER(AI138-'Choose Housekeeping Genes'!AK$12),AI138-'Choose Housekeeping Genes'!AK$12,"")</f>
        <v/>
      </c>
      <c r="CB138" s="22" t="str">
        <f ca="1">IF(ISNUMBER(AJ138-'Choose Housekeeping Genes'!AL$12),AJ138-'Choose Housekeeping Genes'!AL$12,"")</f>
        <v/>
      </c>
      <c r="CC138" s="22" t="str">
        <f ca="1">IF(ISNUMBER(AK138-'Choose Housekeeping Genes'!AM$12),AK138-'Choose Housekeeping Genes'!AM$12,"")</f>
        <v/>
      </c>
      <c r="CD138" s="22" t="str">
        <f ca="1">IF(ISNUMBER(AL138-'Choose Housekeeping Genes'!AN$12),AL138-'Choose Housekeeping Genes'!AN$12,"")</f>
        <v/>
      </c>
      <c r="CE138" s="22" t="str">
        <f ca="1">IF(ISNUMBER(AM138-'Choose Housekeeping Genes'!AO$12),AM138-'Choose Housekeeping Genes'!AO$12,"")</f>
        <v/>
      </c>
      <c r="CF138" s="22" t="str">
        <f ca="1">IF(ISNUMBER(AN138-'Choose Housekeeping Genes'!AP$12),AN138-'Choose Housekeeping Genes'!AP$12,"")</f>
        <v/>
      </c>
      <c r="CG138" s="22" t="str">
        <f ca="1">IF(ISNUMBER(AO138-'Choose Housekeeping Genes'!AQ$12),AO138-'Choose Housekeeping Genes'!AQ$12,"")</f>
        <v/>
      </c>
      <c r="CH138" s="22" t="str">
        <f ca="1">IF(ISNUMBER(AP138-'Choose Housekeeping Genes'!AR$12),AP138-'Choose Housekeeping Genes'!AR$12,"")</f>
        <v/>
      </c>
      <c r="CI138" s="22" t="str">
        <f ca="1">IF(ISNUMBER(AQ138-'Choose Housekeeping Genes'!AS$12),AQ138-'Choose Housekeeping Genes'!AS$12,"")</f>
        <v/>
      </c>
      <c r="CJ138" s="22" t="str">
        <f ca="1">IF(ISNUMBER(AR138-'Choose Housekeeping Genes'!AT$12),AR138-'Choose Housekeeping Genes'!AT$12,"")</f>
        <v/>
      </c>
      <c r="CK138" s="66" t="e">
        <f t="shared" ca="1" si="95"/>
        <v>#DIV/0!</v>
      </c>
      <c r="CL138" s="143" t="e">
        <f t="shared" ca="1" si="96"/>
        <v>#DIV/0!</v>
      </c>
      <c r="DA138" s="69" t="str">
        <f>'Transcript table'!D146</f>
        <v>Ser-GCT-1</v>
      </c>
      <c r="DB138" s="21" t="s">
        <v>168</v>
      </c>
      <c r="DC138" s="65" t="str">
        <f t="shared" ca="1" si="97"/>
        <v/>
      </c>
      <c r="DD138" s="65" t="str">
        <f t="shared" ca="1" si="98"/>
        <v/>
      </c>
      <c r="DE138" s="65" t="str">
        <f t="shared" ca="1" si="99"/>
        <v/>
      </c>
      <c r="DF138" s="65" t="str">
        <f t="shared" ca="1" si="100"/>
        <v/>
      </c>
      <c r="DG138" s="65" t="str">
        <f t="shared" ca="1" si="101"/>
        <v/>
      </c>
      <c r="DH138" s="65" t="str">
        <f t="shared" ca="1" si="102"/>
        <v/>
      </c>
      <c r="DI138" s="65" t="str">
        <f t="shared" ca="1" si="103"/>
        <v/>
      </c>
      <c r="DJ138" s="65" t="str">
        <f t="shared" ca="1" si="104"/>
        <v/>
      </c>
      <c r="DK138" s="65" t="str">
        <f t="shared" ca="1" si="105"/>
        <v/>
      </c>
      <c r="DL138" s="65" t="str">
        <f t="shared" ca="1" si="106"/>
        <v/>
      </c>
      <c r="DM138" s="65" t="str">
        <f t="shared" ca="1" si="107"/>
        <v/>
      </c>
      <c r="DN138" s="65" t="str">
        <f t="shared" ca="1" si="108"/>
        <v/>
      </c>
      <c r="DO138" s="65" t="str">
        <f t="shared" ca="1" si="109"/>
        <v/>
      </c>
      <c r="DP138" s="65" t="str">
        <f t="shared" ca="1" si="110"/>
        <v/>
      </c>
      <c r="DQ138" s="65" t="str">
        <f t="shared" ca="1" si="111"/>
        <v/>
      </c>
      <c r="DR138" s="65" t="str">
        <f t="shared" ca="1" si="112"/>
        <v/>
      </c>
      <c r="DS138" s="65" t="str">
        <f t="shared" ca="1" si="113"/>
        <v/>
      </c>
      <c r="DT138" s="65" t="str">
        <f t="shared" ca="1" si="114"/>
        <v/>
      </c>
      <c r="DU138" s="65" t="str">
        <f t="shared" ca="1" si="115"/>
        <v/>
      </c>
      <c r="DV138" s="65" t="str">
        <f t="shared" ca="1" si="116"/>
        <v/>
      </c>
      <c r="DW138" s="141" t="str">
        <f t="shared" si="117"/>
        <v>Ser-GCT-1</v>
      </c>
      <c r="DX138" s="140" t="s">
        <v>168</v>
      </c>
      <c r="DY138" s="65" t="str">
        <f t="shared" ca="1" si="118"/>
        <v/>
      </c>
      <c r="DZ138" s="65" t="str">
        <f t="shared" ca="1" si="119"/>
        <v/>
      </c>
      <c r="EA138" s="65" t="str">
        <f t="shared" ca="1" si="120"/>
        <v/>
      </c>
      <c r="EB138" s="65" t="str">
        <f t="shared" ca="1" si="121"/>
        <v/>
      </c>
      <c r="EC138" s="65" t="str">
        <f t="shared" ca="1" si="122"/>
        <v/>
      </c>
      <c r="ED138" s="65" t="str">
        <f t="shared" ca="1" si="123"/>
        <v/>
      </c>
      <c r="EE138" s="65" t="str">
        <f t="shared" ca="1" si="124"/>
        <v/>
      </c>
      <c r="EF138" s="65" t="str">
        <f t="shared" ca="1" si="125"/>
        <v/>
      </c>
      <c r="EG138" s="65" t="str">
        <f t="shared" ca="1" si="126"/>
        <v/>
      </c>
      <c r="EH138" s="65" t="str">
        <f t="shared" ca="1" si="127"/>
        <v/>
      </c>
      <c r="EI138" s="65" t="str">
        <f t="shared" ca="1" si="128"/>
        <v/>
      </c>
      <c r="EJ138" s="65" t="str">
        <f t="shared" ca="1" si="129"/>
        <v/>
      </c>
      <c r="EK138" s="65" t="str">
        <f t="shared" ca="1" si="130"/>
        <v/>
      </c>
      <c r="EL138" s="65" t="str">
        <f t="shared" ca="1" si="131"/>
        <v/>
      </c>
      <c r="EM138" s="65" t="str">
        <f t="shared" ca="1" si="132"/>
        <v/>
      </c>
      <c r="EN138" s="65" t="str">
        <f t="shared" ca="1" si="133"/>
        <v/>
      </c>
      <c r="EO138" s="65" t="str">
        <f t="shared" ca="1" si="134"/>
        <v/>
      </c>
      <c r="EP138" s="65" t="str">
        <f t="shared" ca="1" si="135"/>
        <v/>
      </c>
      <c r="EQ138" s="65" t="str">
        <f t="shared" ca="1" si="136"/>
        <v/>
      </c>
      <c r="ER138" s="65" t="str">
        <f t="shared" ca="1" si="137"/>
        <v/>
      </c>
    </row>
    <row r="139" spans="1:148" ht="12.75" customHeight="1">
      <c r="A139" s="134" t="str">
        <f>'Test Sample Data'!A139</f>
        <v>Ser-GCT-2</v>
      </c>
      <c r="B139" s="136" t="s">
        <v>166</v>
      </c>
      <c r="C139" s="22" t="str">
        <f>IF(SUM('Test Sample Data'!C$3:C$194)&gt;10,IF(AND(ISNUMBER('Test Sample Data'!C139),'Test Sample Data'!C139&lt;35,'Test Sample Data'!C139&gt;0),'Test Sample Data'!C139-'Choose Housekeeping Genes'!D$20,35-'Choose Housekeeping Genes'!D$20),"")</f>
        <v/>
      </c>
      <c r="D139" s="22" t="str">
        <f>IF(SUM('Test Sample Data'!D$3:D$194)&gt;10,IF(AND(ISNUMBER('Test Sample Data'!D139),'Test Sample Data'!D139&lt;35,'Test Sample Data'!D139&gt;0),'Test Sample Data'!D139-'Choose Housekeeping Genes'!E$20,35-'Choose Housekeeping Genes'!E$20),"")</f>
        <v/>
      </c>
      <c r="E139" s="22" t="str">
        <f>IF(SUM('Test Sample Data'!E$3:E$194)&gt;10,IF(AND(ISNUMBER('Test Sample Data'!E139),'Test Sample Data'!E139&lt;35,'Test Sample Data'!E139&gt;0),'Test Sample Data'!E139-'Choose Housekeeping Genes'!F$20,35-'Choose Housekeeping Genes'!F$20),"")</f>
        <v/>
      </c>
      <c r="F139" s="22" t="str">
        <f>IF(SUM('Test Sample Data'!F$3:F$194)&gt;10,IF(AND(ISNUMBER('Test Sample Data'!F139),'Test Sample Data'!F139&lt;35,'Test Sample Data'!F139&gt;0),'Test Sample Data'!F139-'Choose Housekeeping Genes'!G$20,35-'Choose Housekeeping Genes'!G$20),"")</f>
        <v/>
      </c>
      <c r="G139" s="22" t="str">
        <f>IF(SUM('Test Sample Data'!G$3:G$194)&gt;10,IF(AND(ISNUMBER('Test Sample Data'!G139),'Test Sample Data'!G139&lt;35,'Test Sample Data'!G139&gt;0),'Test Sample Data'!G139-'Choose Housekeeping Genes'!H$20,35-'Choose Housekeeping Genes'!H$20),"")</f>
        <v/>
      </c>
      <c r="H139" s="22" t="str">
        <f>IF(SUM('Test Sample Data'!H$3:H$194)&gt;10,IF(AND(ISNUMBER('Test Sample Data'!H139),'Test Sample Data'!H139&lt;35,'Test Sample Data'!H139&gt;0),'Test Sample Data'!H139-'Choose Housekeeping Genes'!I$20,35-'Choose Housekeeping Genes'!I$20),"")</f>
        <v/>
      </c>
      <c r="I139" s="22" t="str">
        <f>IF(SUM('Test Sample Data'!I$3:I$194)&gt;10,IF(AND(ISNUMBER('Test Sample Data'!I139),'Test Sample Data'!I139&lt;35,'Test Sample Data'!I139&gt;0),'Test Sample Data'!I139-'Choose Housekeeping Genes'!J$20,35-'Choose Housekeeping Genes'!J$20),"")</f>
        <v/>
      </c>
      <c r="J139" s="22" t="str">
        <f>IF(SUM('Test Sample Data'!J$3:J$194)&gt;10,IF(AND(ISNUMBER('Test Sample Data'!J139),'Test Sample Data'!J139&lt;35,'Test Sample Data'!J139&gt;0),'Test Sample Data'!J139-'Choose Housekeeping Genes'!K$20,35-'Choose Housekeeping Genes'!K$20),"")</f>
        <v/>
      </c>
      <c r="K139" s="22" t="str">
        <f>IF(SUM('Test Sample Data'!K$3:K$194)&gt;10,IF(AND(ISNUMBER('Test Sample Data'!K139),'Test Sample Data'!K139&lt;35,'Test Sample Data'!K139&gt;0),'Test Sample Data'!K139-'Choose Housekeeping Genes'!L$20,35-'Choose Housekeeping Genes'!L$20),"")</f>
        <v/>
      </c>
      <c r="L139" s="22" t="str">
        <f>IF(SUM('Test Sample Data'!L$3:L$194)&gt;10,IF(AND(ISNUMBER('Test Sample Data'!L139),'Test Sample Data'!L139&lt;35,'Test Sample Data'!L139&gt;0),'Test Sample Data'!L139-'Choose Housekeeping Genes'!M$20,35-'Choose Housekeeping Genes'!M$20),"")</f>
        <v/>
      </c>
      <c r="M139" s="22" t="str">
        <f>IF(SUM('Test Sample Data'!M$3:M$194)&gt;10,IF(AND(ISNUMBER('Test Sample Data'!M139),'Test Sample Data'!M139&lt;35,'Test Sample Data'!M139&gt;0),'Test Sample Data'!M139-'Choose Housekeeping Genes'!N$20,35-'Choose Housekeeping Genes'!N$20),"")</f>
        <v/>
      </c>
      <c r="N139" s="22" t="str">
        <f>IF(SUM('Test Sample Data'!N$3:N$194)&gt;10,IF(AND(ISNUMBER('Test Sample Data'!N139),'Test Sample Data'!N139&lt;35,'Test Sample Data'!N139&gt;0),'Test Sample Data'!N139-'Choose Housekeeping Genes'!O$20,35-'Choose Housekeeping Genes'!O$20),"")</f>
        <v/>
      </c>
      <c r="O139" s="22" t="str">
        <f>IF(SUM('Test Sample Data'!O$3:O$194)&gt;10,IF(AND(ISNUMBER('Test Sample Data'!O139),'Test Sample Data'!O139&lt;35,'Test Sample Data'!O139&gt;0),'Test Sample Data'!O139-'Choose Housekeeping Genes'!P$20,35-'Choose Housekeeping Genes'!P$20),"")</f>
        <v/>
      </c>
      <c r="P139" s="22" t="str">
        <f>IF(SUM('Test Sample Data'!P$3:P$194)&gt;10,IF(AND(ISNUMBER('Test Sample Data'!P139),'Test Sample Data'!P139&lt;35,'Test Sample Data'!P139&gt;0),'Test Sample Data'!P139-'Choose Housekeeping Genes'!Q$20,35-'Choose Housekeeping Genes'!Q$20),"")</f>
        <v/>
      </c>
      <c r="Q139" s="22" t="str">
        <f>IF(SUM('Test Sample Data'!Q$3:Q$194)&gt;10,IF(AND(ISNUMBER('Test Sample Data'!Q139),'Test Sample Data'!Q139&lt;35,'Test Sample Data'!Q139&gt;0),'Test Sample Data'!Q139-'Choose Housekeeping Genes'!R$20,35-'Choose Housekeeping Genes'!R$20),"")</f>
        <v/>
      </c>
      <c r="R139" s="22" t="str">
        <f>IF(SUM('Test Sample Data'!R$3:R$194)&gt;10,IF(AND(ISNUMBER('Test Sample Data'!R139),'Test Sample Data'!R139&lt;35,'Test Sample Data'!R139&gt;0),'Test Sample Data'!R139-'Choose Housekeeping Genes'!S$20,35-'Choose Housekeeping Genes'!S$20),"")</f>
        <v/>
      </c>
      <c r="S139" s="22" t="str">
        <f>IF(SUM('Test Sample Data'!S$3:S$194)&gt;10,IF(AND(ISNUMBER('Test Sample Data'!S139),'Test Sample Data'!S139&lt;35,'Test Sample Data'!S139&gt;0),'Test Sample Data'!S139-'Choose Housekeeping Genes'!T$20,35-'Choose Housekeeping Genes'!T$20),"")</f>
        <v/>
      </c>
      <c r="T139" s="22" t="str">
        <f>IF(SUM('Test Sample Data'!T$3:T$194)&gt;10,IF(AND(ISNUMBER('Test Sample Data'!T139),'Test Sample Data'!T139&lt;35,'Test Sample Data'!T139&gt;0),'Test Sample Data'!T139-'Choose Housekeeping Genes'!U$20,35-'Choose Housekeeping Genes'!U$20),"")</f>
        <v/>
      </c>
      <c r="U139" s="22" t="str">
        <f>IF(SUM('Test Sample Data'!U$3:U$194)&gt;10,IF(AND(ISNUMBER('Test Sample Data'!U139),'Test Sample Data'!U139&lt;35,'Test Sample Data'!U139&gt;0),'Test Sample Data'!U139-'Choose Housekeeping Genes'!V$20,35-'Choose Housekeeping Genes'!V$20),"")</f>
        <v/>
      </c>
      <c r="V139" s="22" t="str">
        <f>IF(SUM('Test Sample Data'!V$3:V$194)&gt;10,IF(AND(ISNUMBER('Test Sample Data'!V139),'Test Sample Data'!V139&lt;35,'Test Sample Data'!V139&gt;0),'Test Sample Data'!V139-'Choose Housekeeping Genes'!W$20,35-'Choose Housekeeping Genes'!W$20),"")</f>
        <v/>
      </c>
      <c r="W139" s="139" t="str">
        <f>'Control Sample Data'!A139</f>
        <v>Ser-GCT-2</v>
      </c>
      <c r="X139" s="140" t="s">
        <v>166</v>
      </c>
      <c r="Y139" s="22" t="str">
        <f>IF(SUM('Control Sample Data'!C$3:C$194)&gt;10,IF(AND(ISNUMBER('Control Sample Data'!C139),'Control Sample Data'!C139&lt;35,'Control Sample Data'!C139&gt;0),'Control Sample Data'!C139-'Choose Housekeeping Genes'!AA$20,35-'Choose Housekeeping Genes'!AA$20),"")</f>
        <v/>
      </c>
      <c r="Z139" s="22" t="str">
        <f>IF(SUM('Control Sample Data'!D$3:D$194)&gt;10,IF(AND(ISNUMBER('Control Sample Data'!D139),'Control Sample Data'!D139&lt;35,'Control Sample Data'!D139&gt;0),'Control Sample Data'!D139-'Choose Housekeeping Genes'!AB$20,35-'Choose Housekeeping Genes'!AB$20),"")</f>
        <v/>
      </c>
      <c r="AA139" s="22" t="str">
        <f>IF(SUM('Control Sample Data'!E$3:E$194)&gt;10,IF(AND(ISNUMBER('Control Sample Data'!E139),'Control Sample Data'!E139&lt;35,'Control Sample Data'!E139&gt;0),'Control Sample Data'!E139-'Choose Housekeeping Genes'!AC$20,35-'Choose Housekeeping Genes'!AC$20),"")</f>
        <v/>
      </c>
      <c r="AB139" s="22" t="str">
        <f>IF(SUM('Control Sample Data'!F$3:F$194)&gt;10,IF(AND(ISNUMBER('Control Sample Data'!F139),'Control Sample Data'!F139&lt;35,'Control Sample Data'!F139&gt;0),'Control Sample Data'!F139-'Choose Housekeeping Genes'!AD$20,35-'Choose Housekeeping Genes'!AD$20),"")</f>
        <v/>
      </c>
      <c r="AC139" s="22" t="str">
        <f>IF(SUM('Control Sample Data'!G$3:G$194)&gt;10,IF(AND(ISNUMBER('Control Sample Data'!G139),'Control Sample Data'!G139&lt;35,'Control Sample Data'!G139&gt;0),'Control Sample Data'!G139-'Choose Housekeeping Genes'!AE$20,35-'Choose Housekeeping Genes'!AE$20),"")</f>
        <v/>
      </c>
      <c r="AD139" s="22" t="str">
        <f>IF(SUM('Control Sample Data'!H$3:H$194)&gt;10,IF(AND(ISNUMBER('Control Sample Data'!H139),'Control Sample Data'!H139&lt;35,'Control Sample Data'!H139&gt;0),'Control Sample Data'!H139-'Choose Housekeeping Genes'!AF$20,35-'Choose Housekeeping Genes'!AF$20),"")</f>
        <v/>
      </c>
      <c r="AE139" s="22" t="str">
        <f>IF(SUM('Control Sample Data'!I$3:I$194)&gt;10,IF(AND(ISNUMBER('Control Sample Data'!I139),'Control Sample Data'!I139&lt;35,'Control Sample Data'!I139&gt;0),'Control Sample Data'!I139-'Choose Housekeeping Genes'!AG$20,35-'Choose Housekeeping Genes'!AG$20),"")</f>
        <v/>
      </c>
      <c r="AF139" s="22" t="str">
        <f>IF(SUM('Control Sample Data'!J$3:J$194)&gt;10,IF(AND(ISNUMBER('Control Sample Data'!J139),'Control Sample Data'!J139&lt;35,'Control Sample Data'!J139&gt;0),'Control Sample Data'!J139-'Choose Housekeeping Genes'!AH$20,35-'Choose Housekeeping Genes'!AH$20),"")</f>
        <v/>
      </c>
      <c r="AG139" s="22" t="str">
        <f>IF(SUM('Control Sample Data'!K$3:K$194)&gt;10,IF(AND(ISNUMBER('Control Sample Data'!K139),'Control Sample Data'!K139&lt;35,'Control Sample Data'!K139&gt;0),'Control Sample Data'!K139-'Choose Housekeeping Genes'!AI$20,35-'Choose Housekeeping Genes'!AI$20),"")</f>
        <v/>
      </c>
      <c r="AH139" s="22" t="str">
        <f>IF(SUM('Control Sample Data'!L$3:L$194)&gt;10,IF(AND(ISNUMBER('Control Sample Data'!L139),'Control Sample Data'!L139&lt;35,'Control Sample Data'!L139&gt;0),'Control Sample Data'!L139-'Choose Housekeeping Genes'!AJ$20,35-'Choose Housekeeping Genes'!AJ$20),"")</f>
        <v/>
      </c>
      <c r="AI139" s="22" t="str">
        <f>IF(SUM('Control Sample Data'!M$3:M$194)&gt;10,IF(AND(ISNUMBER('Control Sample Data'!M139),'Control Sample Data'!M139&lt;35,'Control Sample Data'!M139&gt;0),'Control Sample Data'!M139-'Choose Housekeeping Genes'!AK$20,35-'Choose Housekeeping Genes'!AK$20),"")</f>
        <v/>
      </c>
      <c r="AJ139" s="22" t="str">
        <f>IF(SUM('Control Sample Data'!N$3:N$194)&gt;10,IF(AND(ISNUMBER('Control Sample Data'!N139),'Control Sample Data'!N139&lt;35,'Control Sample Data'!N139&gt;0),'Control Sample Data'!N139-'Choose Housekeeping Genes'!AL$20,35-'Choose Housekeeping Genes'!AL$20),"")</f>
        <v/>
      </c>
      <c r="AK139" s="22" t="str">
        <f>IF(SUM('Control Sample Data'!O$3:O$194)&gt;10,IF(AND(ISNUMBER('Control Sample Data'!O139),'Control Sample Data'!O139&lt;35,'Control Sample Data'!O139&gt;0),'Control Sample Data'!O139-'Choose Housekeeping Genes'!AM$20,35-'Choose Housekeeping Genes'!AM$20),"")</f>
        <v/>
      </c>
      <c r="AL139" s="22" t="str">
        <f>IF(SUM('Control Sample Data'!P$3:P$194)&gt;10,IF(AND(ISNUMBER('Control Sample Data'!P139),'Control Sample Data'!P139&lt;35,'Control Sample Data'!P139&gt;0),'Control Sample Data'!P139-'Choose Housekeeping Genes'!AN$20,35-'Choose Housekeeping Genes'!AN$20),"")</f>
        <v/>
      </c>
      <c r="AM139" s="22" t="str">
        <f>IF(SUM('Control Sample Data'!Q$3:Q$194)&gt;10,IF(AND(ISNUMBER('Control Sample Data'!Q139),'Control Sample Data'!Q139&lt;35,'Control Sample Data'!Q139&gt;0),'Control Sample Data'!Q139-'Choose Housekeeping Genes'!AO$20,35-'Choose Housekeeping Genes'!AO$20),"")</f>
        <v/>
      </c>
      <c r="AN139" s="22" t="str">
        <f>IF(SUM('Control Sample Data'!R$3:R$194)&gt;10,IF(AND(ISNUMBER('Control Sample Data'!R139),'Control Sample Data'!R139&lt;35,'Control Sample Data'!R139&gt;0),'Control Sample Data'!R139-'Choose Housekeeping Genes'!AP$20,35-'Choose Housekeeping Genes'!AP$20),"")</f>
        <v/>
      </c>
      <c r="AO139" s="22" t="str">
        <f>IF(SUM('Control Sample Data'!S$3:S$194)&gt;10,IF(AND(ISNUMBER('Control Sample Data'!S139),'Control Sample Data'!S139&lt;35,'Control Sample Data'!S139&gt;0),'Control Sample Data'!S139-'Choose Housekeeping Genes'!AQ$20,35-'Choose Housekeeping Genes'!AQ$20),"")</f>
        <v/>
      </c>
      <c r="AP139" s="22" t="str">
        <f>IF(SUM('Control Sample Data'!T$3:T$194)&gt;10,IF(AND(ISNUMBER('Control Sample Data'!T139),'Control Sample Data'!T139&lt;35,'Control Sample Data'!T139&gt;0),'Control Sample Data'!T139-'Choose Housekeeping Genes'!AR$20,35-'Choose Housekeeping Genes'!AR$20),"")</f>
        <v/>
      </c>
      <c r="AQ139" s="22" t="str">
        <f>IF(SUM('Control Sample Data'!U$3:U$194)&gt;10,IF(AND(ISNUMBER('Control Sample Data'!U139),'Control Sample Data'!U139&lt;35,'Control Sample Data'!U139&gt;0),'Control Sample Data'!U139-'Choose Housekeeping Genes'!AS$20,35-'Choose Housekeeping Genes'!AS$20),"")</f>
        <v/>
      </c>
      <c r="AR139" s="22" t="str">
        <f>IF(SUM('Control Sample Data'!V$3:V$194)&gt;10,IF(AND(ISNUMBER('Control Sample Data'!V139),'Control Sample Data'!V139&lt;35,'Control Sample Data'!V139&gt;0),'Control Sample Data'!V139-'Choose Housekeeping Genes'!AT$20,35-'Choose Housekeeping Genes'!AT$20),"")</f>
        <v/>
      </c>
      <c r="AS139" s="69" t="str">
        <f>'Control Sample Data'!A139</f>
        <v>Ser-GCT-2</v>
      </c>
      <c r="AT139" s="21" t="s">
        <v>166</v>
      </c>
      <c r="AU139" s="22" t="str">
        <f ca="1">IF(ISNUMBER(C139-'Choose Housekeeping Genes'!D$12),C139-'Choose Housekeeping Genes'!D$12,"")</f>
        <v/>
      </c>
      <c r="AV139" s="22" t="str">
        <f ca="1">IF(ISNUMBER(D139-'Choose Housekeeping Genes'!E$12),D139-'Choose Housekeeping Genes'!E$12,"")</f>
        <v/>
      </c>
      <c r="AW139" s="22" t="str">
        <f ca="1">IF(ISNUMBER(E139-'Choose Housekeeping Genes'!F$12),E139-'Choose Housekeeping Genes'!F$12,"")</f>
        <v/>
      </c>
      <c r="AX139" s="22" t="str">
        <f ca="1">IF(ISNUMBER(F139-'Choose Housekeeping Genes'!G$12),F139-'Choose Housekeeping Genes'!G$12,"")</f>
        <v/>
      </c>
      <c r="AY139" s="22" t="str">
        <f ca="1">IF(ISNUMBER(G139-'Choose Housekeeping Genes'!H$12),G139-'Choose Housekeeping Genes'!H$12,"")</f>
        <v/>
      </c>
      <c r="AZ139" s="22" t="str">
        <f ca="1">IF(ISNUMBER(H139-'Choose Housekeeping Genes'!I$12),H139-'Choose Housekeeping Genes'!I$12,"")</f>
        <v/>
      </c>
      <c r="BA139" s="22" t="str">
        <f ca="1">IF(ISNUMBER(I139-'Choose Housekeeping Genes'!J$12),I139-'Choose Housekeeping Genes'!J$12,"")</f>
        <v/>
      </c>
      <c r="BB139" s="22" t="str">
        <f ca="1">IF(ISNUMBER(J139-'Choose Housekeeping Genes'!K$12),J139-'Choose Housekeeping Genes'!K$12,"")</f>
        <v/>
      </c>
      <c r="BC139" s="22" t="str">
        <f ca="1">IF(ISNUMBER(K139-'Choose Housekeeping Genes'!L$12),K139-'Choose Housekeeping Genes'!L$12,"")</f>
        <v/>
      </c>
      <c r="BD139" s="22" t="str">
        <f ca="1">IF(ISNUMBER(L139-'Choose Housekeeping Genes'!M$12),L139-'Choose Housekeeping Genes'!M$12,"")</f>
        <v/>
      </c>
      <c r="BE139" s="22" t="str">
        <f ca="1">IF(ISNUMBER(M139-'Choose Housekeeping Genes'!N$12),M139-'Choose Housekeeping Genes'!N$12,"")</f>
        <v/>
      </c>
      <c r="BF139" s="22" t="str">
        <f ca="1">IF(ISNUMBER(N139-'Choose Housekeeping Genes'!O$12),N139-'Choose Housekeeping Genes'!O$12,"")</f>
        <v/>
      </c>
      <c r="BG139" s="22" t="str">
        <f ca="1">IF(ISNUMBER(O139-'Choose Housekeeping Genes'!P$12),O139-'Choose Housekeeping Genes'!P$12,"")</f>
        <v/>
      </c>
      <c r="BH139" s="22" t="str">
        <f ca="1">IF(ISNUMBER(P139-'Choose Housekeeping Genes'!Q$12),P139-'Choose Housekeeping Genes'!Q$12,"")</f>
        <v/>
      </c>
      <c r="BI139" s="22" t="str">
        <f ca="1">IF(ISNUMBER(Q139-'Choose Housekeeping Genes'!R$12),Q139-'Choose Housekeeping Genes'!R$12,"")</f>
        <v/>
      </c>
      <c r="BJ139" s="22" t="str">
        <f ca="1">IF(ISNUMBER(R139-'Choose Housekeeping Genes'!S$12),R139-'Choose Housekeeping Genes'!S$12,"")</f>
        <v/>
      </c>
      <c r="BK139" s="22" t="str">
        <f ca="1">IF(ISNUMBER(S139-'Choose Housekeeping Genes'!T$12),S139-'Choose Housekeeping Genes'!T$12,"")</f>
        <v/>
      </c>
      <c r="BL139" s="22" t="str">
        <f ca="1">IF(ISNUMBER(T139-'Choose Housekeeping Genes'!U$12),T139-'Choose Housekeeping Genes'!U$12,"")</f>
        <v/>
      </c>
      <c r="BM139" s="22" t="str">
        <f ca="1">IF(ISNUMBER(U139-'Choose Housekeeping Genes'!V$12),U139-'Choose Housekeeping Genes'!V$12,"")</f>
        <v/>
      </c>
      <c r="BN139" s="22" t="str">
        <f ca="1">IF(ISNUMBER(V139-'Choose Housekeeping Genes'!W$12),V139-'Choose Housekeeping Genes'!W$12,"")</f>
        <v/>
      </c>
      <c r="BO139" s="142" t="str">
        <f t="shared" si="94"/>
        <v>Ser-GCT-2</v>
      </c>
      <c r="BP139" s="140" t="s">
        <v>166</v>
      </c>
      <c r="BQ139" s="22" t="str">
        <f ca="1">IF(ISNUMBER(Y139-'Choose Housekeeping Genes'!AA$12),Y139-'Choose Housekeeping Genes'!AA$12,"")</f>
        <v/>
      </c>
      <c r="BR139" s="22" t="str">
        <f ca="1">IF(ISNUMBER(Z139-'Choose Housekeeping Genes'!AB$12),Z139-'Choose Housekeeping Genes'!AB$12,"")</f>
        <v/>
      </c>
      <c r="BS139" s="22" t="str">
        <f ca="1">IF(ISNUMBER(AA139-'Choose Housekeeping Genes'!AC$12),AA139-'Choose Housekeeping Genes'!AC$12,"")</f>
        <v/>
      </c>
      <c r="BT139" s="22" t="str">
        <f ca="1">IF(ISNUMBER(AB139-'Choose Housekeeping Genes'!AD$12),AB139-'Choose Housekeeping Genes'!AD$12,"")</f>
        <v/>
      </c>
      <c r="BU139" s="22" t="str">
        <f ca="1">IF(ISNUMBER(AC139-'Choose Housekeeping Genes'!AE$12),AC139-'Choose Housekeeping Genes'!AE$12,"")</f>
        <v/>
      </c>
      <c r="BV139" s="22" t="str">
        <f ca="1">IF(ISNUMBER(AD139-'Choose Housekeeping Genes'!AF$12),AD139-'Choose Housekeeping Genes'!AF$12,"")</f>
        <v/>
      </c>
      <c r="BW139" s="22" t="str">
        <f ca="1">IF(ISNUMBER(AE139-'Choose Housekeeping Genes'!AG$12),AE139-'Choose Housekeeping Genes'!AG$12,"")</f>
        <v/>
      </c>
      <c r="BX139" s="22" t="str">
        <f ca="1">IF(ISNUMBER(AF139-'Choose Housekeeping Genes'!AH$12),AF139-'Choose Housekeeping Genes'!AH$12,"")</f>
        <v/>
      </c>
      <c r="BY139" s="22" t="str">
        <f ca="1">IF(ISNUMBER(AG139-'Choose Housekeeping Genes'!AI$12),AG139-'Choose Housekeeping Genes'!AI$12,"")</f>
        <v/>
      </c>
      <c r="BZ139" s="22" t="str">
        <f ca="1">IF(ISNUMBER(AH139-'Choose Housekeeping Genes'!AJ$12),AH139-'Choose Housekeeping Genes'!AJ$12,"")</f>
        <v/>
      </c>
      <c r="CA139" s="22" t="str">
        <f ca="1">IF(ISNUMBER(AI139-'Choose Housekeeping Genes'!AK$12),AI139-'Choose Housekeeping Genes'!AK$12,"")</f>
        <v/>
      </c>
      <c r="CB139" s="22" t="str">
        <f ca="1">IF(ISNUMBER(AJ139-'Choose Housekeeping Genes'!AL$12),AJ139-'Choose Housekeeping Genes'!AL$12,"")</f>
        <v/>
      </c>
      <c r="CC139" s="22" t="str">
        <f ca="1">IF(ISNUMBER(AK139-'Choose Housekeeping Genes'!AM$12),AK139-'Choose Housekeeping Genes'!AM$12,"")</f>
        <v/>
      </c>
      <c r="CD139" s="22" t="str">
        <f ca="1">IF(ISNUMBER(AL139-'Choose Housekeeping Genes'!AN$12),AL139-'Choose Housekeeping Genes'!AN$12,"")</f>
        <v/>
      </c>
      <c r="CE139" s="22" t="str">
        <f ca="1">IF(ISNUMBER(AM139-'Choose Housekeeping Genes'!AO$12),AM139-'Choose Housekeeping Genes'!AO$12,"")</f>
        <v/>
      </c>
      <c r="CF139" s="22" t="str">
        <f ca="1">IF(ISNUMBER(AN139-'Choose Housekeeping Genes'!AP$12),AN139-'Choose Housekeeping Genes'!AP$12,"")</f>
        <v/>
      </c>
      <c r="CG139" s="22" t="str">
        <f ca="1">IF(ISNUMBER(AO139-'Choose Housekeeping Genes'!AQ$12),AO139-'Choose Housekeeping Genes'!AQ$12,"")</f>
        <v/>
      </c>
      <c r="CH139" s="22" t="str">
        <f ca="1">IF(ISNUMBER(AP139-'Choose Housekeeping Genes'!AR$12),AP139-'Choose Housekeeping Genes'!AR$12,"")</f>
        <v/>
      </c>
      <c r="CI139" s="22" t="str">
        <f ca="1">IF(ISNUMBER(AQ139-'Choose Housekeeping Genes'!AS$12),AQ139-'Choose Housekeeping Genes'!AS$12,"")</f>
        <v/>
      </c>
      <c r="CJ139" s="22" t="str">
        <f ca="1">IF(ISNUMBER(AR139-'Choose Housekeeping Genes'!AT$12),AR139-'Choose Housekeeping Genes'!AT$12,"")</f>
        <v/>
      </c>
      <c r="CK139" s="66" t="e">
        <f t="shared" ca="1" si="95"/>
        <v>#DIV/0!</v>
      </c>
      <c r="CL139" s="143" t="e">
        <f t="shared" ca="1" si="96"/>
        <v>#DIV/0!</v>
      </c>
      <c r="DA139" s="69" t="str">
        <f>'Transcript table'!D147</f>
        <v>Ser-GCT-2</v>
      </c>
      <c r="DB139" s="21" t="s">
        <v>166</v>
      </c>
      <c r="DC139" s="65" t="str">
        <f t="shared" ca="1" si="97"/>
        <v/>
      </c>
      <c r="DD139" s="65" t="str">
        <f t="shared" ca="1" si="98"/>
        <v/>
      </c>
      <c r="DE139" s="65" t="str">
        <f t="shared" ca="1" si="99"/>
        <v/>
      </c>
      <c r="DF139" s="65" t="str">
        <f t="shared" ca="1" si="100"/>
        <v/>
      </c>
      <c r="DG139" s="65" t="str">
        <f t="shared" ca="1" si="101"/>
        <v/>
      </c>
      <c r="DH139" s="65" t="str">
        <f t="shared" ca="1" si="102"/>
        <v/>
      </c>
      <c r="DI139" s="65" t="str">
        <f t="shared" ca="1" si="103"/>
        <v/>
      </c>
      <c r="DJ139" s="65" t="str">
        <f t="shared" ca="1" si="104"/>
        <v/>
      </c>
      <c r="DK139" s="65" t="str">
        <f t="shared" ca="1" si="105"/>
        <v/>
      </c>
      <c r="DL139" s="65" t="str">
        <f t="shared" ca="1" si="106"/>
        <v/>
      </c>
      <c r="DM139" s="65" t="str">
        <f t="shared" ca="1" si="107"/>
        <v/>
      </c>
      <c r="DN139" s="65" t="str">
        <f t="shared" ca="1" si="108"/>
        <v/>
      </c>
      <c r="DO139" s="65" t="str">
        <f t="shared" ca="1" si="109"/>
        <v/>
      </c>
      <c r="DP139" s="65" t="str">
        <f t="shared" ca="1" si="110"/>
        <v/>
      </c>
      <c r="DQ139" s="65" t="str">
        <f t="shared" ca="1" si="111"/>
        <v/>
      </c>
      <c r="DR139" s="65" t="str">
        <f t="shared" ca="1" si="112"/>
        <v/>
      </c>
      <c r="DS139" s="65" t="str">
        <f t="shared" ca="1" si="113"/>
        <v/>
      </c>
      <c r="DT139" s="65" t="str">
        <f t="shared" ca="1" si="114"/>
        <v/>
      </c>
      <c r="DU139" s="65" t="str">
        <f t="shared" ca="1" si="115"/>
        <v/>
      </c>
      <c r="DV139" s="65" t="str">
        <f t="shared" ca="1" si="116"/>
        <v/>
      </c>
      <c r="DW139" s="141" t="str">
        <f t="shared" si="117"/>
        <v>Ser-GCT-2</v>
      </c>
      <c r="DX139" s="140" t="s">
        <v>166</v>
      </c>
      <c r="DY139" s="65" t="str">
        <f t="shared" ca="1" si="118"/>
        <v/>
      </c>
      <c r="DZ139" s="65" t="str">
        <f t="shared" ca="1" si="119"/>
        <v/>
      </c>
      <c r="EA139" s="65" t="str">
        <f t="shared" ca="1" si="120"/>
        <v/>
      </c>
      <c r="EB139" s="65" t="str">
        <f t="shared" ca="1" si="121"/>
        <v/>
      </c>
      <c r="EC139" s="65" t="str">
        <f t="shared" ca="1" si="122"/>
        <v/>
      </c>
      <c r="ED139" s="65" t="str">
        <f t="shared" ca="1" si="123"/>
        <v/>
      </c>
      <c r="EE139" s="65" t="str">
        <f t="shared" ca="1" si="124"/>
        <v/>
      </c>
      <c r="EF139" s="65" t="str">
        <f t="shared" ca="1" si="125"/>
        <v/>
      </c>
      <c r="EG139" s="65" t="str">
        <f t="shared" ca="1" si="126"/>
        <v/>
      </c>
      <c r="EH139" s="65" t="str">
        <f t="shared" ca="1" si="127"/>
        <v/>
      </c>
      <c r="EI139" s="65" t="str">
        <f t="shared" ca="1" si="128"/>
        <v/>
      </c>
      <c r="EJ139" s="65" t="str">
        <f t="shared" ca="1" si="129"/>
        <v/>
      </c>
      <c r="EK139" s="65" t="str">
        <f t="shared" ca="1" si="130"/>
        <v/>
      </c>
      <c r="EL139" s="65" t="str">
        <f t="shared" ca="1" si="131"/>
        <v/>
      </c>
      <c r="EM139" s="65" t="str">
        <f t="shared" ca="1" si="132"/>
        <v/>
      </c>
      <c r="EN139" s="65" t="str">
        <f t="shared" ca="1" si="133"/>
        <v/>
      </c>
      <c r="EO139" s="65" t="str">
        <f t="shared" ca="1" si="134"/>
        <v/>
      </c>
      <c r="EP139" s="65" t="str">
        <f t="shared" ca="1" si="135"/>
        <v/>
      </c>
      <c r="EQ139" s="65" t="str">
        <f t="shared" ca="1" si="136"/>
        <v/>
      </c>
      <c r="ER139" s="65" t="str">
        <f t="shared" ca="1" si="137"/>
        <v/>
      </c>
    </row>
    <row r="140" spans="1:148" ht="12.75" customHeight="1">
      <c r="A140" s="134" t="str">
        <f>'Test Sample Data'!A140</f>
        <v>Ser-GCT-3</v>
      </c>
      <c r="B140" s="136" t="s">
        <v>164</v>
      </c>
      <c r="C140" s="22" t="str">
        <f>IF(SUM('Test Sample Data'!C$3:C$194)&gt;10,IF(AND(ISNUMBER('Test Sample Data'!C140),'Test Sample Data'!C140&lt;35,'Test Sample Data'!C140&gt;0),'Test Sample Data'!C140-'Choose Housekeeping Genes'!D$20,35-'Choose Housekeeping Genes'!D$20),"")</f>
        <v/>
      </c>
      <c r="D140" s="22" t="str">
        <f>IF(SUM('Test Sample Data'!D$3:D$194)&gt;10,IF(AND(ISNUMBER('Test Sample Data'!D140),'Test Sample Data'!D140&lt;35,'Test Sample Data'!D140&gt;0),'Test Sample Data'!D140-'Choose Housekeeping Genes'!E$20,35-'Choose Housekeeping Genes'!E$20),"")</f>
        <v/>
      </c>
      <c r="E140" s="22" t="str">
        <f>IF(SUM('Test Sample Data'!E$3:E$194)&gt;10,IF(AND(ISNUMBER('Test Sample Data'!E140),'Test Sample Data'!E140&lt;35,'Test Sample Data'!E140&gt;0),'Test Sample Data'!E140-'Choose Housekeeping Genes'!F$20,35-'Choose Housekeeping Genes'!F$20),"")</f>
        <v/>
      </c>
      <c r="F140" s="22" t="str">
        <f>IF(SUM('Test Sample Data'!F$3:F$194)&gt;10,IF(AND(ISNUMBER('Test Sample Data'!F140),'Test Sample Data'!F140&lt;35,'Test Sample Data'!F140&gt;0),'Test Sample Data'!F140-'Choose Housekeeping Genes'!G$20,35-'Choose Housekeeping Genes'!G$20),"")</f>
        <v/>
      </c>
      <c r="G140" s="22" t="str">
        <f>IF(SUM('Test Sample Data'!G$3:G$194)&gt;10,IF(AND(ISNUMBER('Test Sample Data'!G140),'Test Sample Data'!G140&lt;35,'Test Sample Data'!G140&gt;0),'Test Sample Data'!G140-'Choose Housekeeping Genes'!H$20,35-'Choose Housekeeping Genes'!H$20),"")</f>
        <v/>
      </c>
      <c r="H140" s="22" t="str">
        <f>IF(SUM('Test Sample Data'!H$3:H$194)&gt;10,IF(AND(ISNUMBER('Test Sample Data'!H140),'Test Sample Data'!H140&lt;35,'Test Sample Data'!H140&gt;0),'Test Sample Data'!H140-'Choose Housekeeping Genes'!I$20,35-'Choose Housekeeping Genes'!I$20),"")</f>
        <v/>
      </c>
      <c r="I140" s="22" t="str">
        <f>IF(SUM('Test Sample Data'!I$3:I$194)&gt;10,IF(AND(ISNUMBER('Test Sample Data'!I140),'Test Sample Data'!I140&lt;35,'Test Sample Data'!I140&gt;0),'Test Sample Data'!I140-'Choose Housekeeping Genes'!J$20,35-'Choose Housekeeping Genes'!J$20),"")</f>
        <v/>
      </c>
      <c r="J140" s="22" t="str">
        <f>IF(SUM('Test Sample Data'!J$3:J$194)&gt;10,IF(AND(ISNUMBER('Test Sample Data'!J140),'Test Sample Data'!J140&lt;35,'Test Sample Data'!J140&gt;0),'Test Sample Data'!J140-'Choose Housekeeping Genes'!K$20,35-'Choose Housekeeping Genes'!K$20),"")</f>
        <v/>
      </c>
      <c r="K140" s="22" t="str">
        <f>IF(SUM('Test Sample Data'!K$3:K$194)&gt;10,IF(AND(ISNUMBER('Test Sample Data'!K140),'Test Sample Data'!K140&lt;35,'Test Sample Data'!K140&gt;0),'Test Sample Data'!K140-'Choose Housekeeping Genes'!L$20,35-'Choose Housekeeping Genes'!L$20),"")</f>
        <v/>
      </c>
      <c r="L140" s="22" t="str">
        <f>IF(SUM('Test Sample Data'!L$3:L$194)&gt;10,IF(AND(ISNUMBER('Test Sample Data'!L140),'Test Sample Data'!L140&lt;35,'Test Sample Data'!L140&gt;0),'Test Sample Data'!L140-'Choose Housekeeping Genes'!M$20,35-'Choose Housekeeping Genes'!M$20),"")</f>
        <v/>
      </c>
      <c r="M140" s="22" t="str">
        <f>IF(SUM('Test Sample Data'!M$3:M$194)&gt;10,IF(AND(ISNUMBER('Test Sample Data'!M140),'Test Sample Data'!M140&lt;35,'Test Sample Data'!M140&gt;0),'Test Sample Data'!M140-'Choose Housekeeping Genes'!N$20,35-'Choose Housekeeping Genes'!N$20),"")</f>
        <v/>
      </c>
      <c r="N140" s="22" t="str">
        <f>IF(SUM('Test Sample Data'!N$3:N$194)&gt;10,IF(AND(ISNUMBER('Test Sample Data'!N140),'Test Sample Data'!N140&lt;35,'Test Sample Data'!N140&gt;0),'Test Sample Data'!N140-'Choose Housekeeping Genes'!O$20,35-'Choose Housekeeping Genes'!O$20),"")</f>
        <v/>
      </c>
      <c r="O140" s="22" t="str">
        <f>IF(SUM('Test Sample Data'!O$3:O$194)&gt;10,IF(AND(ISNUMBER('Test Sample Data'!O140),'Test Sample Data'!O140&lt;35,'Test Sample Data'!O140&gt;0),'Test Sample Data'!O140-'Choose Housekeeping Genes'!P$20,35-'Choose Housekeeping Genes'!P$20),"")</f>
        <v/>
      </c>
      <c r="P140" s="22" t="str">
        <f>IF(SUM('Test Sample Data'!P$3:P$194)&gt;10,IF(AND(ISNUMBER('Test Sample Data'!P140),'Test Sample Data'!P140&lt;35,'Test Sample Data'!P140&gt;0),'Test Sample Data'!P140-'Choose Housekeeping Genes'!Q$20,35-'Choose Housekeeping Genes'!Q$20),"")</f>
        <v/>
      </c>
      <c r="Q140" s="22" t="str">
        <f>IF(SUM('Test Sample Data'!Q$3:Q$194)&gt;10,IF(AND(ISNUMBER('Test Sample Data'!Q140),'Test Sample Data'!Q140&lt;35,'Test Sample Data'!Q140&gt;0),'Test Sample Data'!Q140-'Choose Housekeeping Genes'!R$20,35-'Choose Housekeeping Genes'!R$20),"")</f>
        <v/>
      </c>
      <c r="R140" s="22" t="str">
        <f>IF(SUM('Test Sample Data'!R$3:R$194)&gt;10,IF(AND(ISNUMBER('Test Sample Data'!R140),'Test Sample Data'!R140&lt;35,'Test Sample Data'!R140&gt;0),'Test Sample Data'!R140-'Choose Housekeeping Genes'!S$20,35-'Choose Housekeeping Genes'!S$20),"")</f>
        <v/>
      </c>
      <c r="S140" s="22" t="str">
        <f>IF(SUM('Test Sample Data'!S$3:S$194)&gt;10,IF(AND(ISNUMBER('Test Sample Data'!S140),'Test Sample Data'!S140&lt;35,'Test Sample Data'!S140&gt;0),'Test Sample Data'!S140-'Choose Housekeeping Genes'!T$20,35-'Choose Housekeeping Genes'!T$20),"")</f>
        <v/>
      </c>
      <c r="T140" s="22" t="str">
        <f>IF(SUM('Test Sample Data'!T$3:T$194)&gt;10,IF(AND(ISNUMBER('Test Sample Data'!T140),'Test Sample Data'!T140&lt;35,'Test Sample Data'!T140&gt;0),'Test Sample Data'!T140-'Choose Housekeeping Genes'!U$20,35-'Choose Housekeeping Genes'!U$20),"")</f>
        <v/>
      </c>
      <c r="U140" s="22" t="str">
        <f>IF(SUM('Test Sample Data'!U$3:U$194)&gt;10,IF(AND(ISNUMBER('Test Sample Data'!U140),'Test Sample Data'!U140&lt;35,'Test Sample Data'!U140&gt;0),'Test Sample Data'!U140-'Choose Housekeeping Genes'!V$20,35-'Choose Housekeeping Genes'!V$20),"")</f>
        <v/>
      </c>
      <c r="V140" s="22" t="str">
        <f>IF(SUM('Test Sample Data'!V$3:V$194)&gt;10,IF(AND(ISNUMBER('Test Sample Data'!V140),'Test Sample Data'!V140&lt;35,'Test Sample Data'!V140&gt;0),'Test Sample Data'!V140-'Choose Housekeeping Genes'!W$20,35-'Choose Housekeeping Genes'!W$20),"")</f>
        <v/>
      </c>
      <c r="W140" s="139" t="str">
        <f>'Control Sample Data'!A140</f>
        <v>Ser-GCT-3</v>
      </c>
      <c r="X140" s="140" t="s">
        <v>164</v>
      </c>
      <c r="Y140" s="22" t="str">
        <f>IF(SUM('Control Sample Data'!C$3:C$194)&gt;10,IF(AND(ISNUMBER('Control Sample Data'!C140),'Control Sample Data'!C140&lt;35,'Control Sample Data'!C140&gt;0),'Control Sample Data'!C140-'Choose Housekeeping Genes'!AA$20,35-'Choose Housekeeping Genes'!AA$20),"")</f>
        <v/>
      </c>
      <c r="Z140" s="22" t="str">
        <f>IF(SUM('Control Sample Data'!D$3:D$194)&gt;10,IF(AND(ISNUMBER('Control Sample Data'!D140),'Control Sample Data'!D140&lt;35,'Control Sample Data'!D140&gt;0),'Control Sample Data'!D140-'Choose Housekeeping Genes'!AB$20,35-'Choose Housekeeping Genes'!AB$20),"")</f>
        <v/>
      </c>
      <c r="AA140" s="22" t="str">
        <f>IF(SUM('Control Sample Data'!E$3:E$194)&gt;10,IF(AND(ISNUMBER('Control Sample Data'!E140),'Control Sample Data'!E140&lt;35,'Control Sample Data'!E140&gt;0),'Control Sample Data'!E140-'Choose Housekeeping Genes'!AC$20,35-'Choose Housekeeping Genes'!AC$20),"")</f>
        <v/>
      </c>
      <c r="AB140" s="22" t="str">
        <f>IF(SUM('Control Sample Data'!F$3:F$194)&gt;10,IF(AND(ISNUMBER('Control Sample Data'!F140),'Control Sample Data'!F140&lt;35,'Control Sample Data'!F140&gt;0),'Control Sample Data'!F140-'Choose Housekeeping Genes'!AD$20,35-'Choose Housekeeping Genes'!AD$20),"")</f>
        <v/>
      </c>
      <c r="AC140" s="22" t="str">
        <f>IF(SUM('Control Sample Data'!G$3:G$194)&gt;10,IF(AND(ISNUMBER('Control Sample Data'!G140),'Control Sample Data'!G140&lt;35,'Control Sample Data'!G140&gt;0),'Control Sample Data'!G140-'Choose Housekeeping Genes'!AE$20,35-'Choose Housekeeping Genes'!AE$20),"")</f>
        <v/>
      </c>
      <c r="AD140" s="22" t="str">
        <f>IF(SUM('Control Sample Data'!H$3:H$194)&gt;10,IF(AND(ISNUMBER('Control Sample Data'!H140),'Control Sample Data'!H140&lt;35,'Control Sample Data'!H140&gt;0),'Control Sample Data'!H140-'Choose Housekeeping Genes'!AF$20,35-'Choose Housekeeping Genes'!AF$20),"")</f>
        <v/>
      </c>
      <c r="AE140" s="22" t="str">
        <f>IF(SUM('Control Sample Data'!I$3:I$194)&gt;10,IF(AND(ISNUMBER('Control Sample Data'!I140),'Control Sample Data'!I140&lt;35,'Control Sample Data'!I140&gt;0),'Control Sample Data'!I140-'Choose Housekeeping Genes'!AG$20,35-'Choose Housekeeping Genes'!AG$20),"")</f>
        <v/>
      </c>
      <c r="AF140" s="22" t="str">
        <f>IF(SUM('Control Sample Data'!J$3:J$194)&gt;10,IF(AND(ISNUMBER('Control Sample Data'!J140),'Control Sample Data'!J140&lt;35,'Control Sample Data'!J140&gt;0),'Control Sample Data'!J140-'Choose Housekeeping Genes'!AH$20,35-'Choose Housekeeping Genes'!AH$20),"")</f>
        <v/>
      </c>
      <c r="AG140" s="22" t="str">
        <f>IF(SUM('Control Sample Data'!K$3:K$194)&gt;10,IF(AND(ISNUMBER('Control Sample Data'!K140),'Control Sample Data'!K140&lt;35,'Control Sample Data'!K140&gt;0),'Control Sample Data'!K140-'Choose Housekeeping Genes'!AI$20,35-'Choose Housekeeping Genes'!AI$20),"")</f>
        <v/>
      </c>
      <c r="AH140" s="22" t="str">
        <f>IF(SUM('Control Sample Data'!L$3:L$194)&gt;10,IF(AND(ISNUMBER('Control Sample Data'!L140),'Control Sample Data'!L140&lt;35,'Control Sample Data'!L140&gt;0),'Control Sample Data'!L140-'Choose Housekeeping Genes'!AJ$20,35-'Choose Housekeeping Genes'!AJ$20),"")</f>
        <v/>
      </c>
      <c r="AI140" s="22" t="str">
        <f>IF(SUM('Control Sample Data'!M$3:M$194)&gt;10,IF(AND(ISNUMBER('Control Sample Data'!M140),'Control Sample Data'!M140&lt;35,'Control Sample Data'!M140&gt;0),'Control Sample Data'!M140-'Choose Housekeeping Genes'!AK$20,35-'Choose Housekeeping Genes'!AK$20),"")</f>
        <v/>
      </c>
      <c r="AJ140" s="22" t="str">
        <f>IF(SUM('Control Sample Data'!N$3:N$194)&gt;10,IF(AND(ISNUMBER('Control Sample Data'!N140),'Control Sample Data'!N140&lt;35,'Control Sample Data'!N140&gt;0),'Control Sample Data'!N140-'Choose Housekeeping Genes'!AL$20,35-'Choose Housekeeping Genes'!AL$20),"")</f>
        <v/>
      </c>
      <c r="AK140" s="22" t="str">
        <f>IF(SUM('Control Sample Data'!O$3:O$194)&gt;10,IF(AND(ISNUMBER('Control Sample Data'!O140),'Control Sample Data'!O140&lt;35,'Control Sample Data'!O140&gt;0),'Control Sample Data'!O140-'Choose Housekeeping Genes'!AM$20,35-'Choose Housekeeping Genes'!AM$20),"")</f>
        <v/>
      </c>
      <c r="AL140" s="22" t="str">
        <f>IF(SUM('Control Sample Data'!P$3:P$194)&gt;10,IF(AND(ISNUMBER('Control Sample Data'!P140),'Control Sample Data'!P140&lt;35,'Control Sample Data'!P140&gt;0),'Control Sample Data'!P140-'Choose Housekeeping Genes'!AN$20,35-'Choose Housekeeping Genes'!AN$20),"")</f>
        <v/>
      </c>
      <c r="AM140" s="22" t="str">
        <f>IF(SUM('Control Sample Data'!Q$3:Q$194)&gt;10,IF(AND(ISNUMBER('Control Sample Data'!Q140),'Control Sample Data'!Q140&lt;35,'Control Sample Data'!Q140&gt;0),'Control Sample Data'!Q140-'Choose Housekeeping Genes'!AO$20,35-'Choose Housekeeping Genes'!AO$20),"")</f>
        <v/>
      </c>
      <c r="AN140" s="22" t="str">
        <f>IF(SUM('Control Sample Data'!R$3:R$194)&gt;10,IF(AND(ISNUMBER('Control Sample Data'!R140),'Control Sample Data'!R140&lt;35,'Control Sample Data'!R140&gt;0),'Control Sample Data'!R140-'Choose Housekeeping Genes'!AP$20,35-'Choose Housekeeping Genes'!AP$20),"")</f>
        <v/>
      </c>
      <c r="AO140" s="22" t="str">
        <f>IF(SUM('Control Sample Data'!S$3:S$194)&gt;10,IF(AND(ISNUMBER('Control Sample Data'!S140),'Control Sample Data'!S140&lt;35,'Control Sample Data'!S140&gt;0),'Control Sample Data'!S140-'Choose Housekeeping Genes'!AQ$20,35-'Choose Housekeeping Genes'!AQ$20),"")</f>
        <v/>
      </c>
      <c r="AP140" s="22" t="str">
        <f>IF(SUM('Control Sample Data'!T$3:T$194)&gt;10,IF(AND(ISNUMBER('Control Sample Data'!T140),'Control Sample Data'!T140&lt;35,'Control Sample Data'!T140&gt;0),'Control Sample Data'!T140-'Choose Housekeeping Genes'!AR$20,35-'Choose Housekeeping Genes'!AR$20),"")</f>
        <v/>
      </c>
      <c r="AQ140" s="22" t="str">
        <f>IF(SUM('Control Sample Data'!U$3:U$194)&gt;10,IF(AND(ISNUMBER('Control Sample Data'!U140),'Control Sample Data'!U140&lt;35,'Control Sample Data'!U140&gt;0),'Control Sample Data'!U140-'Choose Housekeeping Genes'!AS$20,35-'Choose Housekeeping Genes'!AS$20),"")</f>
        <v/>
      </c>
      <c r="AR140" s="22" t="str">
        <f>IF(SUM('Control Sample Data'!V$3:V$194)&gt;10,IF(AND(ISNUMBER('Control Sample Data'!V140),'Control Sample Data'!V140&lt;35,'Control Sample Data'!V140&gt;0),'Control Sample Data'!V140-'Choose Housekeeping Genes'!AT$20,35-'Choose Housekeeping Genes'!AT$20),"")</f>
        <v/>
      </c>
      <c r="AS140" s="69" t="str">
        <f>'Control Sample Data'!A140</f>
        <v>Ser-GCT-3</v>
      </c>
      <c r="AT140" s="21" t="s">
        <v>164</v>
      </c>
      <c r="AU140" s="22" t="str">
        <f ca="1">IF(ISNUMBER(C140-'Choose Housekeeping Genes'!D$12),C140-'Choose Housekeeping Genes'!D$12,"")</f>
        <v/>
      </c>
      <c r="AV140" s="22" t="str">
        <f ca="1">IF(ISNUMBER(D140-'Choose Housekeeping Genes'!E$12),D140-'Choose Housekeeping Genes'!E$12,"")</f>
        <v/>
      </c>
      <c r="AW140" s="22" t="str">
        <f ca="1">IF(ISNUMBER(E140-'Choose Housekeeping Genes'!F$12),E140-'Choose Housekeeping Genes'!F$12,"")</f>
        <v/>
      </c>
      <c r="AX140" s="22" t="str">
        <f ca="1">IF(ISNUMBER(F140-'Choose Housekeeping Genes'!G$12),F140-'Choose Housekeeping Genes'!G$12,"")</f>
        <v/>
      </c>
      <c r="AY140" s="22" t="str">
        <f ca="1">IF(ISNUMBER(G140-'Choose Housekeeping Genes'!H$12),G140-'Choose Housekeeping Genes'!H$12,"")</f>
        <v/>
      </c>
      <c r="AZ140" s="22" t="str">
        <f ca="1">IF(ISNUMBER(H140-'Choose Housekeeping Genes'!I$12),H140-'Choose Housekeeping Genes'!I$12,"")</f>
        <v/>
      </c>
      <c r="BA140" s="22" t="str">
        <f ca="1">IF(ISNUMBER(I140-'Choose Housekeeping Genes'!J$12),I140-'Choose Housekeeping Genes'!J$12,"")</f>
        <v/>
      </c>
      <c r="BB140" s="22" t="str">
        <f ca="1">IF(ISNUMBER(J140-'Choose Housekeeping Genes'!K$12),J140-'Choose Housekeeping Genes'!K$12,"")</f>
        <v/>
      </c>
      <c r="BC140" s="22" t="str">
        <f ca="1">IF(ISNUMBER(K140-'Choose Housekeeping Genes'!L$12),K140-'Choose Housekeeping Genes'!L$12,"")</f>
        <v/>
      </c>
      <c r="BD140" s="22" t="str">
        <f ca="1">IF(ISNUMBER(L140-'Choose Housekeeping Genes'!M$12),L140-'Choose Housekeeping Genes'!M$12,"")</f>
        <v/>
      </c>
      <c r="BE140" s="22" t="str">
        <f ca="1">IF(ISNUMBER(M140-'Choose Housekeeping Genes'!N$12),M140-'Choose Housekeeping Genes'!N$12,"")</f>
        <v/>
      </c>
      <c r="BF140" s="22" t="str">
        <f ca="1">IF(ISNUMBER(N140-'Choose Housekeeping Genes'!O$12),N140-'Choose Housekeeping Genes'!O$12,"")</f>
        <v/>
      </c>
      <c r="BG140" s="22" t="str">
        <f ca="1">IF(ISNUMBER(O140-'Choose Housekeeping Genes'!P$12),O140-'Choose Housekeeping Genes'!P$12,"")</f>
        <v/>
      </c>
      <c r="BH140" s="22" t="str">
        <f ca="1">IF(ISNUMBER(P140-'Choose Housekeeping Genes'!Q$12),P140-'Choose Housekeeping Genes'!Q$12,"")</f>
        <v/>
      </c>
      <c r="BI140" s="22" t="str">
        <f ca="1">IF(ISNUMBER(Q140-'Choose Housekeeping Genes'!R$12),Q140-'Choose Housekeeping Genes'!R$12,"")</f>
        <v/>
      </c>
      <c r="BJ140" s="22" t="str">
        <f ca="1">IF(ISNUMBER(R140-'Choose Housekeeping Genes'!S$12),R140-'Choose Housekeeping Genes'!S$12,"")</f>
        <v/>
      </c>
      <c r="BK140" s="22" t="str">
        <f ca="1">IF(ISNUMBER(S140-'Choose Housekeeping Genes'!T$12),S140-'Choose Housekeeping Genes'!T$12,"")</f>
        <v/>
      </c>
      <c r="BL140" s="22" t="str">
        <f ca="1">IF(ISNUMBER(T140-'Choose Housekeeping Genes'!U$12),T140-'Choose Housekeeping Genes'!U$12,"")</f>
        <v/>
      </c>
      <c r="BM140" s="22" t="str">
        <f ca="1">IF(ISNUMBER(U140-'Choose Housekeeping Genes'!V$12),U140-'Choose Housekeeping Genes'!V$12,"")</f>
        <v/>
      </c>
      <c r="BN140" s="22" t="str">
        <f ca="1">IF(ISNUMBER(V140-'Choose Housekeeping Genes'!W$12),V140-'Choose Housekeeping Genes'!W$12,"")</f>
        <v/>
      </c>
      <c r="BO140" s="142" t="str">
        <f t="shared" si="94"/>
        <v>Ser-GCT-3</v>
      </c>
      <c r="BP140" s="140" t="s">
        <v>164</v>
      </c>
      <c r="BQ140" s="22" t="str">
        <f ca="1">IF(ISNUMBER(Y140-'Choose Housekeeping Genes'!AA$12),Y140-'Choose Housekeeping Genes'!AA$12,"")</f>
        <v/>
      </c>
      <c r="BR140" s="22" t="str">
        <f ca="1">IF(ISNUMBER(Z140-'Choose Housekeeping Genes'!AB$12),Z140-'Choose Housekeeping Genes'!AB$12,"")</f>
        <v/>
      </c>
      <c r="BS140" s="22" t="str">
        <f ca="1">IF(ISNUMBER(AA140-'Choose Housekeeping Genes'!AC$12),AA140-'Choose Housekeeping Genes'!AC$12,"")</f>
        <v/>
      </c>
      <c r="BT140" s="22" t="str">
        <f ca="1">IF(ISNUMBER(AB140-'Choose Housekeeping Genes'!AD$12),AB140-'Choose Housekeeping Genes'!AD$12,"")</f>
        <v/>
      </c>
      <c r="BU140" s="22" t="str">
        <f ca="1">IF(ISNUMBER(AC140-'Choose Housekeeping Genes'!AE$12),AC140-'Choose Housekeeping Genes'!AE$12,"")</f>
        <v/>
      </c>
      <c r="BV140" s="22" t="str">
        <f ca="1">IF(ISNUMBER(AD140-'Choose Housekeeping Genes'!AF$12),AD140-'Choose Housekeeping Genes'!AF$12,"")</f>
        <v/>
      </c>
      <c r="BW140" s="22" t="str">
        <f ca="1">IF(ISNUMBER(AE140-'Choose Housekeeping Genes'!AG$12),AE140-'Choose Housekeeping Genes'!AG$12,"")</f>
        <v/>
      </c>
      <c r="BX140" s="22" t="str">
        <f ca="1">IF(ISNUMBER(AF140-'Choose Housekeeping Genes'!AH$12),AF140-'Choose Housekeeping Genes'!AH$12,"")</f>
        <v/>
      </c>
      <c r="BY140" s="22" t="str">
        <f ca="1">IF(ISNUMBER(AG140-'Choose Housekeeping Genes'!AI$12),AG140-'Choose Housekeeping Genes'!AI$12,"")</f>
        <v/>
      </c>
      <c r="BZ140" s="22" t="str">
        <f ca="1">IF(ISNUMBER(AH140-'Choose Housekeeping Genes'!AJ$12),AH140-'Choose Housekeeping Genes'!AJ$12,"")</f>
        <v/>
      </c>
      <c r="CA140" s="22" t="str">
        <f ca="1">IF(ISNUMBER(AI140-'Choose Housekeeping Genes'!AK$12),AI140-'Choose Housekeeping Genes'!AK$12,"")</f>
        <v/>
      </c>
      <c r="CB140" s="22" t="str">
        <f ca="1">IF(ISNUMBER(AJ140-'Choose Housekeeping Genes'!AL$12),AJ140-'Choose Housekeeping Genes'!AL$12,"")</f>
        <v/>
      </c>
      <c r="CC140" s="22" t="str">
        <f ca="1">IF(ISNUMBER(AK140-'Choose Housekeeping Genes'!AM$12),AK140-'Choose Housekeeping Genes'!AM$12,"")</f>
        <v/>
      </c>
      <c r="CD140" s="22" t="str">
        <f ca="1">IF(ISNUMBER(AL140-'Choose Housekeeping Genes'!AN$12),AL140-'Choose Housekeeping Genes'!AN$12,"")</f>
        <v/>
      </c>
      <c r="CE140" s="22" t="str">
        <f ca="1">IF(ISNUMBER(AM140-'Choose Housekeeping Genes'!AO$12),AM140-'Choose Housekeeping Genes'!AO$12,"")</f>
        <v/>
      </c>
      <c r="CF140" s="22" t="str">
        <f ca="1">IF(ISNUMBER(AN140-'Choose Housekeeping Genes'!AP$12),AN140-'Choose Housekeeping Genes'!AP$12,"")</f>
        <v/>
      </c>
      <c r="CG140" s="22" t="str">
        <f ca="1">IF(ISNUMBER(AO140-'Choose Housekeeping Genes'!AQ$12),AO140-'Choose Housekeeping Genes'!AQ$12,"")</f>
        <v/>
      </c>
      <c r="CH140" s="22" t="str">
        <f ca="1">IF(ISNUMBER(AP140-'Choose Housekeeping Genes'!AR$12),AP140-'Choose Housekeeping Genes'!AR$12,"")</f>
        <v/>
      </c>
      <c r="CI140" s="22" t="str">
        <f ca="1">IF(ISNUMBER(AQ140-'Choose Housekeeping Genes'!AS$12),AQ140-'Choose Housekeeping Genes'!AS$12,"")</f>
        <v/>
      </c>
      <c r="CJ140" s="22" t="str">
        <f ca="1">IF(ISNUMBER(AR140-'Choose Housekeeping Genes'!AT$12),AR140-'Choose Housekeeping Genes'!AT$12,"")</f>
        <v/>
      </c>
      <c r="CK140" s="66" t="e">
        <f t="shared" ca="1" si="95"/>
        <v>#DIV/0!</v>
      </c>
      <c r="CL140" s="143" t="e">
        <f t="shared" ca="1" si="96"/>
        <v>#DIV/0!</v>
      </c>
      <c r="DA140" s="69" t="str">
        <f>'Transcript table'!D148</f>
        <v>Ser-GCT-3</v>
      </c>
      <c r="DB140" s="21" t="s">
        <v>164</v>
      </c>
      <c r="DC140" s="65" t="str">
        <f t="shared" ca="1" si="97"/>
        <v/>
      </c>
      <c r="DD140" s="65" t="str">
        <f t="shared" ca="1" si="98"/>
        <v/>
      </c>
      <c r="DE140" s="65" t="str">
        <f t="shared" ca="1" si="99"/>
        <v/>
      </c>
      <c r="DF140" s="65" t="str">
        <f t="shared" ca="1" si="100"/>
        <v/>
      </c>
      <c r="DG140" s="65" t="str">
        <f t="shared" ca="1" si="101"/>
        <v/>
      </c>
      <c r="DH140" s="65" t="str">
        <f t="shared" ca="1" si="102"/>
        <v/>
      </c>
      <c r="DI140" s="65" t="str">
        <f t="shared" ca="1" si="103"/>
        <v/>
      </c>
      <c r="DJ140" s="65" t="str">
        <f t="shared" ca="1" si="104"/>
        <v/>
      </c>
      <c r="DK140" s="65" t="str">
        <f t="shared" ca="1" si="105"/>
        <v/>
      </c>
      <c r="DL140" s="65" t="str">
        <f t="shared" ca="1" si="106"/>
        <v/>
      </c>
      <c r="DM140" s="65" t="str">
        <f t="shared" ca="1" si="107"/>
        <v/>
      </c>
      <c r="DN140" s="65" t="str">
        <f t="shared" ca="1" si="108"/>
        <v/>
      </c>
      <c r="DO140" s="65" t="str">
        <f t="shared" ca="1" si="109"/>
        <v/>
      </c>
      <c r="DP140" s="65" t="str">
        <f t="shared" ca="1" si="110"/>
        <v/>
      </c>
      <c r="DQ140" s="65" t="str">
        <f t="shared" ca="1" si="111"/>
        <v/>
      </c>
      <c r="DR140" s="65" t="str">
        <f t="shared" ca="1" si="112"/>
        <v/>
      </c>
      <c r="DS140" s="65" t="str">
        <f t="shared" ca="1" si="113"/>
        <v/>
      </c>
      <c r="DT140" s="65" t="str">
        <f t="shared" ca="1" si="114"/>
        <v/>
      </c>
      <c r="DU140" s="65" t="str">
        <f t="shared" ca="1" si="115"/>
        <v/>
      </c>
      <c r="DV140" s="65" t="str">
        <f t="shared" ca="1" si="116"/>
        <v/>
      </c>
      <c r="DW140" s="141" t="str">
        <f t="shared" si="117"/>
        <v>Ser-GCT-3</v>
      </c>
      <c r="DX140" s="140" t="s">
        <v>164</v>
      </c>
      <c r="DY140" s="65" t="str">
        <f t="shared" ca="1" si="118"/>
        <v/>
      </c>
      <c r="DZ140" s="65" t="str">
        <f t="shared" ca="1" si="119"/>
        <v/>
      </c>
      <c r="EA140" s="65" t="str">
        <f t="shared" ca="1" si="120"/>
        <v/>
      </c>
      <c r="EB140" s="65" t="str">
        <f t="shared" ca="1" si="121"/>
        <v/>
      </c>
      <c r="EC140" s="65" t="str">
        <f t="shared" ca="1" si="122"/>
        <v/>
      </c>
      <c r="ED140" s="65" t="str">
        <f t="shared" ca="1" si="123"/>
        <v/>
      </c>
      <c r="EE140" s="65" t="str">
        <f t="shared" ca="1" si="124"/>
        <v/>
      </c>
      <c r="EF140" s="65" t="str">
        <f t="shared" ca="1" si="125"/>
        <v/>
      </c>
      <c r="EG140" s="65" t="str">
        <f t="shared" ca="1" si="126"/>
        <v/>
      </c>
      <c r="EH140" s="65" t="str">
        <f t="shared" ca="1" si="127"/>
        <v/>
      </c>
      <c r="EI140" s="65" t="str">
        <f t="shared" ca="1" si="128"/>
        <v/>
      </c>
      <c r="EJ140" s="65" t="str">
        <f t="shared" ca="1" si="129"/>
        <v/>
      </c>
      <c r="EK140" s="65" t="str">
        <f t="shared" ca="1" si="130"/>
        <v/>
      </c>
      <c r="EL140" s="65" t="str">
        <f t="shared" ca="1" si="131"/>
        <v/>
      </c>
      <c r="EM140" s="65" t="str">
        <f t="shared" ca="1" si="132"/>
        <v/>
      </c>
      <c r="EN140" s="65" t="str">
        <f t="shared" ca="1" si="133"/>
        <v/>
      </c>
      <c r="EO140" s="65" t="str">
        <f t="shared" ca="1" si="134"/>
        <v/>
      </c>
      <c r="EP140" s="65" t="str">
        <f t="shared" ca="1" si="135"/>
        <v/>
      </c>
      <c r="EQ140" s="65" t="str">
        <f t="shared" ca="1" si="136"/>
        <v/>
      </c>
      <c r="ER140" s="65" t="str">
        <f t="shared" ca="1" si="137"/>
        <v/>
      </c>
    </row>
    <row r="141" spans="1:148" ht="12.75" customHeight="1">
      <c r="A141" s="134" t="str">
        <f>'Test Sample Data'!A141</f>
        <v>Ser-TGA-1</v>
      </c>
      <c r="B141" s="136" t="s">
        <v>162</v>
      </c>
      <c r="C141" s="22" t="str">
        <f>IF(SUM('Test Sample Data'!C$3:C$194)&gt;10,IF(AND(ISNUMBER('Test Sample Data'!C141),'Test Sample Data'!C141&lt;35,'Test Sample Data'!C141&gt;0),'Test Sample Data'!C141-'Choose Housekeeping Genes'!D$20,35-'Choose Housekeeping Genes'!D$20),"")</f>
        <v/>
      </c>
      <c r="D141" s="22" t="str">
        <f>IF(SUM('Test Sample Data'!D$3:D$194)&gt;10,IF(AND(ISNUMBER('Test Sample Data'!D141),'Test Sample Data'!D141&lt;35,'Test Sample Data'!D141&gt;0),'Test Sample Data'!D141-'Choose Housekeeping Genes'!E$20,35-'Choose Housekeeping Genes'!E$20),"")</f>
        <v/>
      </c>
      <c r="E141" s="22" t="str">
        <f>IF(SUM('Test Sample Data'!E$3:E$194)&gt;10,IF(AND(ISNUMBER('Test Sample Data'!E141),'Test Sample Data'!E141&lt;35,'Test Sample Data'!E141&gt;0),'Test Sample Data'!E141-'Choose Housekeeping Genes'!F$20,35-'Choose Housekeeping Genes'!F$20),"")</f>
        <v/>
      </c>
      <c r="F141" s="22" t="str">
        <f>IF(SUM('Test Sample Data'!F$3:F$194)&gt;10,IF(AND(ISNUMBER('Test Sample Data'!F141),'Test Sample Data'!F141&lt;35,'Test Sample Data'!F141&gt;0),'Test Sample Data'!F141-'Choose Housekeeping Genes'!G$20,35-'Choose Housekeeping Genes'!G$20),"")</f>
        <v/>
      </c>
      <c r="G141" s="22" t="str">
        <f>IF(SUM('Test Sample Data'!G$3:G$194)&gt;10,IF(AND(ISNUMBER('Test Sample Data'!G141),'Test Sample Data'!G141&lt;35,'Test Sample Data'!G141&gt;0),'Test Sample Data'!G141-'Choose Housekeeping Genes'!H$20,35-'Choose Housekeeping Genes'!H$20),"")</f>
        <v/>
      </c>
      <c r="H141" s="22" t="str">
        <f>IF(SUM('Test Sample Data'!H$3:H$194)&gt;10,IF(AND(ISNUMBER('Test Sample Data'!H141),'Test Sample Data'!H141&lt;35,'Test Sample Data'!H141&gt;0),'Test Sample Data'!H141-'Choose Housekeeping Genes'!I$20,35-'Choose Housekeeping Genes'!I$20),"")</f>
        <v/>
      </c>
      <c r="I141" s="22" t="str">
        <f>IF(SUM('Test Sample Data'!I$3:I$194)&gt;10,IF(AND(ISNUMBER('Test Sample Data'!I141),'Test Sample Data'!I141&lt;35,'Test Sample Data'!I141&gt;0),'Test Sample Data'!I141-'Choose Housekeeping Genes'!J$20,35-'Choose Housekeeping Genes'!J$20),"")</f>
        <v/>
      </c>
      <c r="J141" s="22" t="str">
        <f>IF(SUM('Test Sample Data'!J$3:J$194)&gt;10,IF(AND(ISNUMBER('Test Sample Data'!J141),'Test Sample Data'!J141&lt;35,'Test Sample Data'!J141&gt;0),'Test Sample Data'!J141-'Choose Housekeeping Genes'!K$20,35-'Choose Housekeeping Genes'!K$20),"")</f>
        <v/>
      </c>
      <c r="K141" s="22" t="str">
        <f>IF(SUM('Test Sample Data'!K$3:K$194)&gt;10,IF(AND(ISNUMBER('Test Sample Data'!K141),'Test Sample Data'!K141&lt;35,'Test Sample Data'!K141&gt;0),'Test Sample Data'!K141-'Choose Housekeeping Genes'!L$20,35-'Choose Housekeeping Genes'!L$20),"")</f>
        <v/>
      </c>
      <c r="L141" s="22" t="str">
        <f>IF(SUM('Test Sample Data'!L$3:L$194)&gt;10,IF(AND(ISNUMBER('Test Sample Data'!L141),'Test Sample Data'!L141&lt;35,'Test Sample Data'!L141&gt;0),'Test Sample Data'!L141-'Choose Housekeeping Genes'!M$20,35-'Choose Housekeeping Genes'!M$20),"")</f>
        <v/>
      </c>
      <c r="M141" s="22" t="str">
        <f>IF(SUM('Test Sample Data'!M$3:M$194)&gt;10,IF(AND(ISNUMBER('Test Sample Data'!M141),'Test Sample Data'!M141&lt;35,'Test Sample Data'!M141&gt;0),'Test Sample Data'!M141-'Choose Housekeeping Genes'!N$20,35-'Choose Housekeeping Genes'!N$20),"")</f>
        <v/>
      </c>
      <c r="N141" s="22" t="str">
        <f>IF(SUM('Test Sample Data'!N$3:N$194)&gt;10,IF(AND(ISNUMBER('Test Sample Data'!N141),'Test Sample Data'!N141&lt;35,'Test Sample Data'!N141&gt;0),'Test Sample Data'!N141-'Choose Housekeeping Genes'!O$20,35-'Choose Housekeeping Genes'!O$20),"")</f>
        <v/>
      </c>
      <c r="O141" s="22" t="str">
        <f>IF(SUM('Test Sample Data'!O$3:O$194)&gt;10,IF(AND(ISNUMBER('Test Sample Data'!O141),'Test Sample Data'!O141&lt;35,'Test Sample Data'!O141&gt;0),'Test Sample Data'!O141-'Choose Housekeeping Genes'!P$20,35-'Choose Housekeeping Genes'!P$20),"")</f>
        <v/>
      </c>
      <c r="P141" s="22" t="str">
        <f>IF(SUM('Test Sample Data'!P$3:P$194)&gt;10,IF(AND(ISNUMBER('Test Sample Data'!P141),'Test Sample Data'!P141&lt;35,'Test Sample Data'!P141&gt;0),'Test Sample Data'!P141-'Choose Housekeeping Genes'!Q$20,35-'Choose Housekeeping Genes'!Q$20),"")</f>
        <v/>
      </c>
      <c r="Q141" s="22" t="str">
        <f>IF(SUM('Test Sample Data'!Q$3:Q$194)&gt;10,IF(AND(ISNUMBER('Test Sample Data'!Q141),'Test Sample Data'!Q141&lt;35,'Test Sample Data'!Q141&gt;0),'Test Sample Data'!Q141-'Choose Housekeeping Genes'!R$20,35-'Choose Housekeeping Genes'!R$20),"")</f>
        <v/>
      </c>
      <c r="R141" s="22" t="str">
        <f>IF(SUM('Test Sample Data'!R$3:R$194)&gt;10,IF(AND(ISNUMBER('Test Sample Data'!R141),'Test Sample Data'!R141&lt;35,'Test Sample Data'!R141&gt;0),'Test Sample Data'!R141-'Choose Housekeeping Genes'!S$20,35-'Choose Housekeeping Genes'!S$20),"")</f>
        <v/>
      </c>
      <c r="S141" s="22" t="str">
        <f>IF(SUM('Test Sample Data'!S$3:S$194)&gt;10,IF(AND(ISNUMBER('Test Sample Data'!S141),'Test Sample Data'!S141&lt;35,'Test Sample Data'!S141&gt;0),'Test Sample Data'!S141-'Choose Housekeeping Genes'!T$20,35-'Choose Housekeeping Genes'!T$20),"")</f>
        <v/>
      </c>
      <c r="T141" s="22" t="str">
        <f>IF(SUM('Test Sample Data'!T$3:T$194)&gt;10,IF(AND(ISNUMBER('Test Sample Data'!T141),'Test Sample Data'!T141&lt;35,'Test Sample Data'!T141&gt;0),'Test Sample Data'!T141-'Choose Housekeeping Genes'!U$20,35-'Choose Housekeeping Genes'!U$20),"")</f>
        <v/>
      </c>
      <c r="U141" s="22" t="str">
        <f>IF(SUM('Test Sample Data'!U$3:U$194)&gt;10,IF(AND(ISNUMBER('Test Sample Data'!U141),'Test Sample Data'!U141&lt;35,'Test Sample Data'!U141&gt;0),'Test Sample Data'!U141-'Choose Housekeeping Genes'!V$20,35-'Choose Housekeeping Genes'!V$20),"")</f>
        <v/>
      </c>
      <c r="V141" s="22" t="str">
        <f>IF(SUM('Test Sample Data'!V$3:V$194)&gt;10,IF(AND(ISNUMBER('Test Sample Data'!V141),'Test Sample Data'!V141&lt;35,'Test Sample Data'!V141&gt;0),'Test Sample Data'!V141-'Choose Housekeeping Genes'!W$20,35-'Choose Housekeeping Genes'!W$20),"")</f>
        <v/>
      </c>
      <c r="W141" s="139" t="str">
        <f>'Control Sample Data'!A141</f>
        <v>Ser-TGA-1</v>
      </c>
      <c r="X141" s="140" t="s">
        <v>162</v>
      </c>
      <c r="Y141" s="22" t="str">
        <f>IF(SUM('Control Sample Data'!C$3:C$194)&gt;10,IF(AND(ISNUMBER('Control Sample Data'!C141),'Control Sample Data'!C141&lt;35,'Control Sample Data'!C141&gt;0),'Control Sample Data'!C141-'Choose Housekeeping Genes'!AA$20,35-'Choose Housekeeping Genes'!AA$20),"")</f>
        <v/>
      </c>
      <c r="Z141" s="22" t="str">
        <f>IF(SUM('Control Sample Data'!D$3:D$194)&gt;10,IF(AND(ISNUMBER('Control Sample Data'!D141),'Control Sample Data'!D141&lt;35,'Control Sample Data'!D141&gt;0),'Control Sample Data'!D141-'Choose Housekeeping Genes'!AB$20,35-'Choose Housekeeping Genes'!AB$20),"")</f>
        <v/>
      </c>
      <c r="AA141" s="22" t="str">
        <f>IF(SUM('Control Sample Data'!E$3:E$194)&gt;10,IF(AND(ISNUMBER('Control Sample Data'!E141),'Control Sample Data'!E141&lt;35,'Control Sample Data'!E141&gt;0),'Control Sample Data'!E141-'Choose Housekeeping Genes'!AC$20,35-'Choose Housekeeping Genes'!AC$20),"")</f>
        <v/>
      </c>
      <c r="AB141" s="22" t="str">
        <f>IF(SUM('Control Sample Data'!F$3:F$194)&gt;10,IF(AND(ISNUMBER('Control Sample Data'!F141),'Control Sample Data'!F141&lt;35,'Control Sample Data'!F141&gt;0),'Control Sample Data'!F141-'Choose Housekeeping Genes'!AD$20,35-'Choose Housekeeping Genes'!AD$20),"")</f>
        <v/>
      </c>
      <c r="AC141" s="22" t="str">
        <f>IF(SUM('Control Sample Data'!G$3:G$194)&gt;10,IF(AND(ISNUMBER('Control Sample Data'!G141),'Control Sample Data'!G141&lt;35,'Control Sample Data'!G141&gt;0),'Control Sample Data'!G141-'Choose Housekeeping Genes'!AE$20,35-'Choose Housekeeping Genes'!AE$20),"")</f>
        <v/>
      </c>
      <c r="AD141" s="22" t="str">
        <f>IF(SUM('Control Sample Data'!H$3:H$194)&gt;10,IF(AND(ISNUMBER('Control Sample Data'!H141),'Control Sample Data'!H141&lt;35,'Control Sample Data'!H141&gt;0),'Control Sample Data'!H141-'Choose Housekeeping Genes'!AF$20,35-'Choose Housekeeping Genes'!AF$20),"")</f>
        <v/>
      </c>
      <c r="AE141" s="22" t="str">
        <f>IF(SUM('Control Sample Data'!I$3:I$194)&gt;10,IF(AND(ISNUMBER('Control Sample Data'!I141),'Control Sample Data'!I141&lt;35,'Control Sample Data'!I141&gt;0),'Control Sample Data'!I141-'Choose Housekeeping Genes'!AG$20,35-'Choose Housekeeping Genes'!AG$20),"")</f>
        <v/>
      </c>
      <c r="AF141" s="22" t="str">
        <f>IF(SUM('Control Sample Data'!J$3:J$194)&gt;10,IF(AND(ISNUMBER('Control Sample Data'!J141),'Control Sample Data'!J141&lt;35,'Control Sample Data'!J141&gt;0),'Control Sample Data'!J141-'Choose Housekeeping Genes'!AH$20,35-'Choose Housekeeping Genes'!AH$20),"")</f>
        <v/>
      </c>
      <c r="AG141" s="22" t="str">
        <f>IF(SUM('Control Sample Data'!K$3:K$194)&gt;10,IF(AND(ISNUMBER('Control Sample Data'!K141),'Control Sample Data'!K141&lt;35,'Control Sample Data'!K141&gt;0),'Control Sample Data'!K141-'Choose Housekeeping Genes'!AI$20,35-'Choose Housekeeping Genes'!AI$20),"")</f>
        <v/>
      </c>
      <c r="AH141" s="22" t="str">
        <f>IF(SUM('Control Sample Data'!L$3:L$194)&gt;10,IF(AND(ISNUMBER('Control Sample Data'!L141),'Control Sample Data'!L141&lt;35,'Control Sample Data'!L141&gt;0),'Control Sample Data'!L141-'Choose Housekeeping Genes'!AJ$20,35-'Choose Housekeeping Genes'!AJ$20),"")</f>
        <v/>
      </c>
      <c r="AI141" s="22" t="str">
        <f>IF(SUM('Control Sample Data'!M$3:M$194)&gt;10,IF(AND(ISNUMBER('Control Sample Data'!M141),'Control Sample Data'!M141&lt;35,'Control Sample Data'!M141&gt;0),'Control Sample Data'!M141-'Choose Housekeeping Genes'!AK$20,35-'Choose Housekeeping Genes'!AK$20),"")</f>
        <v/>
      </c>
      <c r="AJ141" s="22" t="str">
        <f>IF(SUM('Control Sample Data'!N$3:N$194)&gt;10,IF(AND(ISNUMBER('Control Sample Data'!N141),'Control Sample Data'!N141&lt;35,'Control Sample Data'!N141&gt;0),'Control Sample Data'!N141-'Choose Housekeeping Genes'!AL$20,35-'Choose Housekeeping Genes'!AL$20),"")</f>
        <v/>
      </c>
      <c r="AK141" s="22" t="str">
        <f>IF(SUM('Control Sample Data'!O$3:O$194)&gt;10,IF(AND(ISNUMBER('Control Sample Data'!O141),'Control Sample Data'!O141&lt;35,'Control Sample Data'!O141&gt;0),'Control Sample Data'!O141-'Choose Housekeeping Genes'!AM$20,35-'Choose Housekeeping Genes'!AM$20),"")</f>
        <v/>
      </c>
      <c r="AL141" s="22" t="str">
        <f>IF(SUM('Control Sample Data'!P$3:P$194)&gt;10,IF(AND(ISNUMBER('Control Sample Data'!P141),'Control Sample Data'!P141&lt;35,'Control Sample Data'!P141&gt;0),'Control Sample Data'!P141-'Choose Housekeeping Genes'!AN$20,35-'Choose Housekeeping Genes'!AN$20),"")</f>
        <v/>
      </c>
      <c r="AM141" s="22" t="str">
        <f>IF(SUM('Control Sample Data'!Q$3:Q$194)&gt;10,IF(AND(ISNUMBER('Control Sample Data'!Q141),'Control Sample Data'!Q141&lt;35,'Control Sample Data'!Q141&gt;0),'Control Sample Data'!Q141-'Choose Housekeeping Genes'!AO$20,35-'Choose Housekeeping Genes'!AO$20),"")</f>
        <v/>
      </c>
      <c r="AN141" s="22" t="str">
        <f>IF(SUM('Control Sample Data'!R$3:R$194)&gt;10,IF(AND(ISNUMBER('Control Sample Data'!R141),'Control Sample Data'!R141&lt;35,'Control Sample Data'!R141&gt;0),'Control Sample Data'!R141-'Choose Housekeeping Genes'!AP$20,35-'Choose Housekeeping Genes'!AP$20),"")</f>
        <v/>
      </c>
      <c r="AO141" s="22" t="str">
        <f>IF(SUM('Control Sample Data'!S$3:S$194)&gt;10,IF(AND(ISNUMBER('Control Sample Data'!S141),'Control Sample Data'!S141&lt;35,'Control Sample Data'!S141&gt;0),'Control Sample Data'!S141-'Choose Housekeeping Genes'!AQ$20,35-'Choose Housekeeping Genes'!AQ$20),"")</f>
        <v/>
      </c>
      <c r="AP141" s="22" t="str">
        <f>IF(SUM('Control Sample Data'!T$3:T$194)&gt;10,IF(AND(ISNUMBER('Control Sample Data'!T141),'Control Sample Data'!T141&lt;35,'Control Sample Data'!T141&gt;0),'Control Sample Data'!T141-'Choose Housekeeping Genes'!AR$20,35-'Choose Housekeeping Genes'!AR$20),"")</f>
        <v/>
      </c>
      <c r="AQ141" s="22" t="str">
        <f>IF(SUM('Control Sample Data'!U$3:U$194)&gt;10,IF(AND(ISNUMBER('Control Sample Data'!U141),'Control Sample Data'!U141&lt;35,'Control Sample Data'!U141&gt;0),'Control Sample Data'!U141-'Choose Housekeeping Genes'!AS$20,35-'Choose Housekeeping Genes'!AS$20),"")</f>
        <v/>
      </c>
      <c r="AR141" s="22" t="str">
        <f>IF(SUM('Control Sample Data'!V$3:V$194)&gt;10,IF(AND(ISNUMBER('Control Sample Data'!V141),'Control Sample Data'!V141&lt;35,'Control Sample Data'!V141&gt;0),'Control Sample Data'!V141-'Choose Housekeeping Genes'!AT$20,35-'Choose Housekeeping Genes'!AT$20),"")</f>
        <v/>
      </c>
      <c r="AS141" s="69" t="str">
        <f>'Control Sample Data'!A141</f>
        <v>Ser-TGA-1</v>
      </c>
      <c r="AT141" s="21" t="s">
        <v>162</v>
      </c>
      <c r="AU141" s="22" t="str">
        <f ca="1">IF(ISNUMBER(C141-'Choose Housekeeping Genes'!D$12),C141-'Choose Housekeeping Genes'!D$12,"")</f>
        <v/>
      </c>
      <c r="AV141" s="22" t="str">
        <f ca="1">IF(ISNUMBER(D141-'Choose Housekeeping Genes'!E$12),D141-'Choose Housekeeping Genes'!E$12,"")</f>
        <v/>
      </c>
      <c r="AW141" s="22" t="str">
        <f ca="1">IF(ISNUMBER(E141-'Choose Housekeeping Genes'!F$12),E141-'Choose Housekeeping Genes'!F$12,"")</f>
        <v/>
      </c>
      <c r="AX141" s="22" t="str">
        <f ca="1">IF(ISNUMBER(F141-'Choose Housekeeping Genes'!G$12),F141-'Choose Housekeeping Genes'!G$12,"")</f>
        <v/>
      </c>
      <c r="AY141" s="22" t="str">
        <f ca="1">IF(ISNUMBER(G141-'Choose Housekeeping Genes'!H$12),G141-'Choose Housekeeping Genes'!H$12,"")</f>
        <v/>
      </c>
      <c r="AZ141" s="22" t="str">
        <f ca="1">IF(ISNUMBER(H141-'Choose Housekeeping Genes'!I$12),H141-'Choose Housekeeping Genes'!I$12,"")</f>
        <v/>
      </c>
      <c r="BA141" s="22" t="str">
        <f ca="1">IF(ISNUMBER(I141-'Choose Housekeeping Genes'!J$12),I141-'Choose Housekeeping Genes'!J$12,"")</f>
        <v/>
      </c>
      <c r="BB141" s="22" t="str">
        <f ca="1">IF(ISNUMBER(J141-'Choose Housekeeping Genes'!K$12),J141-'Choose Housekeeping Genes'!K$12,"")</f>
        <v/>
      </c>
      <c r="BC141" s="22" t="str">
        <f ca="1">IF(ISNUMBER(K141-'Choose Housekeeping Genes'!L$12),K141-'Choose Housekeeping Genes'!L$12,"")</f>
        <v/>
      </c>
      <c r="BD141" s="22" t="str">
        <f ca="1">IF(ISNUMBER(L141-'Choose Housekeeping Genes'!M$12),L141-'Choose Housekeeping Genes'!M$12,"")</f>
        <v/>
      </c>
      <c r="BE141" s="22" t="str">
        <f ca="1">IF(ISNUMBER(M141-'Choose Housekeeping Genes'!N$12),M141-'Choose Housekeeping Genes'!N$12,"")</f>
        <v/>
      </c>
      <c r="BF141" s="22" t="str">
        <f ca="1">IF(ISNUMBER(N141-'Choose Housekeeping Genes'!O$12),N141-'Choose Housekeeping Genes'!O$12,"")</f>
        <v/>
      </c>
      <c r="BG141" s="22" t="str">
        <f ca="1">IF(ISNUMBER(O141-'Choose Housekeeping Genes'!P$12),O141-'Choose Housekeeping Genes'!P$12,"")</f>
        <v/>
      </c>
      <c r="BH141" s="22" t="str">
        <f ca="1">IF(ISNUMBER(P141-'Choose Housekeeping Genes'!Q$12),P141-'Choose Housekeeping Genes'!Q$12,"")</f>
        <v/>
      </c>
      <c r="BI141" s="22" t="str">
        <f ca="1">IF(ISNUMBER(Q141-'Choose Housekeeping Genes'!R$12),Q141-'Choose Housekeeping Genes'!R$12,"")</f>
        <v/>
      </c>
      <c r="BJ141" s="22" t="str">
        <f ca="1">IF(ISNUMBER(R141-'Choose Housekeeping Genes'!S$12),R141-'Choose Housekeeping Genes'!S$12,"")</f>
        <v/>
      </c>
      <c r="BK141" s="22" t="str">
        <f ca="1">IF(ISNUMBER(S141-'Choose Housekeeping Genes'!T$12),S141-'Choose Housekeeping Genes'!T$12,"")</f>
        <v/>
      </c>
      <c r="BL141" s="22" t="str">
        <f ca="1">IF(ISNUMBER(T141-'Choose Housekeeping Genes'!U$12),T141-'Choose Housekeeping Genes'!U$12,"")</f>
        <v/>
      </c>
      <c r="BM141" s="22" t="str">
        <f ca="1">IF(ISNUMBER(U141-'Choose Housekeeping Genes'!V$12),U141-'Choose Housekeeping Genes'!V$12,"")</f>
        <v/>
      </c>
      <c r="BN141" s="22" t="str">
        <f ca="1">IF(ISNUMBER(V141-'Choose Housekeeping Genes'!W$12),V141-'Choose Housekeeping Genes'!W$12,"")</f>
        <v/>
      </c>
      <c r="BO141" s="142" t="str">
        <f t="shared" si="94"/>
        <v>Ser-TGA-1</v>
      </c>
      <c r="BP141" s="140" t="s">
        <v>162</v>
      </c>
      <c r="BQ141" s="22" t="str">
        <f ca="1">IF(ISNUMBER(Y141-'Choose Housekeeping Genes'!AA$12),Y141-'Choose Housekeeping Genes'!AA$12,"")</f>
        <v/>
      </c>
      <c r="BR141" s="22" t="str">
        <f ca="1">IF(ISNUMBER(Z141-'Choose Housekeeping Genes'!AB$12),Z141-'Choose Housekeeping Genes'!AB$12,"")</f>
        <v/>
      </c>
      <c r="BS141" s="22" t="str">
        <f ca="1">IF(ISNUMBER(AA141-'Choose Housekeeping Genes'!AC$12),AA141-'Choose Housekeeping Genes'!AC$12,"")</f>
        <v/>
      </c>
      <c r="BT141" s="22" t="str">
        <f ca="1">IF(ISNUMBER(AB141-'Choose Housekeeping Genes'!AD$12),AB141-'Choose Housekeeping Genes'!AD$12,"")</f>
        <v/>
      </c>
      <c r="BU141" s="22" t="str">
        <f ca="1">IF(ISNUMBER(AC141-'Choose Housekeeping Genes'!AE$12),AC141-'Choose Housekeeping Genes'!AE$12,"")</f>
        <v/>
      </c>
      <c r="BV141" s="22" t="str">
        <f ca="1">IF(ISNUMBER(AD141-'Choose Housekeeping Genes'!AF$12),AD141-'Choose Housekeeping Genes'!AF$12,"")</f>
        <v/>
      </c>
      <c r="BW141" s="22" t="str">
        <f ca="1">IF(ISNUMBER(AE141-'Choose Housekeeping Genes'!AG$12),AE141-'Choose Housekeeping Genes'!AG$12,"")</f>
        <v/>
      </c>
      <c r="BX141" s="22" t="str">
        <f ca="1">IF(ISNUMBER(AF141-'Choose Housekeeping Genes'!AH$12),AF141-'Choose Housekeeping Genes'!AH$12,"")</f>
        <v/>
      </c>
      <c r="BY141" s="22" t="str">
        <f ca="1">IF(ISNUMBER(AG141-'Choose Housekeeping Genes'!AI$12),AG141-'Choose Housekeeping Genes'!AI$12,"")</f>
        <v/>
      </c>
      <c r="BZ141" s="22" t="str">
        <f ca="1">IF(ISNUMBER(AH141-'Choose Housekeeping Genes'!AJ$12),AH141-'Choose Housekeeping Genes'!AJ$12,"")</f>
        <v/>
      </c>
      <c r="CA141" s="22" t="str">
        <f ca="1">IF(ISNUMBER(AI141-'Choose Housekeeping Genes'!AK$12),AI141-'Choose Housekeeping Genes'!AK$12,"")</f>
        <v/>
      </c>
      <c r="CB141" s="22" t="str">
        <f ca="1">IF(ISNUMBER(AJ141-'Choose Housekeeping Genes'!AL$12),AJ141-'Choose Housekeeping Genes'!AL$12,"")</f>
        <v/>
      </c>
      <c r="CC141" s="22" t="str">
        <f ca="1">IF(ISNUMBER(AK141-'Choose Housekeeping Genes'!AM$12),AK141-'Choose Housekeeping Genes'!AM$12,"")</f>
        <v/>
      </c>
      <c r="CD141" s="22" t="str">
        <f ca="1">IF(ISNUMBER(AL141-'Choose Housekeeping Genes'!AN$12),AL141-'Choose Housekeeping Genes'!AN$12,"")</f>
        <v/>
      </c>
      <c r="CE141" s="22" t="str">
        <f ca="1">IF(ISNUMBER(AM141-'Choose Housekeeping Genes'!AO$12),AM141-'Choose Housekeeping Genes'!AO$12,"")</f>
        <v/>
      </c>
      <c r="CF141" s="22" t="str">
        <f ca="1">IF(ISNUMBER(AN141-'Choose Housekeeping Genes'!AP$12),AN141-'Choose Housekeeping Genes'!AP$12,"")</f>
        <v/>
      </c>
      <c r="CG141" s="22" t="str">
        <f ca="1">IF(ISNUMBER(AO141-'Choose Housekeeping Genes'!AQ$12),AO141-'Choose Housekeeping Genes'!AQ$12,"")</f>
        <v/>
      </c>
      <c r="CH141" s="22" t="str">
        <f ca="1">IF(ISNUMBER(AP141-'Choose Housekeeping Genes'!AR$12),AP141-'Choose Housekeeping Genes'!AR$12,"")</f>
        <v/>
      </c>
      <c r="CI141" s="22" t="str">
        <f ca="1">IF(ISNUMBER(AQ141-'Choose Housekeeping Genes'!AS$12),AQ141-'Choose Housekeeping Genes'!AS$12,"")</f>
        <v/>
      </c>
      <c r="CJ141" s="22" t="str">
        <f ca="1">IF(ISNUMBER(AR141-'Choose Housekeeping Genes'!AT$12),AR141-'Choose Housekeeping Genes'!AT$12,"")</f>
        <v/>
      </c>
      <c r="CK141" s="66" t="e">
        <f t="shared" ca="1" si="95"/>
        <v>#DIV/0!</v>
      </c>
      <c r="CL141" s="143" t="e">
        <f t="shared" ca="1" si="96"/>
        <v>#DIV/0!</v>
      </c>
      <c r="DA141" s="69" t="str">
        <f>'Transcript table'!D149</f>
        <v>Ser-TGA-1</v>
      </c>
      <c r="DB141" s="21" t="s">
        <v>162</v>
      </c>
      <c r="DC141" s="65" t="str">
        <f t="shared" ca="1" si="97"/>
        <v/>
      </c>
      <c r="DD141" s="65" t="str">
        <f t="shared" ca="1" si="98"/>
        <v/>
      </c>
      <c r="DE141" s="65" t="str">
        <f t="shared" ca="1" si="99"/>
        <v/>
      </c>
      <c r="DF141" s="65" t="str">
        <f t="shared" ca="1" si="100"/>
        <v/>
      </c>
      <c r="DG141" s="65" t="str">
        <f t="shared" ca="1" si="101"/>
        <v/>
      </c>
      <c r="DH141" s="65" t="str">
        <f t="shared" ca="1" si="102"/>
        <v/>
      </c>
      <c r="DI141" s="65" t="str">
        <f t="shared" ca="1" si="103"/>
        <v/>
      </c>
      <c r="DJ141" s="65" t="str">
        <f t="shared" ca="1" si="104"/>
        <v/>
      </c>
      <c r="DK141" s="65" t="str">
        <f t="shared" ca="1" si="105"/>
        <v/>
      </c>
      <c r="DL141" s="65" t="str">
        <f t="shared" ca="1" si="106"/>
        <v/>
      </c>
      <c r="DM141" s="65" t="str">
        <f t="shared" ca="1" si="107"/>
        <v/>
      </c>
      <c r="DN141" s="65" t="str">
        <f t="shared" ca="1" si="108"/>
        <v/>
      </c>
      <c r="DO141" s="65" t="str">
        <f t="shared" ca="1" si="109"/>
        <v/>
      </c>
      <c r="DP141" s="65" t="str">
        <f t="shared" ca="1" si="110"/>
        <v/>
      </c>
      <c r="DQ141" s="65" t="str">
        <f t="shared" ca="1" si="111"/>
        <v/>
      </c>
      <c r="DR141" s="65" t="str">
        <f t="shared" ca="1" si="112"/>
        <v/>
      </c>
      <c r="DS141" s="65" t="str">
        <f t="shared" ca="1" si="113"/>
        <v/>
      </c>
      <c r="DT141" s="65" t="str">
        <f t="shared" ca="1" si="114"/>
        <v/>
      </c>
      <c r="DU141" s="65" t="str">
        <f t="shared" ca="1" si="115"/>
        <v/>
      </c>
      <c r="DV141" s="65" t="str">
        <f t="shared" ca="1" si="116"/>
        <v/>
      </c>
      <c r="DW141" s="141" t="str">
        <f t="shared" si="117"/>
        <v>Ser-TGA-1</v>
      </c>
      <c r="DX141" s="140" t="s">
        <v>162</v>
      </c>
      <c r="DY141" s="65" t="str">
        <f t="shared" ca="1" si="118"/>
        <v/>
      </c>
      <c r="DZ141" s="65" t="str">
        <f t="shared" ca="1" si="119"/>
        <v/>
      </c>
      <c r="EA141" s="65" t="str">
        <f t="shared" ca="1" si="120"/>
        <v/>
      </c>
      <c r="EB141" s="65" t="str">
        <f t="shared" ca="1" si="121"/>
        <v/>
      </c>
      <c r="EC141" s="65" t="str">
        <f t="shared" ca="1" si="122"/>
        <v/>
      </c>
      <c r="ED141" s="65" t="str">
        <f t="shared" ca="1" si="123"/>
        <v/>
      </c>
      <c r="EE141" s="65" t="str">
        <f t="shared" ca="1" si="124"/>
        <v/>
      </c>
      <c r="EF141" s="65" t="str">
        <f t="shared" ca="1" si="125"/>
        <v/>
      </c>
      <c r="EG141" s="65" t="str">
        <f t="shared" ca="1" si="126"/>
        <v/>
      </c>
      <c r="EH141" s="65" t="str">
        <f t="shared" ca="1" si="127"/>
        <v/>
      </c>
      <c r="EI141" s="65" t="str">
        <f t="shared" ca="1" si="128"/>
        <v/>
      </c>
      <c r="EJ141" s="65" t="str">
        <f t="shared" ca="1" si="129"/>
        <v/>
      </c>
      <c r="EK141" s="65" t="str">
        <f t="shared" ca="1" si="130"/>
        <v/>
      </c>
      <c r="EL141" s="65" t="str">
        <f t="shared" ca="1" si="131"/>
        <v/>
      </c>
      <c r="EM141" s="65" t="str">
        <f t="shared" ca="1" si="132"/>
        <v/>
      </c>
      <c r="EN141" s="65" t="str">
        <f t="shared" ca="1" si="133"/>
        <v/>
      </c>
      <c r="EO141" s="65" t="str">
        <f t="shared" ca="1" si="134"/>
        <v/>
      </c>
      <c r="EP141" s="65" t="str">
        <f t="shared" ca="1" si="135"/>
        <v/>
      </c>
      <c r="EQ141" s="65" t="str">
        <f t="shared" ca="1" si="136"/>
        <v/>
      </c>
      <c r="ER141" s="65" t="str">
        <f t="shared" ca="1" si="137"/>
        <v/>
      </c>
    </row>
    <row r="142" spans="1:148" ht="12.75" customHeight="1">
      <c r="A142" s="134" t="str">
        <f>'Test Sample Data'!A142</f>
        <v>Ser-TGA-2</v>
      </c>
      <c r="B142" s="136" t="s">
        <v>160</v>
      </c>
      <c r="C142" s="22" t="str">
        <f>IF(SUM('Test Sample Data'!C$3:C$194)&gt;10,IF(AND(ISNUMBER('Test Sample Data'!C142),'Test Sample Data'!C142&lt;35,'Test Sample Data'!C142&gt;0),'Test Sample Data'!C142-'Choose Housekeeping Genes'!D$20,35-'Choose Housekeeping Genes'!D$20),"")</f>
        <v/>
      </c>
      <c r="D142" s="22" t="str">
        <f>IF(SUM('Test Sample Data'!D$3:D$194)&gt;10,IF(AND(ISNUMBER('Test Sample Data'!D142),'Test Sample Data'!D142&lt;35,'Test Sample Data'!D142&gt;0),'Test Sample Data'!D142-'Choose Housekeeping Genes'!E$20,35-'Choose Housekeeping Genes'!E$20),"")</f>
        <v/>
      </c>
      <c r="E142" s="22" t="str">
        <f>IF(SUM('Test Sample Data'!E$3:E$194)&gt;10,IF(AND(ISNUMBER('Test Sample Data'!E142),'Test Sample Data'!E142&lt;35,'Test Sample Data'!E142&gt;0),'Test Sample Data'!E142-'Choose Housekeeping Genes'!F$20,35-'Choose Housekeeping Genes'!F$20),"")</f>
        <v/>
      </c>
      <c r="F142" s="22" t="str">
        <f>IF(SUM('Test Sample Data'!F$3:F$194)&gt;10,IF(AND(ISNUMBER('Test Sample Data'!F142),'Test Sample Data'!F142&lt;35,'Test Sample Data'!F142&gt;0),'Test Sample Data'!F142-'Choose Housekeeping Genes'!G$20,35-'Choose Housekeeping Genes'!G$20),"")</f>
        <v/>
      </c>
      <c r="G142" s="22" t="str">
        <f>IF(SUM('Test Sample Data'!G$3:G$194)&gt;10,IF(AND(ISNUMBER('Test Sample Data'!G142),'Test Sample Data'!G142&lt;35,'Test Sample Data'!G142&gt;0),'Test Sample Data'!G142-'Choose Housekeeping Genes'!H$20,35-'Choose Housekeeping Genes'!H$20),"")</f>
        <v/>
      </c>
      <c r="H142" s="22" t="str">
        <f>IF(SUM('Test Sample Data'!H$3:H$194)&gt;10,IF(AND(ISNUMBER('Test Sample Data'!H142),'Test Sample Data'!H142&lt;35,'Test Sample Data'!H142&gt;0),'Test Sample Data'!H142-'Choose Housekeeping Genes'!I$20,35-'Choose Housekeeping Genes'!I$20),"")</f>
        <v/>
      </c>
      <c r="I142" s="22" t="str">
        <f>IF(SUM('Test Sample Data'!I$3:I$194)&gt;10,IF(AND(ISNUMBER('Test Sample Data'!I142),'Test Sample Data'!I142&lt;35,'Test Sample Data'!I142&gt;0),'Test Sample Data'!I142-'Choose Housekeeping Genes'!J$20,35-'Choose Housekeeping Genes'!J$20),"")</f>
        <v/>
      </c>
      <c r="J142" s="22" t="str">
        <f>IF(SUM('Test Sample Data'!J$3:J$194)&gt;10,IF(AND(ISNUMBER('Test Sample Data'!J142),'Test Sample Data'!J142&lt;35,'Test Sample Data'!J142&gt;0),'Test Sample Data'!J142-'Choose Housekeeping Genes'!K$20,35-'Choose Housekeeping Genes'!K$20),"")</f>
        <v/>
      </c>
      <c r="K142" s="22" t="str">
        <f>IF(SUM('Test Sample Data'!K$3:K$194)&gt;10,IF(AND(ISNUMBER('Test Sample Data'!K142),'Test Sample Data'!K142&lt;35,'Test Sample Data'!K142&gt;0),'Test Sample Data'!K142-'Choose Housekeeping Genes'!L$20,35-'Choose Housekeeping Genes'!L$20),"")</f>
        <v/>
      </c>
      <c r="L142" s="22" t="str">
        <f>IF(SUM('Test Sample Data'!L$3:L$194)&gt;10,IF(AND(ISNUMBER('Test Sample Data'!L142),'Test Sample Data'!L142&lt;35,'Test Sample Data'!L142&gt;0),'Test Sample Data'!L142-'Choose Housekeeping Genes'!M$20,35-'Choose Housekeeping Genes'!M$20),"")</f>
        <v/>
      </c>
      <c r="M142" s="22" t="str">
        <f>IF(SUM('Test Sample Data'!M$3:M$194)&gt;10,IF(AND(ISNUMBER('Test Sample Data'!M142),'Test Sample Data'!M142&lt;35,'Test Sample Data'!M142&gt;0),'Test Sample Data'!M142-'Choose Housekeeping Genes'!N$20,35-'Choose Housekeeping Genes'!N$20),"")</f>
        <v/>
      </c>
      <c r="N142" s="22" t="str">
        <f>IF(SUM('Test Sample Data'!N$3:N$194)&gt;10,IF(AND(ISNUMBER('Test Sample Data'!N142),'Test Sample Data'!N142&lt;35,'Test Sample Data'!N142&gt;0),'Test Sample Data'!N142-'Choose Housekeeping Genes'!O$20,35-'Choose Housekeeping Genes'!O$20),"")</f>
        <v/>
      </c>
      <c r="O142" s="22" t="str">
        <f>IF(SUM('Test Sample Data'!O$3:O$194)&gt;10,IF(AND(ISNUMBER('Test Sample Data'!O142),'Test Sample Data'!O142&lt;35,'Test Sample Data'!O142&gt;0),'Test Sample Data'!O142-'Choose Housekeeping Genes'!P$20,35-'Choose Housekeeping Genes'!P$20),"")</f>
        <v/>
      </c>
      <c r="P142" s="22" t="str">
        <f>IF(SUM('Test Sample Data'!P$3:P$194)&gt;10,IF(AND(ISNUMBER('Test Sample Data'!P142),'Test Sample Data'!P142&lt;35,'Test Sample Data'!P142&gt;0),'Test Sample Data'!P142-'Choose Housekeeping Genes'!Q$20,35-'Choose Housekeeping Genes'!Q$20),"")</f>
        <v/>
      </c>
      <c r="Q142" s="22" t="str">
        <f>IF(SUM('Test Sample Data'!Q$3:Q$194)&gt;10,IF(AND(ISNUMBER('Test Sample Data'!Q142),'Test Sample Data'!Q142&lt;35,'Test Sample Data'!Q142&gt;0),'Test Sample Data'!Q142-'Choose Housekeeping Genes'!R$20,35-'Choose Housekeeping Genes'!R$20),"")</f>
        <v/>
      </c>
      <c r="R142" s="22" t="str">
        <f>IF(SUM('Test Sample Data'!R$3:R$194)&gt;10,IF(AND(ISNUMBER('Test Sample Data'!R142),'Test Sample Data'!R142&lt;35,'Test Sample Data'!R142&gt;0),'Test Sample Data'!R142-'Choose Housekeeping Genes'!S$20,35-'Choose Housekeeping Genes'!S$20),"")</f>
        <v/>
      </c>
      <c r="S142" s="22" t="str">
        <f>IF(SUM('Test Sample Data'!S$3:S$194)&gt;10,IF(AND(ISNUMBER('Test Sample Data'!S142),'Test Sample Data'!S142&lt;35,'Test Sample Data'!S142&gt;0),'Test Sample Data'!S142-'Choose Housekeeping Genes'!T$20,35-'Choose Housekeeping Genes'!T$20),"")</f>
        <v/>
      </c>
      <c r="T142" s="22" t="str">
        <f>IF(SUM('Test Sample Data'!T$3:T$194)&gt;10,IF(AND(ISNUMBER('Test Sample Data'!T142),'Test Sample Data'!T142&lt;35,'Test Sample Data'!T142&gt;0),'Test Sample Data'!T142-'Choose Housekeeping Genes'!U$20,35-'Choose Housekeeping Genes'!U$20),"")</f>
        <v/>
      </c>
      <c r="U142" s="22" t="str">
        <f>IF(SUM('Test Sample Data'!U$3:U$194)&gt;10,IF(AND(ISNUMBER('Test Sample Data'!U142),'Test Sample Data'!U142&lt;35,'Test Sample Data'!U142&gt;0),'Test Sample Data'!U142-'Choose Housekeeping Genes'!V$20,35-'Choose Housekeeping Genes'!V$20),"")</f>
        <v/>
      </c>
      <c r="V142" s="22" t="str">
        <f>IF(SUM('Test Sample Data'!V$3:V$194)&gt;10,IF(AND(ISNUMBER('Test Sample Data'!V142),'Test Sample Data'!V142&lt;35,'Test Sample Data'!V142&gt;0),'Test Sample Data'!V142-'Choose Housekeeping Genes'!W$20,35-'Choose Housekeeping Genes'!W$20),"")</f>
        <v/>
      </c>
      <c r="W142" s="139" t="str">
        <f>'Control Sample Data'!A142</f>
        <v>Ser-TGA-2</v>
      </c>
      <c r="X142" s="140" t="s">
        <v>160</v>
      </c>
      <c r="Y142" s="22" t="str">
        <f>IF(SUM('Control Sample Data'!C$3:C$194)&gt;10,IF(AND(ISNUMBER('Control Sample Data'!C142),'Control Sample Data'!C142&lt;35,'Control Sample Data'!C142&gt;0),'Control Sample Data'!C142-'Choose Housekeeping Genes'!AA$20,35-'Choose Housekeeping Genes'!AA$20),"")</f>
        <v/>
      </c>
      <c r="Z142" s="22" t="str">
        <f>IF(SUM('Control Sample Data'!D$3:D$194)&gt;10,IF(AND(ISNUMBER('Control Sample Data'!D142),'Control Sample Data'!D142&lt;35,'Control Sample Data'!D142&gt;0),'Control Sample Data'!D142-'Choose Housekeeping Genes'!AB$20,35-'Choose Housekeeping Genes'!AB$20),"")</f>
        <v/>
      </c>
      <c r="AA142" s="22" t="str">
        <f>IF(SUM('Control Sample Data'!E$3:E$194)&gt;10,IF(AND(ISNUMBER('Control Sample Data'!E142),'Control Sample Data'!E142&lt;35,'Control Sample Data'!E142&gt;0),'Control Sample Data'!E142-'Choose Housekeeping Genes'!AC$20,35-'Choose Housekeeping Genes'!AC$20),"")</f>
        <v/>
      </c>
      <c r="AB142" s="22" t="str">
        <f>IF(SUM('Control Sample Data'!F$3:F$194)&gt;10,IF(AND(ISNUMBER('Control Sample Data'!F142),'Control Sample Data'!F142&lt;35,'Control Sample Data'!F142&gt;0),'Control Sample Data'!F142-'Choose Housekeeping Genes'!AD$20,35-'Choose Housekeeping Genes'!AD$20),"")</f>
        <v/>
      </c>
      <c r="AC142" s="22" t="str">
        <f>IF(SUM('Control Sample Data'!G$3:G$194)&gt;10,IF(AND(ISNUMBER('Control Sample Data'!G142),'Control Sample Data'!G142&lt;35,'Control Sample Data'!G142&gt;0),'Control Sample Data'!G142-'Choose Housekeeping Genes'!AE$20,35-'Choose Housekeeping Genes'!AE$20),"")</f>
        <v/>
      </c>
      <c r="AD142" s="22" t="str">
        <f>IF(SUM('Control Sample Data'!H$3:H$194)&gt;10,IF(AND(ISNUMBER('Control Sample Data'!H142),'Control Sample Data'!H142&lt;35,'Control Sample Data'!H142&gt;0),'Control Sample Data'!H142-'Choose Housekeeping Genes'!AF$20,35-'Choose Housekeeping Genes'!AF$20),"")</f>
        <v/>
      </c>
      <c r="AE142" s="22" t="str">
        <f>IF(SUM('Control Sample Data'!I$3:I$194)&gt;10,IF(AND(ISNUMBER('Control Sample Data'!I142),'Control Sample Data'!I142&lt;35,'Control Sample Data'!I142&gt;0),'Control Sample Data'!I142-'Choose Housekeeping Genes'!AG$20,35-'Choose Housekeeping Genes'!AG$20),"")</f>
        <v/>
      </c>
      <c r="AF142" s="22" t="str">
        <f>IF(SUM('Control Sample Data'!J$3:J$194)&gt;10,IF(AND(ISNUMBER('Control Sample Data'!J142),'Control Sample Data'!J142&lt;35,'Control Sample Data'!J142&gt;0),'Control Sample Data'!J142-'Choose Housekeeping Genes'!AH$20,35-'Choose Housekeeping Genes'!AH$20),"")</f>
        <v/>
      </c>
      <c r="AG142" s="22" t="str">
        <f>IF(SUM('Control Sample Data'!K$3:K$194)&gt;10,IF(AND(ISNUMBER('Control Sample Data'!K142),'Control Sample Data'!K142&lt;35,'Control Sample Data'!K142&gt;0),'Control Sample Data'!K142-'Choose Housekeeping Genes'!AI$20,35-'Choose Housekeeping Genes'!AI$20),"")</f>
        <v/>
      </c>
      <c r="AH142" s="22" t="str">
        <f>IF(SUM('Control Sample Data'!L$3:L$194)&gt;10,IF(AND(ISNUMBER('Control Sample Data'!L142),'Control Sample Data'!L142&lt;35,'Control Sample Data'!L142&gt;0),'Control Sample Data'!L142-'Choose Housekeeping Genes'!AJ$20,35-'Choose Housekeeping Genes'!AJ$20),"")</f>
        <v/>
      </c>
      <c r="AI142" s="22" t="str">
        <f>IF(SUM('Control Sample Data'!M$3:M$194)&gt;10,IF(AND(ISNUMBER('Control Sample Data'!M142),'Control Sample Data'!M142&lt;35,'Control Sample Data'!M142&gt;0),'Control Sample Data'!M142-'Choose Housekeeping Genes'!AK$20,35-'Choose Housekeeping Genes'!AK$20),"")</f>
        <v/>
      </c>
      <c r="AJ142" s="22" t="str">
        <f>IF(SUM('Control Sample Data'!N$3:N$194)&gt;10,IF(AND(ISNUMBER('Control Sample Data'!N142),'Control Sample Data'!N142&lt;35,'Control Sample Data'!N142&gt;0),'Control Sample Data'!N142-'Choose Housekeeping Genes'!AL$20,35-'Choose Housekeeping Genes'!AL$20),"")</f>
        <v/>
      </c>
      <c r="AK142" s="22" t="str">
        <f>IF(SUM('Control Sample Data'!O$3:O$194)&gt;10,IF(AND(ISNUMBER('Control Sample Data'!O142),'Control Sample Data'!O142&lt;35,'Control Sample Data'!O142&gt;0),'Control Sample Data'!O142-'Choose Housekeeping Genes'!AM$20,35-'Choose Housekeeping Genes'!AM$20),"")</f>
        <v/>
      </c>
      <c r="AL142" s="22" t="str">
        <f>IF(SUM('Control Sample Data'!P$3:P$194)&gt;10,IF(AND(ISNUMBER('Control Sample Data'!P142),'Control Sample Data'!P142&lt;35,'Control Sample Data'!P142&gt;0),'Control Sample Data'!P142-'Choose Housekeeping Genes'!AN$20,35-'Choose Housekeeping Genes'!AN$20),"")</f>
        <v/>
      </c>
      <c r="AM142" s="22" t="str">
        <f>IF(SUM('Control Sample Data'!Q$3:Q$194)&gt;10,IF(AND(ISNUMBER('Control Sample Data'!Q142),'Control Sample Data'!Q142&lt;35,'Control Sample Data'!Q142&gt;0),'Control Sample Data'!Q142-'Choose Housekeeping Genes'!AO$20,35-'Choose Housekeeping Genes'!AO$20),"")</f>
        <v/>
      </c>
      <c r="AN142" s="22" t="str">
        <f>IF(SUM('Control Sample Data'!R$3:R$194)&gt;10,IF(AND(ISNUMBER('Control Sample Data'!R142),'Control Sample Data'!R142&lt;35,'Control Sample Data'!R142&gt;0),'Control Sample Data'!R142-'Choose Housekeeping Genes'!AP$20,35-'Choose Housekeeping Genes'!AP$20),"")</f>
        <v/>
      </c>
      <c r="AO142" s="22" t="str">
        <f>IF(SUM('Control Sample Data'!S$3:S$194)&gt;10,IF(AND(ISNUMBER('Control Sample Data'!S142),'Control Sample Data'!S142&lt;35,'Control Sample Data'!S142&gt;0),'Control Sample Data'!S142-'Choose Housekeeping Genes'!AQ$20,35-'Choose Housekeeping Genes'!AQ$20),"")</f>
        <v/>
      </c>
      <c r="AP142" s="22" t="str">
        <f>IF(SUM('Control Sample Data'!T$3:T$194)&gt;10,IF(AND(ISNUMBER('Control Sample Data'!T142),'Control Sample Data'!T142&lt;35,'Control Sample Data'!T142&gt;0),'Control Sample Data'!T142-'Choose Housekeeping Genes'!AR$20,35-'Choose Housekeeping Genes'!AR$20),"")</f>
        <v/>
      </c>
      <c r="AQ142" s="22" t="str">
        <f>IF(SUM('Control Sample Data'!U$3:U$194)&gt;10,IF(AND(ISNUMBER('Control Sample Data'!U142),'Control Sample Data'!U142&lt;35,'Control Sample Data'!U142&gt;0),'Control Sample Data'!U142-'Choose Housekeeping Genes'!AS$20,35-'Choose Housekeeping Genes'!AS$20),"")</f>
        <v/>
      </c>
      <c r="AR142" s="22" t="str">
        <f>IF(SUM('Control Sample Data'!V$3:V$194)&gt;10,IF(AND(ISNUMBER('Control Sample Data'!V142),'Control Sample Data'!V142&lt;35,'Control Sample Data'!V142&gt;0),'Control Sample Data'!V142-'Choose Housekeeping Genes'!AT$20,35-'Choose Housekeeping Genes'!AT$20),"")</f>
        <v/>
      </c>
      <c r="AS142" s="69" t="str">
        <f>'Control Sample Data'!A142</f>
        <v>Ser-TGA-2</v>
      </c>
      <c r="AT142" s="21" t="s">
        <v>160</v>
      </c>
      <c r="AU142" s="22" t="str">
        <f ca="1">IF(ISNUMBER(C142-'Choose Housekeeping Genes'!D$12),C142-'Choose Housekeeping Genes'!D$12,"")</f>
        <v/>
      </c>
      <c r="AV142" s="22" t="str">
        <f ca="1">IF(ISNUMBER(D142-'Choose Housekeeping Genes'!E$12),D142-'Choose Housekeeping Genes'!E$12,"")</f>
        <v/>
      </c>
      <c r="AW142" s="22" t="str">
        <f ca="1">IF(ISNUMBER(E142-'Choose Housekeeping Genes'!F$12),E142-'Choose Housekeeping Genes'!F$12,"")</f>
        <v/>
      </c>
      <c r="AX142" s="22" t="str">
        <f ca="1">IF(ISNUMBER(F142-'Choose Housekeeping Genes'!G$12),F142-'Choose Housekeeping Genes'!G$12,"")</f>
        <v/>
      </c>
      <c r="AY142" s="22" t="str">
        <f ca="1">IF(ISNUMBER(G142-'Choose Housekeeping Genes'!H$12),G142-'Choose Housekeeping Genes'!H$12,"")</f>
        <v/>
      </c>
      <c r="AZ142" s="22" t="str">
        <f ca="1">IF(ISNUMBER(H142-'Choose Housekeeping Genes'!I$12),H142-'Choose Housekeeping Genes'!I$12,"")</f>
        <v/>
      </c>
      <c r="BA142" s="22" t="str">
        <f ca="1">IF(ISNUMBER(I142-'Choose Housekeeping Genes'!J$12),I142-'Choose Housekeeping Genes'!J$12,"")</f>
        <v/>
      </c>
      <c r="BB142" s="22" t="str">
        <f ca="1">IF(ISNUMBER(J142-'Choose Housekeeping Genes'!K$12),J142-'Choose Housekeeping Genes'!K$12,"")</f>
        <v/>
      </c>
      <c r="BC142" s="22" t="str">
        <f ca="1">IF(ISNUMBER(K142-'Choose Housekeeping Genes'!L$12),K142-'Choose Housekeeping Genes'!L$12,"")</f>
        <v/>
      </c>
      <c r="BD142" s="22" t="str">
        <f ca="1">IF(ISNUMBER(L142-'Choose Housekeeping Genes'!M$12),L142-'Choose Housekeeping Genes'!M$12,"")</f>
        <v/>
      </c>
      <c r="BE142" s="22" t="str">
        <f ca="1">IF(ISNUMBER(M142-'Choose Housekeeping Genes'!N$12),M142-'Choose Housekeeping Genes'!N$12,"")</f>
        <v/>
      </c>
      <c r="BF142" s="22" t="str">
        <f ca="1">IF(ISNUMBER(N142-'Choose Housekeeping Genes'!O$12),N142-'Choose Housekeeping Genes'!O$12,"")</f>
        <v/>
      </c>
      <c r="BG142" s="22" t="str">
        <f ca="1">IF(ISNUMBER(O142-'Choose Housekeeping Genes'!P$12),O142-'Choose Housekeeping Genes'!P$12,"")</f>
        <v/>
      </c>
      <c r="BH142" s="22" t="str">
        <f ca="1">IF(ISNUMBER(P142-'Choose Housekeeping Genes'!Q$12),P142-'Choose Housekeeping Genes'!Q$12,"")</f>
        <v/>
      </c>
      <c r="BI142" s="22" t="str">
        <f ca="1">IF(ISNUMBER(Q142-'Choose Housekeeping Genes'!R$12),Q142-'Choose Housekeeping Genes'!R$12,"")</f>
        <v/>
      </c>
      <c r="BJ142" s="22" t="str">
        <f ca="1">IF(ISNUMBER(R142-'Choose Housekeeping Genes'!S$12),R142-'Choose Housekeeping Genes'!S$12,"")</f>
        <v/>
      </c>
      <c r="BK142" s="22" t="str">
        <f ca="1">IF(ISNUMBER(S142-'Choose Housekeeping Genes'!T$12),S142-'Choose Housekeeping Genes'!T$12,"")</f>
        <v/>
      </c>
      <c r="BL142" s="22" t="str">
        <f ca="1">IF(ISNUMBER(T142-'Choose Housekeeping Genes'!U$12),T142-'Choose Housekeeping Genes'!U$12,"")</f>
        <v/>
      </c>
      <c r="BM142" s="22" t="str">
        <f ca="1">IF(ISNUMBER(U142-'Choose Housekeeping Genes'!V$12),U142-'Choose Housekeeping Genes'!V$12,"")</f>
        <v/>
      </c>
      <c r="BN142" s="22" t="str">
        <f ca="1">IF(ISNUMBER(V142-'Choose Housekeeping Genes'!W$12),V142-'Choose Housekeeping Genes'!W$12,"")</f>
        <v/>
      </c>
      <c r="BO142" s="142" t="str">
        <f t="shared" si="94"/>
        <v>Ser-TGA-2</v>
      </c>
      <c r="BP142" s="140" t="s">
        <v>160</v>
      </c>
      <c r="BQ142" s="22" t="str">
        <f ca="1">IF(ISNUMBER(Y142-'Choose Housekeeping Genes'!AA$12),Y142-'Choose Housekeeping Genes'!AA$12,"")</f>
        <v/>
      </c>
      <c r="BR142" s="22" t="str">
        <f ca="1">IF(ISNUMBER(Z142-'Choose Housekeeping Genes'!AB$12),Z142-'Choose Housekeeping Genes'!AB$12,"")</f>
        <v/>
      </c>
      <c r="BS142" s="22" t="str">
        <f ca="1">IF(ISNUMBER(AA142-'Choose Housekeeping Genes'!AC$12),AA142-'Choose Housekeeping Genes'!AC$12,"")</f>
        <v/>
      </c>
      <c r="BT142" s="22" t="str">
        <f ca="1">IF(ISNUMBER(AB142-'Choose Housekeeping Genes'!AD$12),AB142-'Choose Housekeeping Genes'!AD$12,"")</f>
        <v/>
      </c>
      <c r="BU142" s="22" t="str">
        <f ca="1">IF(ISNUMBER(AC142-'Choose Housekeeping Genes'!AE$12),AC142-'Choose Housekeeping Genes'!AE$12,"")</f>
        <v/>
      </c>
      <c r="BV142" s="22" t="str">
        <f ca="1">IF(ISNUMBER(AD142-'Choose Housekeeping Genes'!AF$12),AD142-'Choose Housekeeping Genes'!AF$12,"")</f>
        <v/>
      </c>
      <c r="BW142" s="22" t="str">
        <f ca="1">IF(ISNUMBER(AE142-'Choose Housekeeping Genes'!AG$12),AE142-'Choose Housekeeping Genes'!AG$12,"")</f>
        <v/>
      </c>
      <c r="BX142" s="22" t="str">
        <f ca="1">IF(ISNUMBER(AF142-'Choose Housekeeping Genes'!AH$12),AF142-'Choose Housekeeping Genes'!AH$12,"")</f>
        <v/>
      </c>
      <c r="BY142" s="22" t="str">
        <f ca="1">IF(ISNUMBER(AG142-'Choose Housekeeping Genes'!AI$12),AG142-'Choose Housekeeping Genes'!AI$12,"")</f>
        <v/>
      </c>
      <c r="BZ142" s="22" t="str">
        <f ca="1">IF(ISNUMBER(AH142-'Choose Housekeeping Genes'!AJ$12),AH142-'Choose Housekeeping Genes'!AJ$12,"")</f>
        <v/>
      </c>
      <c r="CA142" s="22" t="str">
        <f ca="1">IF(ISNUMBER(AI142-'Choose Housekeeping Genes'!AK$12),AI142-'Choose Housekeeping Genes'!AK$12,"")</f>
        <v/>
      </c>
      <c r="CB142" s="22" t="str">
        <f ca="1">IF(ISNUMBER(AJ142-'Choose Housekeeping Genes'!AL$12),AJ142-'Choose Housekeeping Genes'!AL$12,"")</f>
        <v/>
      </c>
      <c r="CC142" s="22" t="str">
        <f ca="1">IF(ISNUMBER(AK142-'Choose Housekeeping Genes'!AM$12),AK142-'Choose Housekeeping Genes'!AM$12,"")</f>
        <v/>
      </c>
      <c r="CD142" s="22" t="str">
        <f ca="1">IF(ISNUMBER(AL142-'Choose Housekeeping Genes'!AN$12),AL142-'Choose Housekeeping Genes'!AN$12,"")</f>
        <v/>
      </c>
      <c r="CE142" s="22" t="str">
        <f ca="1">IF(ISNUMBER(AM142-'Choose Housekeeping Genes'!AO$12),AM142-'Choose Housekeeping Genes'!AO$12,"")</f>
        <v/>
      </c>
      <c r="CF142" s="22" t="str">
        <f ca="1">IF(ISNUMBER(AN142-'Choose Housekeeping Genes'!AP$12),AN142-'Choose Housekeeping Genes'!AP$12,"")</f>
        <v/>
      </c>
      <c r="CG142" s="22" t="str">
        <f ca="1">IF(ISNUMBER(AO142-'Choose Housekeeping Genes'!AQ$12),AO142-'Choose Housekeeping Genes'!AQ$12,"")</f>
        <v/>
      </c>
      <c r="CH142" s="22" t="str">
        <f ca="1">IF(ISNUMBER(AP142-'Choose Housekeeping Genes'!AR$12),AP142-'Choose Housekeeping Genes'!AR$12,"")</f>
        <v/>
      </c>
      <c r="CI142" s="22" t="str">
        <f ca="1">IF(ISNUMBER(AQ142-'Choose Housekeeping Genes'!AS$12),AQ142-'Choose Housekeeping Genes'!AS$12,"")</f>
        <v/>
      </c>
      <c r="CJ142" s="22" t="str">
        <f ca="1">IF(ISNUMBER(AR142-'Choose Housekeeping Genes'!AT$12),AR142-'Choose Housekeeping Genes'!AT$12,"")</f>
        <v/>
      </c>
      <c r="CK142" s="66" t="e">
        <f t="shared" ca="1" si="95"/>
        <v>#DIV/0!</v>
      </c>
      <c r="CL142" s="143" t="e">
        <f t="shared" ca="1" si="96"/>
        <v>#DIV/0!</v>
      </c>
      <c r="DA142" s="69" t="str">
        <f>'Transcript table'!D150</f>
        <v>Ser-TGA-2</v>
      </c>
      <c r="DB142" s="21" t="s">
        <v>160</v>
      </c>
      <c r="DC142" s="65" t="str">
        <f t="shared" ca="1" si="97"/>
        <v/>
      </c>
      <c r="DD142" s="65" t="str">
        <f t="shared" ca="1" si="98"/>
        <v/>
      </c>
      <c r="DE142" s="65" t="str">
        <f t="shared" ca="1" si="99"/>
        <v/>
      </c>
      <c r="DF142" s="65" t="str">
        <f t="shared" ca="1" si="100"/>
        <v/>
      </c>
      <c r="DG142" s="65" t="str">
        <f t="shared" ca="1" si="101"/>
        <v/>
      </c>
      <c r="DH142" s="65" t="str">
        <f t="shared" ca="1" si="102"/>
        <v/>
      </c>
      <c r="DI142" s="65" t="str">
        <f t="shared" ca="1" si="103"/>
        <v/>
      </c>
      <c r="DJ142" s="65" t="str">
        <f t="shared" ca="1" si="104"/>
        <v/>
      </c>
      <c r="DK142" s="65" t="str">
        <f t="shared" ca="1" si="105"/>
        <v/>
      </c>
      <c r="DL142" s="65" t="str">
        <f t="shared" ca="1" si="106"/>
        <v/>
      </c>
      <c r="DM142" s="65" t="str">
        <f t="shared" ca="1" si="107"/>
        <v/>
      </c>
      <c r="DN142" s="65" t="str">
        <f t="shared" ca="1" si="108"/>
        <v/>
      </c>
      <c r="DO142" s="65" t="str">
        <f t="shared" ca="1" si="109"/>
        <v/>
      </c>
      <c r="DP142" s="65" t="str">
        <f t="shared" ca="1" si="110"/>
        <v/>
      </c>
      <c r="DQ142" s="65" t="str">
        <f t="shared" ca="1" si="111"/>
        <v/>
      </c>
      <c r="DR142" s="65" t="str">
        <f t="shared" ca="1" si="112"/>
        <v/>
      </c>
      <c r="DS142" s="65" t="str">
        <f t="shared" ca="1" si="113"/>
        <v/>
      </c>
      <c r="DT142" s="65" t="str">
        <f t="shared" ca="1" si="114"/>
        <v/>
      </c>
      <c r="DU142" s="65" t="str">
        <f t="shared" ca="1" si="115"/>
        <v/>
      </c>
      <c r="DV142" s="65" t="str">
        <f t="shared" ca="1" si="116"/>
        <v/>
      </c>
      <c r="DW142" s="141" t="str">
        <f t="shared" si="117"/>
        <v>Ser-TGA-2</v>
      </c>
      <c r="DX142" s="140" t="s">
        <v>160</v>
      </c>
      <c r="DY142" s="65" t="str">
        <f t="shared" ca="1" si="118"/>
        <v/>
      </c>
      <c r="DZ142" s="65" t="str">
        <f t="shared" ca="1" si="119"/>
        <v/>
      </c>
      <c r="EA142" s="65" t="str">
        <f t="shared" ca="1" si="120"/>
        <v/>
      </c>
      <c r="EB142" s="65" t="str">
        <f t="shared" ca="1" si="121"/>
        <v/>
      </c>
      <c r="EC142" s="65" t="str">
        <f t="shared" ca="1" si="122"/>
        <v/>
      </c>
      <c r="ED142" s="65" t="str">
        <f t="shared" ca="1" si="123"/>
        <v/>
      </c>
      <c r="EE142" s="65" t="str">
        <f t="shared" ca="1" si="124"/>
        <v/>
      </c>
      <c r="EF142" s="65" t="str">
        <f t="shared" ca="1" si="125"/>
        <v/>
      </c>
      <c r="EG142" s="65" t="str">
        <f t="shared" ca="1" si="126"/>
        <v/>
      </c>
      <c r="EH142" s="65" t="str">
        <f t="shared" ca="1" si="127"/>
        <v/>
      </c>
      <c r="EI142" s="65" t="str">
        <f t="shared" ca="1" si="128"/>
        <v/>
      </c>
      <c r="EJ142" s="65" t="str">
        <f t="shared" ca="1" si="129"/>
        <v/>
      </c>
      <c r="EK142" s="65" t="str">
        <f t="shared" ca="1" si="130"/>
        <v/>
      </c>
      <c r="EL142" s="65" t="str">
        <f t="shared" ca="1" si="131"/>
        <v/>
      </c>
      <c r="EM142" s="65" t="str">
        <f t="shared" ca="1" si="132"/>
        <v/>
      </c>
      <c r="EN142" s="65" t="str">
        <f t="shared" ca="1" si="133"/>
        <v/>
      </c>
      <c r="EO142" s="65" t="str">
        <f t="shared" ca="1" si="134"/>
        <v/>
      </c>
      <c r="EP142" s="65" t="str">
        <f t="shared" ca="1" si="135"/>
        <v/>
      </c>
      <c r="EQ142" s="65" t="str">
        <f t="shared" ca="1" si="136"/>
        <v/>
      </c>
      <c r="ER142" s="65" t="str">
        <f t="shared" ca="1" si="137"/>
        <v/>
      </c>
    </row>
    <row r="143" spans="1:148" ht="12.75" customHeight="1">
      <c r="A143" s="134" t="str">
        <f>'Test Sample Data'!A143</f>
        <v>Thr-AGT-1</v>
      </c>
      <c r="B143" s="136" t="s">
        <v>158</v>
      </c>
      <c r="C143" s="22" t="str">
        <f>IF(SUM('Test Sample Data'!C$3:C$194)&gt;10,IF(AND(ISNUMBER('Test Sample Data'!C143),'Test Sample Data'!C143&lt;35,'Test Sample Data'!C143&gt;0),'Test Sample Data'!C143-'Choose Housekeeping Genes'!D$20,35-'Choose Housekeeping Genes'!D$20),"")</f>
        <v/>
      </c>
      <c r="D143" s="22" t="str">
        <f>IF(SUM('Test Sample Data'!D$3:D$194)&gt;10,IF(AND(ISNUMBER('Test Sample Data'!D143),'Test Sample Data'!D143&lt;35,'Test Sample Data'!D143&gt;0),'Test Sample Data'!D143-'Choose Housekeeping Genes'!E$20,35-'Choose Housekeeping Genes'!E$20),"")</f>
        <v/>
      </c>
      <c r="E143" s="22" t="str">
        <f>IF(SUM('Test Sample Data'!E$3:E$194)&gt;10,IF(AND(ISNUMBER('Test Sample Data'!E143),'Test Sample Data'!E143&lt;35,'Test Sample Data'!E143&gt;0),'Test Sample Data'!E143-'Choose Housekeeping Genes'!F$20,35-'Choose Housekeeping Genes'!F$20),"")</f>
        <v/>
      </c>
      <c r="F143" s="22" t="str">
        <f>IF(SUM('Test Sample Data'!F$3:F$194)&gt;10,IF(AND(ISNUMBER('Test Sample Data'!F143),'Test Sample Data'!F143&lt;35,'Test Sample Data'!F143&gt;0),'Test Sample Data'!F143-'Choose Housekeeping Genes'!G$20,35-'Choose Housekeeping Genes'!G$20),"")</f>
        <v/>
      </c>
      <c r="G143" s="22" t="str">
        <f>IF(SUM('Test Sample Data'!G$3:G$194)&gt;10,IF(AND(ISNUMBER('Test Sample Data'!G143),'Test Sample Data'!G143&lt;35,'Test Sample Data'!G143&gt;0),'Test Sample Data'!G143-'Choose Housekeeping Genes'!H$20,35-'Choose Housekeeping Genes'!H$20),"")</f>
        <v/>
      </c>
      <c r="H143" s="22" t="str">
        <f>IF(SUM('Test Sample Data'!H$3:H$194)&gt;10,IF(AND(ISNUMBER('Test Sample Data'!H143),'Test Sample Data'!H143&lt;35,'Test Sample Data'!H143&gt;0),'Test Sample Data'!H143-'Choose Housekeeping Genes'!I$20,35-'Choose Housekeeping Genes'!I$20),"")</f>
        <v/>
      </c>
      <c r="I143" s="22" t="str">
        <f>IF(SUM('Test Sample Data'!I$3:I$194)&gt;10,IF(AND(ISNUMBER('Test Sample Data'!I143),'Test Sample Data'!I143&lt;35,'Test Sample Data'!I143&gt;0),'Test Sample Data'!I143-'Choose Housekeeping Genes'!J$20,35-'Choose Housekeeping Genes'!J$20),"")</f>
        <v/>
      </c>
      <c r="J143" s="22" t="str">
        <f>IF(SUM('Test Sample Data'!J$3:J$194)&gt;10,IF(AND(ISNUMBER('Test Sample Data'!J143),'Test Sample Data'!J143&lt;35,'Test Sample Data'!J143&gt;0),'Test Sample Data'!J143-'Choose Housekeeping Genes'!K$20,35-'Choose Housekeeping Genes'!K$20),"")</f>
        <v/>
      </c>
      <c r="K143" s="22" t="str">
        <f>IF(SUM('Test Sample Data'!K$3:K$194)&gt;10,IF(AND(ISNUMBER('Test Sample Data'!K143),'Test Sample Data'!K143&lt;35,'Test Sample Data'!K143&gt;0),'Test Sample Data'!K143-'Choose Housekeeping Genes'!L$20,35-'Choose Housekeeping Genes'!L$20),"")</f>
        <v/>
      </c>
      <c r="L143" s="22" t="str">
        <f>IF(SUM('Test Sample Data'!L$3:L$194)&gt;10,IF(AND(ISNUMBER('Test Sample Data'!L143),'Test Sample Data'!L143&lt;35,'Test Sample Data'!L143&gt;0),'Test Sample Data'!L143-'Choose Housekeeping Genes'!M$20,35-'Choose Housekeeping Genes'!M$20),"")</f>
        <v/>
      </c>
      <c r="M143" s="22" t="str">
        <f>IF(SUM('Test Sample Data'!M$3:M$194)&gt;10,IF(AND(ISNUMBER('Test Sample Data'!M143),'Test Sample Data'!M143&lt;35,'Test Sample Data'!M143&gt;0),'Test Sample Data'!M143-'Choose Housekeeping Genes'!N$20,35-'Choose Housekeeping Genes'!N$20),"")</f>
        <v/>
      </c>
      <c r="N143" s="22" t="str">
        <f>IF(SUM('Test Sample Data'!N$3:N$194)&gt;10,IF(AND(ISNUMBER('Test Sample Data'!N143),'Test Sample Data'!N143&lt;35,'Test Sample Data'!N143&gt;0),'Test Sample Data'!N143-'Choose Housekeeping Genes'!O$20,35-'Choose Housekeeping Genes'!O$20),"")</f>
        <v/>
      </c>
      <c r="O143" s="22" t="str">
        <f>IF(SUM('Test Sample Data'!O$3:O$194)&gt;10,IF(AND(ISNUMBER('Test Sample Data'!O143),'Test Sample Data'!O143&lt;35,'Test Sample Data'!O143&gt;0),'Test Sample Data'!O143-'Choose Housekeeping Genes'!P$20,35-'Choose Housekeeping Genes'!P$20),"")</f>
        <v/>
      </c>
      <c r="P143" s="22" t="str">
        <f>IF(SUM('Test Sample Data'!P$3:P$194)&gt;10,IF(AND(ISNUMBER('Test Sample Data'!P143),'Test Sample Data'!P143&lt;35,'Test Sample Data'!P143&gt;0),'Test Sample Data'!P143-'Choose Housekeeping Genes'!Q$20,35-'Choose Housekeeping Genes'!Q$20),"")</f>
        <v/>
      </c>
      <c r="Q143" s="22" t="str">
        <f>IF(SUM('Test Sample Data'!Q$3:Q$194)&gt;10,IF(AND(ISNUMBER('Test Sample Data'!Q143),'Test Sample Data'!Q143&lt;35,'Test Sample Data'!Q143&gt;0),'Test Sample Data'!Q143-'Choose Housekeeping Genes'!R$20,35-'Choose Housekeeping Genes'!R$20),"")</f>
        <v/>
      </c>
      <c r="R143" s="22" t="str">
        <f>IF(SUM('Test Sample Data'!R$3:R$194)&gt;10,IF(AND(ISNUMBER('Test Sample Data'!R143),'Test Sample Data'!R143&lt;35,'Test Sample Data'!R143&gt;0),'Test Sample Data'!R143-'Choose Housekeeping Genes'!S$20,35-'Choose Housekeeping Genes'!S$20),"")</f>
        <v/>
      </c>
      <c r="S143" s="22" t="str">
        <f>IF(SUM('Test Sample Data'!S$3:S$194)&gt;10,IF(AND(ISNUMBER('Test Sample Data'!S143),'Test Sample Data'!S143&lt;35,'Test Sample Data'!S143&gt;0),'Test Sample Data'!S143-'Choose Housekeeping Genes'!T$20,35-'Choose Housekeeping Genes'!T$20),"")</f>
        <v/>
      </c>
      <c r="T143" s="22" t="str">
        <f>IF(SUM('Test Sample Data'!T$3:T$194)&gt;10,IF(AND(ISNUMBER('Test Sample Data'!T143),'Test Sample Data'!T143&lt;35,'Test Sample Data'!T143&gt;0),'Test Sample Data'!T143-'Choose Housekeeping Genes'!U$20,35-'Choose Housekeeping Genes'!U$20),"")</f>
        <v/>
      </c>
      <c r="U143" s="22" t="str">
        <f>IF(SUM('Test Sample Data'!U$3:U$194)&gt;10,IF(AND(ISNUMBER('Test Sample Data'!U143),'Test Sample Data'!U143&lt;35,'Test Sample Data'!U143&gt;0),'Test Sample Data'!U143-'Choose Housekeeping Genes'!V$20,35-'Choose Housekeeping Genes'!V$20),"")</f>
        <v/>
      </c>
      <c r="V143" s="22" t="str">
        <f>IF(SUM('Test Sample Data'!V$3:V$194)&gt;10,IF(AND(ISNUMBER('Test Sample Data'!V143),'Test Sample Data'!V143&lt;35,'Test Sample Data'!V143&gt;0),'Test Sample Data'!V143-'Choose Housekeeping Genes'!W$20,35-'Choose Housekeeping Genes'!W$20),"")</f>
        <v/>
      </c>
      <c r="W143" s="139" t="str">
        <f>'Control Sample Data'!A143</f>
        <v>Thr-AGT-1</v>
      </c>
      <c r="X143" s="140" t="s">
        <v>158</v>
      </c>
      <c r="Y143" s="22" t="str">
        <f>IF(SUM('Control Sample Data'!C$3:C$194)&gt;10,IF(AND(ISNUMBER('Control Sample Data'!C143),'Control Sample Data'!C143&lt;35,'Control Sample Data'!C143&gt;0),'Control Sample Data'!C143-'Choose Housekeeping Genes'!AA$20,35-'Choose Housekeeping Genes'!AA$20),"")</f>
        <v/>
      </c>
      <c r="Z143" s="22" t="str">
        <f>IF(SUM('Control Sample Data'!D$3:D$194)&gt;10,IF(AND(ISNUMBER('Control Sample Data'!D143),'Control Sample Data'!D143&lt;35,'Control Sample Data'!D143&gt;0),'Control Sample Data'!D143-'Choose Housekeeping Genes'!AB$20,35-'Choose Housekeeping Genes'!AB$20),"")</f>
        <v/>
      </c>
      <c r="AA143" s="22" t="str">
        <f>IF(SUM('Control Sample Data'!E$3:E$194)&gt;10,IF(AND(ISNUMBER('Control Sample Data'!E143),'Control Sample Data'!E143&lt;35,'Control Sample Data'!E143&gt;0),'Control Sample Data'!E143-'Choose Housekeeping Genes'!AC$20,35-'Choose Housekeeping Genes'!AC$20),"")</f>
        <v/>
      </c>
      <c r="AB143" s="22" t="str">
        <f>IF(SUM('Control Sample Data'!F$3:F$194)&gt;10,IF(AND(ISNUMBER('Control Sample Data'!F143),'Control Sample Data'!F143&lt;35,'Control Sample Data'!F143&gt;0),'Control Sample Data'!F143-'Choose Housekeeping Genes'!AD$20,35-'Choose Housekeeping Genes'!AD$20),"")</f>
        <v/>
      </c>
      <c r="AC143" s="22" t="str">
        <f>IF(SUM('Control Sample Data'!G$3:G$194)&gt;10,IF(AND(ISNUMBER('Control Sample Data'!G143),'Control Sample Data'!G143&lt;35,'Control Sample Data'!G143&gt;0),'Control Sample Data'!G143-'Choose Housekeeping Genes'!AE$20,35-'Choose Housekeeping Genes'!AE$20),"")</f>
        <v/>
      </c>
      <c r="AD143" s="22" t="str">
        <f>IF(SUM('Control Sample Data'!H$3:H$194)&gt;10,IF(AND(ISNUMBER('Control Sample Data'!H143),'Control Sample Data'!H143&lt;35,'Control Sample Data'!H143&gt;0),'Control Sample Data'!H143-'Choose Housekeeping Genes'!AF$20,35-'Choose Housekeeping Genes'!AF$20),"")</f>
        <v/>
      </c>
      <c r="AE143" s="22" t="str">
        <f>IF(SUM('Control Sample Data'!I$3:I$194)&gt;10,IF(AND(ISNUMBER('Control Sample Data'!I143),'Control Sample Data'!I143&lt;35,'Control Sample Data'!I143&gt;0),'Control Sample Data'!I143-'Choose Housekeeping Genes'!AG$20,35-'Choose Housekeeping Genes'!AG$20),"")</f>
        <v/>
      </c>
      <c r="AF143" s="22" t="str">
        <f>IF(SUM('Control Sample Data'!J$3:J$194)&gt;10,IF(AND(ISNUMBER('Control Sample Data'!J143),'Control Sample Data'!J143&lt;35,'Control Sample Data'!J143&gt;0),'Control Sample Data'!J143-'Choose Housekeeping Genes'!AH$20,35-'Choose Housekeeping Genes'!AH$20),"")</f>
        <v/>
      </c>
      <c r="AG143" s="22" t="str">
        <f>IF(SUM('Control Sample Data'!K$3:K$194)&gt;10,IF(AND(ISNUMBER('Control Sample Data'!K143),'Control Sample Data'!K143&lt;35,'Control Sample Data'!K143&gt;0),'Control Sample Data'!K143-'Choose Housekeeping Genes'!AI$20,35-'Choose Housekeeping Genes'!AI$20),"")</f>
        <v/>
      </c>
      <c r="AH143" s="22" t="str">
        <f>IF(SUM('Control Sample Data'!L$3:L$194)&gt;10,IF(AND(ISNUMBER('Control Sample Data'!L143),'Control Sample Data'!L143&lt;35,'Control Sample Data'!L143&gt;0),'Control Sample Data'!L143-'Choose Housekeeping Genes'!AJ$20,35-'Choose Housekeeping Genes'!AJ$20),"")</f>
        <v/>
      </c>
      <c r="AI143" s="22" t="str">
        <f>IF(SUM('Control Sample Data'!M$3:M$194)&gt;10,IF(AND(ISNUMBER('Control Sample Data'!M143),'Control Sample Data'!M143&lt;35,'Control Sample Data'!M143&gt;0),'Control Sample Data'!M143-'Choose Housekeeping Genes'!AK$20,35-'Choose Housekeeping Genes'!AK$20),"")</f>
        <v/>
      </c>
      <c r="AJ143" s="22" t="str">
        <f>IF(SUM('Control Sample Data'!N$3:N$194)&gt;10,IF(AND(ISNUMBER('Control Sample Data'!N143),'Control Sample Data'!N143&lt;35,'Control Sample Data'!N143&gt;0),'Control Sample Data'!N143-'Choose Housekeeping Genes'!AL$20,35-'Choose Housekeeping Genes'!AL$20),"")</f>
        <v/>
      </c>
      <c r="AK143" s="22" t="str">
        <f>IF(SUM('Control Sample Data'!O$3:O$194)&gt;10,IF(AND(ISNUMBER('Control Sample Data'!O143),'Control Sample Data'!O143&lt;35,'Control Sample Data'!O143&gt;0),'Control Sample Data'!O143-'Choose Housekeeping Genes'!AM$20,35-'Choose Housekeeping Genes'!AM$20),"")</f>
        <v/>
      </c>
      <c r="AL143" s="22" t="str">
        <f>IF(SUM('Control Sample Data'!P$3:P$194)&gt;10,IF(AND(ISNUMBER('Control Sample Data'!P143),'Control Sample Data'!P143&lt;35,'Control Sample Data'!P143&gt;0),'Control Sample Data'!P143-'Choose Housekeeping Genes'!AN$20,35-'Choose Housekeeping Genes'!AN$20),"")</f>
        <v/>
      </c>
      <c r="AM143" s="22" t="str">
        <f>IF(SUM('Control Sample Data'!Q$3:Q$194)&gt;10,IF(AND(ISNUMBER('Control Sample Data'!Q143),'Control Sample Data'!Q143&lt;35,'Control Sample Data'!Q143&gt;0),'Control Sample Data'!Q143-'Choose Housekeeping Genes'!AO$20,35-'Choose Housekeeping Genes'!AO$20),"")</f>
        <v/>
      </c>
      <c r="AN143" s="22" t="str">
        <f>IF(SUM('Control Sample Data'!R$3:R$194)&gt;10,IF(AND(ISNUMBER('Control Sample Data'!R143),'Control Sample Data'!R143&lt;35,'Control Sample Data'!R143&gt;0),'Control Sample Data'!R143-'Choose Housekeeping Genes'!AP$20,35-'Choose Housekeeping Genes'!AP$20),"")</f>
        <v/>
      </c>
      <c r="AO143" s="22" t="str">
        <f>IF(SUM('Control Sample Data'!S$3:S$194)&gt;10,IF(AND(ISNUMBER('Control Sample Data'!S143),'Control Sample Data'!S143&lt;35,'Control Sample Data'!S143&gt;0),'Control Sample Data'!S143-'Choose Housekeeping Genes'!AQ$20,35-'Choose Housekeeping Genes'!AQ$20),"")</f>
        <v/>
      </c>
      <c r="AP143" s="22" t="str">
        <f>IF(SUM('Control Sample Data'!T$3:T$194)&gt;10,IF(AND(ISNUMBER('Control Sample Data'!T143),'Control Sample Data'!T143&lt;35,'Control Sample Data'!T143&gt;0),'Control Sample Data'!T143-'Choose Housekeeping Genes'!AR$20,35-'Choose Housekeeping Genes'!AR$20),"")</f>
        <v/>
      </c>
      <c r="AQ143" s="22" t="str">
        <f>IF(SUM('Control Sample Data'!U$3:U$194)&gt;10,IF(AND(ISNUMBER('Control Sample Data'!U143),'Control Sample Data'!U143&lt;35,'Control Sample Data'!U143&gt;0),'Control Sample Data'!U143-'Choose Housekeeping Genes'!AS$20,35-'Choose Housekeeping Genes'!AS$20),"")</f>
        <v/>
      </c>
      <c r="AR143" s="22" t="str">
        <f>IF(SUM('Control Sample Data'!V$3:V$194)&gt;10,IF(AND(ISNUMBER('Control Sample Data'!V143),'Control Sample Data'!V143&lt;35,'Control Sample Data'!V143&gt;0),'Control Sample Data'!V143-'Choose Housekeeping Genes'!AT$20,35-'Choose Housekeeping Genes'!AT$20),"")</f>
        <v/>
      </c>
      <c r="AS143" s="69" t="str">
        <f>'Control Sample Data'!A143</f>
        <v>Thr-AGT-1</v>
      </c>
      <c r="AT143" s="21" t="s">
        <v>158</v>
      </c>
      <c r="AU143" s="22" t="str">
        <f ca="1">IF(ISNUMBER(C143-'Choose Housekeeping Genes'!D$12),C143-'Choose Housekeeping Genes'!D$12,"")</f>
        <v/>
      </c>
      <c r="AV143" s="22" t="str">
        <f ca="1">IF(ISNUMBER(D143-'Choose Housekeeping Genes'!E$12),D143-'Choose Housekeeping Genes'!E$12,"")</f>
        <v/>
      </c>
      <c r="AW143" s="22" t="str">
        <f ca="1">IF(ISNUMBER(E143-'Choose Housekeeping Genes'!F$12),E143-'Choose Housekeeping Genes'!F$12,"")</f>
        <v/>
      </c>
      <c r="AX143" s="22" t="str">
        <f ca="1">IF(ISNUMBER(F143-'Choose Housekeeping Genes'!G$12),F143-'Choose Housekeeping Genes'!G$12,"")</f>
        <v/>
      </c>
      <c r="AY143" s="22" t="str">
        <f ca="1">IF(ISNUMBER(G143-'Choose Housekeeping Genes'!H$12),G143-'Choose Housekeeping Genes'!H$12,"")</f>
        <v/>
      </c>
      <c r="AZ143" s="22" t="str">
        <f ca="1">IF(ISNUMBER(H143-'Choose Housekeeping Genes'!I$12),H143-'Choose Housekeeping Genes'!I$12,"")</f>
        <v/>
      </c>
      <c r="BA143" s="22" t="str">
        <f ca="1">IF(ISNUMBER(I143-'Choose Housekeeping Genes'!J$12),I143-'Choose Housekeeping Genes'!J$12,"")</f>
        <v/>
      </c>
      <c r="BB143" s="22" t="str">
        <f ca="1">IF(ISNUMBER(J143-'Choose Housekeeping Genes'!K$12),J143-'Choose Housekeeping Genes'!K$12,"")</f>
        <v/>
      </c>
      <c r="BC143" s="22" t="str">
        <f ca="1">IF(ISNUMBER(K143-'Choose Housekeeping Genes'!L$12),K143-'Choose Housekeeping Genes'!L$12,"")</f>
        <v/>
      </c>
      <c r="BD143" s="22" t="str">
        <f ca="1">IF(ISNUMBER(L143-'Choose Housekeeping Genes'!M$12),L143-'Choose Housekeeping Genes'!M$12,"")</f>
        <v/>
      </c>
      <c r="BE143" s="22" t="str">
        <f ca="1">IF(ISNUMBER(M143-'Choose Housekeeping Genes'!N$12),M143-'Choose Housekeeping Genes'!N$12,"")</f>
        <v/>
      </c>
      <c r="BF143" s="22" t="str">
        <f ca="1">IF(ISNUMBER(N143-'Choose Housekeeping Genes'!O$12),N143-'Choose Housekeeping Genes'!O$12,"")</f>
        <v/>
      </c>
      <c r="BG143" s="22" t="str">
        <f ca="1">IF(ISNUMBER(O143-'Choose Housekeeping Genes'!P$12),O143-'Choose Housekeeping Genes'!P$12,"")</f>
        <v/>
      </c>
      <c r="BH143" s="22" t="str">
        <f ca="1">IF(ISNUMBER(P143-'Choose Housekeeping Genes'!Q$12),P143-'Choose Housekeeping Genes'!Q$12,"")</f>
        <v/>
      </c>
      <c r="BI143" s="22" t="str">
        <f ca="1">IF(ISNUMBER(Q143-'Choose Housekeeping Genes'!R$12),Q143-'Choose Housekeeping Genes'!R$12,"")</f>
        <v/>
      </c>
      <c r="BJ143" s="22" t="str">
        <f ca="1">IF(ISNUMBER(R143-'Choose Housekeeping Genes'!S$12),R143-'Choose Housekeeping Genes'!S$12,"")</f>
        <v/>
      </c>
      <c r="BK143" s="22" t="str">
        <f ca="1">IF(ISNUMBER(S143-'Choose Housekeeping Genes'!T$12),S143-'Choose Housekeeping Genes'!T$12,"")</f>
        <v/>
      </c>
      <c r="BL143" s="22" t="str">
        <f ca="1">IF(ISNUMBER(T143-'Choose Housekeeping Genes'!U$12),T143-'Choose Housekeeping Genes'!U$12,"")</f>
        <v/>
      </c>
      <c r="BM143" s="22" t="str">
        <f ca="1">IF(ISNUMBER(U143-'Choose Housekeeping Genes'!V$12),U143-'Choose Housekeeping Genes'!V$12,"")</f>
        <v/>
      </c>
      <c r="BN143" s="22" t="str">
        <f ca="1">IF(ISNUMBER(V143-'Choose Housekeeping Genes'!W$12),V143-'Choose Housekeeping Genes'!W$12,"")</f>
        <v/>
      </c>
      <c r="BO143" s="142" t="str">
        <f t="shared" si="94"/>
        <v>Thr-AGT-1</v>
      </c>
      <c r="BP143" s="140" t="s">
        <v>158</v>
      </c>
      <c r="BQ143" s="22" t="str">
        <f ca="1">IF(ISNUMBER(Y143-'Choose Housekeeping Genes'!AA$12),Y143-'Choose Housekeeping Genes'!AA$12,"")</f>
        <v/>
      </c>
      <c r="BR143" s="22" t="str">
        <f ca="1">IF(ISNUMBER(Z143-'Choose Housekeeping Genes'!AB$12),Z143-'Choose Housekeeping Genes'!AB$12,"")</f>
        <v/>
      </c>
      <c r="BS143" s="22" t="str">
        <f ca="1">IF(ISNUMBER(AA143-'Choose Housekeeping Genes'!AC$12),AA143-'Choose Housekeeping Genes'!AC$12,"")</f>
        <v/>
      </c>
      <c r="BT143" s="22" t="str">
        <f ca="1">IF(ISNUMBER(AB143-'Choose Housekeeping Genes'!AD$12),AB143-'Choose Housekeeping Genes'!AD$12,"")</f>
        <v/>
      </c>
      <c r="BU143" s="22" t="str">
        <f ca="1">IF(ISNUMBER(AC143-'Choose Housekeeping Genes'!AE$12),AC143-'Choose Housekeeping Genes'!AE$12,"")</f>
        <v/>
      </c>
      <c r="BV143" s="22" t="str">
        <f ca="1">IF(ISNUMBER(AD143-'Choose Housekeeping Genes'!AF$12),AD143-'Choose Housekeeping Genes'!AF$12,"")</f>
        <v/>
      </c>
      <c r="BW143" s="22" t="str">
        <f ca="1">IF(ISNUMBER(AE143-'Choose Housekeeping Genes'!AG$12),AE143-'Choose Housekeeping Genes'!AG$12,"")</f>
        <v/>
      </c>
      <c r="BX143" s="22" t="str">
        <f ca="1">IF(ISNUMBER(AF143-'Choose Housekeeping Genes'!AH$12),AF143-'Choose Housekeeping Genes'!AH$12,"")</f>
        <v/>
      </c>
      <c r="BY143" s="22" t="str">
        <f ca="1">IF(ISNUMBER(AG143-'Choose Housekeeping Genes'!AI$12),AG143-'Choose Housekeeping Genes'!AI$12,"")</f>
        <v/>
      </c>
      <c r="BZ143" s="22" t="str">
        <f ca="1">IF(ISNUMBER(AH143-'Choose Housekeeping Genes'!AJ$12),AH143-'Choose Housekeeping Genes'!AJ$12,"")</f>
        <v/>
      </c>
      <c r="CA143" s="22" t="str">
        <f ca="1">IF(ISNUMBER(AI143-'Choose Housekeeping Genes'!AK$12),AI143-'Choose Housekeeping Genes'!AK$12,"")</f>
        <v/>
      </c>
      <c r="CB143" s="22" t="str">
        <f ca="1">IF(ISNUMBER(AJ143-'Choose Housekeeping Genes'!AL$12),AJ143-'Choose Housekeeping Genes'!AL$12,"")</f>
        <v/>
      </c>
      <c r="CC143" s="22" t="str">
        <f ca="1">IF(ISNUMBER(AK143-'Choose Housekeeping Genes'!AM$12),AK143-'Choose Housekeeping Genes'!AM$12,"")</f>
        <v/>
      </c>
      <c r="CD143" s="22" t="str">
        <f ca="1">IF(ISNUMBER(AL143-'Choose Housekeeping Genes'!AN$12),AL143-'Choose Housekeeping Genes'!AN$12,"")</f>
        <v/>
      </c>
      <c r="CE143" s="22" t="str">
        <f ca="1">IF(ISNUMBER(AM143-'Choose Housekeeping Genes'!AO$12),AM143-'Choose Housekeeping Genes'!AO$12,"")</f>
        <v/>
      </c>
      <c r="CF143" s="22" t="str">
        <f ca="1">IF(ISNUMBER(AN143-'Choose Housekeeping Genes'!AP$12),AN143-'Choose Housekeeping Genes'!AP$12,"")</f>
        <v/>
      </c>
      <c r="CG143" s="22" t="str">
        <f ca="1">IF(ISNUMBER(AO143-'Choose Housekeeping Genes'!AQ$12),AO143-'Choose Housekeeping Genes'!AQ$12,"")</f>
        <v/>
      </c>
      <c r="CH143" s="22" t="str">
        <f ca="1">IF(ISNUMBER(AP143-'Choose Housekeeping Genes'!AR$12),AP143-'Choose Housekeeping Genes'!AR$12,"")</f>
        <v/>
      </c>
      <c r="CI143" s="22" t="str">
        <f ca="1">IF(ISNUMBER(AQ143-'Choose Housekeeping Genes'!AS$12),AQ143-'Choose Housekeeping Genes'!AS$12,"")</f>
        <v/>
      </c>
      <c r="CJ143" s="22" t="str">
        <f ca="1">IF(ISNUMBER(AR143-'Choose Housekeeping Genes'!AT$12),AR143-'Choose Housekeeping Genes'!AT$12,"")</f>
        <v/>
      </c>
      <c r="CK143" s="66" t="e">
        <f t="shared" ca="1" si="95"/>
        <v>#DIV/0!</v>
      </c>
      <c r="CL143" s="143" t="e">
        <f t="shared" ca="1" si="96"/>
        <v>#DIV/0!</v>
      </c>
      <c r="DA143" s="69" t="str">
        <f>'Transcript table'!D151</f>
        <v>Thr-AGT-1</v>
      </c>
      <c r="DB143" s="21" t="s">
        <v>158</v>
      </c>
      <c r="DC143" s="65" t="str">
        <f t="shared" ca="1" si="97"/>
        <v/>
      </c>
      <c r="DD143" s="65" t="str">
        <f t="shared" ca="1" si="98"/>
        <v/>
      </c>
      <c r="DE143" s="65" t="str">
        <f t="shared" ca="1" si="99"/>
        <v/>
      </c>
      <c r="DF143" s="65" t="str">
        <f t="shared" ca="1" si="100"/>
        <v/>
      </c>
      <c r="DG143" s="65" t="str">
        <f t="shared" ca="1" si="101"/>
        <v/>
      </c>
      <c r="DH143" s="65" t="str">
        <f t="shared" ca="1" si="102"/>
        <v/>
      </c>
      <c r="DI143" s="65" t="str">
        <f t="shared" ca="1" si="103"/>
        <v/>
      </c>
      <c r="DJ143" s="65" t="str">
        <f t="shared" ca="1" si="104"/>
        <v/>
      </c>
      <c r="DK143" s="65" t="str">
        <f t="shared" ca="1" si="105"/>
        <v/>
      </c>
      <c r="DL143" s="65" t="str">
        <f t="shared" ca="1" si="106"/>
        <v/>
      </c>
      <c r="DM143" s="65" t="str">
        <f t="shared" ca="1" si="107"/>
        <v/>
      </c>
      <c r="DN143" s="65" t="str">
        <f t="shared" ca="1" si="108"/>
        <v/>
      </c>
      <c r="DO143" s="65" t="str">
        <f t="shared" ca="1" si="109"/>
        <v/>
      </c>
      <c r="DP143" s="65" t="str">
        <f t="shared" ca="1" si="110"/>
        <v/>
      </c>
      <c r="DQ143" s="65" t="str">
        <f t="shared" ca="1" si="111"/>
        <v/>
      </c>
      <c r="DR143" s="65" t="str">
        <f t="shared" ca="1" si="112"/>
        <v/>
      </c>
      <c r="DS143" s="65" t="str">
        <f t="shared" ca="1" si="113"/>
        <v/>
      </c>
      <c r="DT143" s="65" t="str">
        <f t="shared" ca="1" si="114"/>
        <v/>
      </c>
      <c r="DU143" s="65" t="str">
        <f t="shared" ca="1" si="115"/>
        <v/>
      </c>
      <c r="DV143" s="65" t="str">
        <f t="shared" ca="1" si="116"/>
        <v/>
      </c>
      <c r="DW143" s="141" t="str">
        <f t="shared" si="117"/>
        <v>Thr-AGT-1</v>
      </c>
      <c r="DX143" s="140" t="s">
        <v>158</v>
      </c>
      <c r="DY143" s="65" t="str">
        <f t="shared" ca="1" si="118"/>
        <v/>
      </c>
      <c r="DZ143" s="65" t="str">
        <f t="shared" ca="1" si="119"/>
        <v/>
      </c>
      <c r="EA143" s="65" t="str">
        <f t="shared" ca="1" si="120"/>
        <v/>
      </c>
      <c r="EB143" s="65" t="str">
        <f t="shared" ca="1" si="121"/>
        <v/>
      </c>
      <c r="EC143" s="65" t="str">
        <f t="shared" ca="1" si="122"/>
        <v/>
      </c>
      <c r="ED143" s="65" t="str">
        <f t="shared" ca="1" si="123"/>
        <v/>
      </c>
      <c r="EE143" s="65" t="str">
        <f t="shared" ca="1" si="124"/>
        <v/>
      </c>
      <c r="EF143" s="65" t="str">
        <f t="shared" ca="1" si="125"/>
        <v/>
      </c>
      <c r="EG143" s="65" t="str">
        <f t="shared" ca="1" si="126"/>
        <v/>
      </c>
      <c r="EH143" s="65" t="str">
        <f t="shared" ca="1" si="127"/>
        <v/>
      </c>
      <c r="EI143" s="65" t="str">
        <f t="shared" ca="1" si="128"/>
        <v/>
      </c>
      <c r="EJ143" s="65" t="str">
        <f t="shared" ca="1" si="129"/>
        <v/>
      </c>
      <c r="EK143" s="65" t="str">
        <f t="shared" ca="1" si="130"/>
        <v/>
      </c>
      <c r="EL143" s="65" t="str">
        <f t="shared" ca="1" si="131"/>
        <v/>
      </c>
      <c r="EM143" s="65" t="str">
        <f t="shared" ca="1" si="132"/>
        <v/>
      </c>
      <c r="EN143" s="65" t="str">
        <f t="shared" ca="1" si="133"/>
        <v/>
      </c>
      <c r="EO143" s="65" t="str">
        <f t="shared" ca="1" si="134"/>
        <v/>
      </c>
      <c r="EP143" s="65" t="str">
        <f t="shared" ca="1" si="135"/>
        <v/>
      </c>
      <c r="EQ143" s="65" t="str">
        <f t="shared" ca="1" si="136"/>
        <v/>
      </c>
      <c r="ER143" s="65" t="str">
        <f t="shared" ca="1" si="137"/>
        <v/>
      </c>
    </row>
    <row r="144" spans="1:148" ht="12.75" customHeight="1">
      <c r="A144" s="134" t="str">
        <f>'Test Sample Data'!A144</f>
        <v>Thr-AGT-2</v>
      </c>
      <c r="B144" s="136" t="s">
        <v>156</v>
      </c>
      <c r="C144" s="22" t="str">
        <f>IF(SUM('Test Sample Data'!C$3:C$194)&gt;10,IF(AND(ISNUMBER('Test Sample Data'!C144),'Test Sample Data'!C144&lt;35,'Test Sample Data'!C144&gt;0),'Test Sample Data'!C144-'Choose Housekeeping Genes'!D$20,35-'Choose Housekeeping Genes'!D$20),"")</f>
        <v/>
      </c>
      <c r="D144" s="22" t="str">
        <f>IF(SUM('Test Sample Data'!D$3:D$194)&gt;10,IF(AND(ISNUMBER('Test Sample Data'!D144),'Test Sample Data'!D144&lt;35,'Test Sample Data'!D144&gt;0),'Test Sample Data'!D144-'Choose Housekeeping Genes'!E$20,35-'Choose Housekeeping Genes'!E$20),"")</f>
        <v/>
      </c>
      <c r="E144" s="22" t="str">
        <f>IF(SUM('Test Sample Data'!E$3:E$194)&gt;10,IF(AND(ISNUMBER('Test Sample Data'!E144),'Test Sample Data'!E144&lt;35,'Test Sample Data'!E144&gt;0),'Test Sample Data'!E144-'Choose Housekeeping Genes'!F$20,35-'Choose Housekeeping Genes'!F$20),"")</f>
        <v/>
      </c>
      <c r="F144" s="22" t="str">
        <f>IF(SUM('Test Sample Data'!F$3:F$194)&gt;10,IF(AND(ISNUMBER('Test Sample Data'!F144),'Test Sample Data'!F144&lt;35,'Test Sample Data'!F144&gt;0),'Test Sample Data'!F144-'Choose Housekeeping Genes'!G$20,35-'Choose Housekeeping Genes'!G$20),"")</f>
        <v/>
      </c>
      <c r="G144" s="22" t="str">
        <f>IF(SUM('Test Sample Data'!G$3:G$194)&gt;10,IF(AND(ISNUMBER('Test Sample Data'!G144),'Test Sample Data'!G144&lt;35,'Test Sample Data'!G144&gt;0),'Test Sample Data'!G144-'Choose Housekeeping Genes'!H$20,35-'Choose Housekeeping Genes'!H$20),"")</f>
        <v/>
      </c>
      <c r="H144" s="22" t="str">
        <f>IF(SUM('Test Sample Data'!H$3:H$194)&gt;10,IF(AND(ISNUMBER('Test Sample Data'!H144),'Test Sample Data'!H144&lt;35,'Test Sample Data'!H144&gt;0),'Test Sample Data'!H144-'Choose Housekeeping Genes'!I$20,35-'Choose Housekeeping Genes'!I$20),"")</f>
        <v/>
      </c>
      <c r="I144" s="22" t="str">
        <f>IF(SUM('Test Sample Data'!I$3:I$194)&gt;10,IF(AND(ISNUMBER('Test Sample Data'!I144),'Test Sample Data'!I144&lt;35,'Test Sample Data'!I144&gt;0),'Test Sample Data'!I144-'Choose Housekeeping Genes'!J$20,35-'Choose Housekeeping Genes'!J$20),"")</f>
        <v/>
      </c>
      <c r="J144" s="22" t="str">
        <f>IF(SUM('Test Sample Data'!J$3:J$194)&gt;10,IF(AND(ISNUMBER('Test Sample Data'!J144),'Test Sample Data'!J144&lt;35,'Test Sample Data'!J144&gt;0),'Test Sample Data'!J144-'Choose Housekeeping Genes'!K$20,35-'Choose Housekeeping Genes'!K$20),"")</f>
        <v/>
      </c>
      <c r="K144" s="22" t="str">
        <f>IF(SUM('Test Sample Data'!K$3:K$194)&gt;10,IF(AND(ISNUMBER('Test Sample Data'!K144),'Test Sample Data'!K144&lt;35,'Test Sample Data'!K144&gt;0),'Test Sample Data'!K144-'Choose Housekeeping Genes'!L$20,35-'Choose Housekeeping Genes'!L$20),"")</f>
        <v/>
      </c>
      <c r="L144" s="22" t="str">
        <f>IF(SUM('Test Sample Data'!L$3:L$194)&gt;10,IF(AND(ISNUMBER('Test Sample Data'!L144),'Test Sample Data'!L144&lt;35,'Test Sample Data'!L144&gt;0),'Test Sample Data'!L144-'Choose Housekeeping Genes'!M$20,35-'Choose Housekeeping Genes'!M$20),"")</f>
        <v/>
      </c>
      <c r="M144" s="22" t="str">
        <f>IF(SUM('Test Sample Data'!M$3:M$194)&gt;10,IF(AND(ISNUMBER('Test Sample Data'!M144),'Test Sample Data'!M144&lt;35,'Test Sample Data'!M144&gt;0),'Test Sample Data'!M144-'Choose Housekeeping Genes'!N$20,35-'Choose Housekeeping Genes'!N$20),"")</f>
        <v/>
      </c>
      <c r="N144" s="22" t="str">
        <f>IF(SUM('Test Sample Data'!N$3:N$194)&gt;10,IF(AND(ISNUMBER('Test Sample Data'!N144),'Test Sample Data'!N144&lt;35,'Test Sample Data'!N144&gt;0),'Test Sample Data'!N144-'Choose Housekeeping Genes'!O$20,35-'Choose Housekeeping Genes'!O$20),"")</f>
        <v/>
      </c>
      <c r="O144" s="22" t="str">
        <f>IF(SUM('Test Sample Data'!O$3:O$194)&gt;10,IF(AND(ISNUMBER('Test Sample Data'!O144),'Test Sample Data'!O144&lt;35,'Test Sample Data'!O144&gt;0),'Test Sample Data'!O144-'Choose Housekeeping Genes'!P$20,35-'Choose Housekeeping Genes'!P$20),"")</f>
        <v/>
      </c>
      <c r="P144" s="22" t="str">
        <f>IF(SUM('Test Sample Data'!P$3:P$194)&gt;10,IF(AND(ISNUMBER('Test Sample Data'!P144),'Test Sample Data'!P144&lt;35,'Test Sample Data'!P144&gt;0),'Test Sample Data'!P144-'Choose Housekeeping Genes'!Q$20,35-'Choose Housekeeping Genes'!Q$20),"")</f>
        <v/>
      </c>
      <c r="Q144" s="22" t="str">
        <f>IF(SUM('Test Sample Data'!Q$3:Q$194)&gt;10,IF(AND(ISNUMBER('Test Sample Data'!Q144),'Test Sample Data'!Q144&lt;35,'Test Sample Data'!Q144&gt;0),'Test Sample Data'!Q144-'Choose Housekeeping Genes'!R$20,35-'Choose Housekeeping Genes'!R$20),"")</f>
        <v/>
      </c>
      <c r="R144" s="22" t="str">
        <f>IF(SUM('Test Sample Data'!R$3:R$194)&gt;10,IF(AND(ISNUMBER('Test Sample Data'!R144),'Test Sample Data'!R144&lt;35,'Test Sample Data'!R144&gt;0),'Test Sample Data'!R144-'Choose Housekeeping Genes'!S$20,35-'Choose Housekeeping Genes'!S$20),"")</f>
        <v/>
      </c>
      <c r="S144" s="22" t="str">
        <f>IF(SUM('Test Sample Data'!S$3:S$194)&gt;10,IF(AND(ISNUMBER('Test Sample Data'!S144),'Test Sample Data'!S144&lt;35,'Test Sample Data'!S144&gt;0),'Test Sample Data'!S144-'Choose Housekeeping Genes'!T$20,35-'Choose Housekeeping Genes'!T$20),"")</f>
        <v/>
      </c>
      <c r="T144" s="22" t="str">
        <f>IF(SUM('Test Sample Data'!T$3:T$194)&gt;10,IF(AND(ISNUMBER('Test Sample Data'!T144),'Test Sample Data'!T144&lt;35,'Test Sample Data'!T144&gt;0),'Test Sample Data'!T144-'Choose Housekeeping Genes'!U$20,35-'Choose Housekeeping Genes'!U$20),"")</f>
        <v/>
      </c>
      <c r="U144" s="22" t="str">
        <f>IF(SUM('Test Sample Data'!U$3:U$194)&gt;10,IF(AND(ISNUMBER('Test Sample Data'!U144),'Test Sample Data'!U144&lt;35,'Test Sample Data'!U144&gt;0),'Test Sample Data'!U144-'Choose Housekeeping Genes'!V$20,35-'Choose Housekeeping Genes'!V$20),"")</f>
        <v/>
      </c>
      <c r="V144" s="22" t="str">
        <f>IF(SUM('Test Sample Data'!V$3:V$194)&gt;10,IF(AND(ISNUMBER('Test Sample Data'!V144),'Test Sample Data'!V144&lt;35,'Test Sample Data'!V144&gt;0),'Test Sample Data'!V144-'Choose Housekeeping Genes'!W$20,35-'Choose Housekeeping Genes'!W$20),"")</f>
        <v/>
      </c>
      <c r="W144" s="139" t="str">
        <f>'Control Sample Data'!A144</f>
        <v>Thr-AGT-2</v>
      </c>
      <c r="X144" s="140" t="s">
        <v>156</v>
      </c>
      <c r="Y144" s="22" t="str">
        <f>IF(SUM('Control Sample Data'!C$3:C$194)&gt;10,IF(AND(ISNUMBER('Control Sample Data'!C144),'Control Sample Data'!C144&lt;35,'Control Sample Data'!C144&gt;0),'Control Sample Data'!C144-'Choose Housekeeping Genes'!AA$20,35-'Choose Housekeeping Genes'!AA$20),"")</f>
        <v/>
      </c>
      <c r="Z144" s="22" t="str">
        <f>IF(SUM('Control Sample Data'!D$3:D$194)&gt;10,IF(AND(ISNUMBER('Control Sample Data'!D144),'Control Sample Data'!D144&lt;35,'Control Sample Data'!D144&gt;0),'Control Sample Data'!D144-'Choose Housekeeping Genes'!AB$20,35-'Choose Housekeeping Genes'!AB$20),"")</f>
        <v/>
      </c>
      <c r="AA144" s="22" t="str">
        <f>IF(SUM('Control Sample Data'!E$3:E$194)&gt;10,IF(AND(ISNUMBER('Control Sample Data'!E144),'Control Sample Data'!E144&lt;35,'Control Sample Data'!E144&gt;0),'Control Sample Data'!E144-'Choose Housekeeping Genes'!AC$20,35-'Choose Housekeeping Genes'!AC$20),"")</f>
        <v/>
      </c>
      <c r="AB144" s="22" t="str">
        <f>IF(SUM('Control Sample Data'!F$3:F$194)&gt;10,IF(AND(ISNUMBER('Control Sample Data'!F144),'Control Sample Data'!F144&lt;35,'Control Sample Data'!F144&gt;0),'Control Sample Data'!F144-'Choose Housekeeping Genes'!AD$20,35-'Choose Housekeeping Genes'!AD$20),"")</f>
        <v/>
      </c>
      <c r="AC144" s="22" t="str">
        <f>IF(SUM('Control Sample Data'!G$3:G$194)&gt;10,IF(AND(ISNUMBER('Control Sample Data'!G144),'Control Sample Data'!G144&lt;35,'Control Sample Data'!G144&gt;0),'Control Sample Data'!G144-'Choose Housekeeping Genes'!AE$20,35-'Choose Housekeeping Genes'!AE$20),"")</f>
        <v/>
      </c>
      <c r="AD144" s="22" t="str">
        <f>IF(SUM('Control Sample Data'!H$3:H$194)&gt;10,IF(AND(ISNUMBER('Control Sample Data'!H144),'Control Sample Data'!H144&lt;35,'Control Sample Data'!H144&gt;0),'Control Sample Data'!H144-'Choose Housekeeping Genes'!AF$20,35-'Choose Housekeeping Genes'!AF$20),"")</f>
        <v/>
      </c>
      <c r="AE144" s="22" t="str">
        <f>IF(SUM('Control Sample Data'!I$3:I$194)&gt;10,IF(AND(ISNUMBER('Control Sample Data'!I144),'Control Sample Data'!I144&lt;35,'Control Sample Data'!I144&gt;0),'Control Sample Data'!I144-'Choose Housekeeping Genes'!AG$20,35-'Choose Housekeeping Genes'!AG$20),"")</f>
        <v/>
      </c>
      <c r="AF144" s="22" t="str">
        <f>IF(SUM('Control Sample Data'!J$3:J$194)&gt;10,IF(AND(ISNUMBER('Control Sample Data'!J144),'Control Sample Data'!J144&lt;35,'Control Sample Data'!J144&gt;0),'Control Sample Data'!J144-'Choose Housekeeping Genes'!AH$20,35-'Choose Housekeeping Genes'!AH$20),"")</f>
        <v/>
      </c>
      <c r="AG144" s="22" t="str">
        <f>IF(SUM('Control Sample Data'!K$3:K$194)&gt;10,IF(AND(ISNUMBER('Control Sample Data'!K144),'Control Sample Data'!K144&lt;35,'Control Sample Data'!K144&gt;0),'Control Sample Data'!K144-'Choose Housekeeping Genes'!AI$20,35-'Choose Housekeeping Genes'!AI$20),"")</f>
        <v/>
      </c>
      <c r="AH144" s="22" t="str">
        <f>IF(SUM('Control Sample Data'!L$3:L$194)&gt;10,IF(AND(ISNUMBER('Control Sample Data'!L144),'Control Sample Data'!L144&lt;35,'Control Sample Data'!L144&gt;0),'Control Sample Data'!L144-'Choose Housekeeping Genes'!AJ$20,35-'Choose Housekeeping Genes'!AJ$20),"")</f>
        <v/>
      </c>
      <c r="AI144" s="22" t="str">
        <f>IF(SUM('Control Sample Data'!M$3:M$194)&gt;10,IF(AND(ISNUMBER('Control Sample Data'!M144),'Control Sample Data'!M144&lt;35,'Control Sample Data'!M144&gt;0),'Control Sample Data'!M144-'Choose Housekeeping Genes'!AK$20,35-'Choose Housekeeping Genes'!AK$20),"")</f>
        <v/>
      </c>
      <c r="AJ144" s="22" t="str">
        <f>IF(SUM('Control Sample Data'!N$3:N$194)&gt;10,IF(AND(ISNUMBER('Control Sample Data'!N144),'Control Sample Data'!N144&lt;35,'Control Sample Data'!N144&gt;0),'Control Sample Data'!N144-'Choose Housekeeping Genes'!AL$20,35-'Choose Housekeeping Genes'!AL$20),"")</f>
        <v/>
      </c>
      <c r="AK144" s="22" t="str">
        <f>IF(SUM('Control Sample Data'!O$3:O$194)&gt;10,IF(AND(ISNUMBER('Control Sample Data'!O144),'Control Sample Data'!O144&lt;35,'Control Sample Data'!O144&gt;0),'Control Sample Data'!O144-'Choose Housekeeping Genes'!AM$20,35-'Choose Housekeeping Genes'!AM$20),"")</f>
        <v/>
      </c>
      <c r="AL144" s="22" t="str">
        <f>IF(SUM('Control Sample Data'!P$3:P$194)&gt;10,IF(AND(ISNUMBER('Control Sample Data'!P144),'Control Sample Data'!P144&lt;35,'Control Sample Data'!P144&gt;0),'Control Sample Data'!P144-'Choose Housekeeping Genes'!AN$20,35-'Choose Housekeeping Genes'!AN$20),"")</f>
        <v/>
      </c>
      <c r="AM144" s="22" t="str">
        <f>IF(SUM('Control Sample Data'!Q$3:Q$194)&gt;10,IF(AND(ISNUMBER('Control Sample Data'!Q144),'Control Sample Data'!Q144&lt;35,'Control Sample Data'!Q144&gt;0),'Control Sample Data'!Q144-'Choose Housekeeping Genes'!AO$20,35-'Choose Housekeeping Genes'!AO$20),"")</f>
        <v/>
      </c>
      <c r="AN144" s="22" t="str">
        <f>IF(SUM('Control Sample Data'!R$3:R$194)&gt;10,IF(AND(ISNUMBER('Control Sample Data'!R144),'Control Sample Data'!R144&lt;35,'Control Sample Data'!R144&gt;0),'Control Sample Data'!R144-'Choose Housekeeping Genes'!AP$20,35-'Choose Housekeeping Genes'!AP$20),"")</f>
        <v/>
      </c>
      <c r="AO144" s="22" t="str">
        <f>IF(SUM('Control Sample Data'!S$3:S$194)&gt;10,IF(AND(ISNUMBER('Control Sample Data'!S144),'Control Sample Data'!S144&lt;35,'Control Sample Data'!S144&gt;0),'Control Sample Data'!S144-'Choose Housekeeping Genes'!AQ$20,35-'Choose Housekeeping Genes'!AQ$20),"")</f>
        <v/>
      </c>
      <c r="AP144" s="22" t="str">
        <f>IF(SUM('Control Sample Data'!T$3:T$194)&gt;10,IF(AND(ISNUMBER('Control Sample Data'!T144),'Control Sample Data'!T144&lt;35,'Control Sample Data'!T144&gt;0),'Control Sample Data'!T144-'Choose Housekeeping Genes'!AR$20,35-'Choose Housekeeping Genes'!AR$20),"")</f>
        <v/>
      </c>
      <c r="AQ144" s="22" t="str">
        <f>IF(SUM('Control Sample Data'!U$3:U$194)&gt;10,IF(AND(ISNUMBER('Control Sample Data'!U144),'Control Sample Data'!U144&lt;35,'Control Sample Data'!U144&gt;0),'Control Sample Data'!U144-'Choose Housekeeping Genes'!AS$20,35-'Choose Housekeeping Genes'!AS$20),"")</f>
        <v/>
      </c>
      <c r="AR144" s="22" t="str">
        <f>IF(SUM('Control Sample Data'!V$3:V$194)&gt;10,IF(AND(ISNUMBER('Control Sample Data'!V144),'Control Sample Data'!V144&lt;35,'Control Sample Data'!V144&gt;0),'Control Sample Data'!V144-'Choose Housekeeping Genes'!AT$20,35-'Choose Housekeeping Genes'!AT$20),"")</f>
        <v/>
      </c>
      <c r="AS144" s="69" t="str">
        <f>'Control Sample Data'!A144</f>
        <v>Thr-AGT-2</v>
      </c>
      <c r="AT144" s="21" t="s">
        <v>156</v>
      </c>
      <c r="AU144" s="22" t="str">
        <f ca="1">IF(ISNUMBER(C144-'Choose Housekeeping Genes'!D$12),C144-'Choose Housekeeping Genes'!D$12,"")</f>
        <v/>
      </c>
      <c r="AV144" s="22" t="str">
        <f ca="1">IF(ISNUMBER(D144-'Choose Housekeeping Genes'!E$12),D144-'Choose Housekeeping Genes'!E$12,"")</f>
        <v/>
      </c>
      <c r="AW144" s="22" t="str">
        <f ca="1">IF(ISNUMBER(E144-'Choose Housekeeping Genes'!F$12),E144-'Choose Housekeeping Genes'!F$12,"")</f>
        <v/>
      </c>
      <c r="AX144" s="22" t="str">
        <f ca="1">IF(ISNUMBER(F144-'Choose Housekeeping Genes'!G$12),F144-'Choose Housekeeping Genes'!G$12,"")</f>
        <v/>
      </c>
      <c r="AY144" s="22" t="str">
        <f ca="1">IF(ISNUMBER(G144-'Choose Housekeeping Genes'!H$12),G144-'Choose Housekeeping Genes'!H$12,"")</f>
        <v/>
      </c>
      <c r="AZ144" s="22" t="str">
        <f ca="1">IF(ISNUMBER(H144-'Choose Housekeeping Genes'!I$12),H144-'Choose Housekeeping Genes'!I$12,"")</f>
        <v/>
      </c>
      <c r="BA144" s="22" t="str">
        <f ca="1">IF(ISNUMBER(I144-'Choose Housekeeping Genes'!J$12),I144-'Choose Housekeeping Genes'!J$12,"")</f>
        <v/>
      </c>
      <c r="BB144" s="22" t="str">
        <f ca="1">IF(ISNUMBER(J144-'Choose Housekeeping Genes'!K$12),J144-'Choose Housekeeping Genes'!K$12,"")</f>
        <v/>
      </c>
      <c r="BC144" s="22" t="str">
        <f ca="1">IF(ISNUMBER(K144-'Choose Housekeeping Genes'!L$12),K144-'Choose Housekeeping Genes'!L$12,"")</f>
        <v/>
      </c>
      <c r="BD144" s="22" t="str">
        <f ca="1">IF(ISNUMBER(L144-'Choose Housekeeping Genes'!M$12),L144-'Choose Housekeeping Genes'!M$12,"")</f>
        <v/>
      </c>
      <c r="BE144" s="22" t="str">
        <f ca="1">IF(ISNUMBER(M144-'Choose Housekeeping Genes'!N$12),M144-'Choose Housekeeping Genes'!N$12,"")</f>
        <v/>
      </c>
      <c r="BF144" s="22" t="str">
        <f ca="1">IF(ISNUMBER(N144-'Choose Housekeeping Genes'!O$12),N144-'Choose Housekeeping Genes'!O$12,"")</f>
        <v/>
      </c>
      <c r="BG144" s="22" t="str">
        <f ca="1">IF(ISNUMBER(O144-'Choose Housekeeping Genes'!P$12),O144-'Choose Housekeeping Genes'!P$12,"")</f>
        <v/>
      </c>
      <c r="BH144" s="22" t="str">
        <f ca="1">IF(ISNUMBER(P144-'Choose Housekeeping Genes'!Q$12),P144-'Choose Housekeeping Genes'!Q$12,"")</f>
        <v/>
      </c>
      <c r="BI144" s="22" t="str">
        <f ca="1">IF(ISNUMBER(Q144-'Choose Housekeeping Genes'!R$12),Q144-'Choose Housekeeping Genes'!R$12,"")</f>
        <v/>
      </c>
      <c r="BJ144" s="22" t="str">
        <f ca="1">IF(ISNUMBER(R144-'Choose Housekeeping Genes'!S$12),R144-'Choose Housekeeping Genes'!S$12,"")</f>
        <v/>
      </c>
      <c r="BK144" s="22" t="str">
        <f ca="1">IF(ISNUMBER(S144-'Choose Housekeeping Genes'!T$12),S144-'Choose Housekeeping Genes'!T$12,"")</f>
        <v/>
      </c>
      <c r="BL144" s="22" t="str">
        <f ca="1">IF(ISNUMBER(T144-'Choose Housekeeping Genes'!U$12),T144-'Choose Housekeeping Genes'!U$12,"")</f>
        <v/>
      </c>
      <c r="BM144" s="22" t="str">
        <f ca="1">IF(ISNUMBER(U144-'Choose Housekeeping Genes'!V$12),U144-'Choose Housekeeping Genes'!V$12,"")</f>
        <v/>
      </c>
      <c r="BN144" s="22" t="str">
        <f ca="1">IF(ISNUMBER(V144-'Choose Housekeeping Genes'!W$12),V144-'Choose Housekeeping Genes'!W$12,"")</f>
        <v/>
      </c>
      <c r="BO144" s="142" t="str">
        <f t="shared" si="94"/>
        <v>Thr-AGT-2</v>
      </c>
      <c r="BP144" s="140" t="s">
        <v>156</v>
      </c>
      <c r="BQ144" s="22" t="str">
        <f ca="1">IF(ISNUMBER(Y144-'Choose Housekeeping Genes'!AA$12),Y144-'Choose Housekeeping Genes'!AA$12,"")</f>
        <v/>
      </c>
      <c r="BR144" s="22" t="str">
        <f ca="1">IF(ISNUMBER(Z144-'Choose Housekeeping Genes'!AB$12),Z144-'Choose Housekeeping Genes'!AB$12,"")</f>
        <v/>
      </c>
      <c r="BS144" s="22" t="str">
        <f ca="1">IF(ISNUMBER(AA144-'Choose Housekeeping Genes'!AC$12),AA144-'Choose Housekeeping Genes'!AC$12,"")</f>
        <v/>
      </c>
      <c r="BT144" s="22" t="str">
        <f ca="1">IF(ISNUMBER(AB144-'Choose Housekeeping Genes'!AD$12),AB144-'Choose Housekeeping Genes'!AD$12,"")</f>
        <v/>
      </c>
      <c r="BU144" s="22" t="str">
        <f ca="1">IF(ISNUMBER(AC144-'Choose Housekeeping Genes'!AE$12),AC144-'Choose Housekeeping Genes'!AE$12,"")</f>
        <v/>
      </c>
      <c r="BV144" s="22" t="str">
        <f ca="1">IF(ISNUMBER(AD144-'Choose Housekeeping Genes'!AF$12),AD144-'Choose Housekeeping Genes'!AF$12,"")</f>
        <v/>
      </c>
      <c r="BW144" s="22" t="str">
        <f ca="1">IF(ISNUMBER(AE144-'Choose Housekeeping Genes'!AG$12),AE144-'Choose Housekeeping Genes'!AG$12,"")</f>
        <v/>
      </c>
      <c r="BX144" s="22" t="str">
        <f ca="1">IF(ISNUMBER(AF144-'Choose Housekeeping Genes'!AH$12),AF144-'Choose Housekeeping Genes'!AH$12,"")</f>
        <v/>
      </c>
      <c r="BY144" s="22" t="str">
        <f ca="1">IF(ISNUMBER(AG144-'Choose Housekeeping Genes'!AI$12),AG144-'Choose Housekeeping Genes'!AI$12,"")</f>
        <v/>
      </c>
      <c r="BZ144" s="22" t="str">
        <f ca="1">IF(ISNUMBER(AH144-'Choose Housekeeping Genes'!AJ$12),AH144-'Choose Housekeeping Genes'!AJ$12,"")</f>
        <v/>
      </c>
      <c r="CA144" s="22" t="str">
        <f ca="1">IF(ISNUMBER(AI144-'Choose Housekeeping Genes'!AK$12),AI144-'Choose Housekeeping Genes'!AK$12,"")</f>
        <v/>
      </c>
      <c r="CB144" s="22" t="str">
        <f ca="1">IF(ISNUMBER(AJ144-'Choose Housekeeping Genes'!AL$12),AJ144-'Choose Housekeeping Genes'!AL$12,"")</f>
        <v/>
      </c>
      <c r="CC144" s="22" t="str">
        <f ca="1">IF(ISNUMBER(AK144-'Choose Housekeeping Genes'!AM$12),AK144-'Choose Housekeeping Genes'!AM$12,"")</f>
        <v/>
      </c>
      <c r="CD144" s="22" t="str">
        <f ca="1">IF(ISNUMBER(AL144-'Choose Housekeeping Genes'!AN$12),AL144-'Choose Housekeeping Genes'!AN$12,"")</f>
        <v/>
      </c>
      <c r="CE144" s="22" t="str">
        <f ca="1">IF(ISNUMBER(AM144-'Choose Housekeeping Genes'!AO$12),AM144-'Choose Housekeeping Genes'!AO$12,"")</f>
        <v/>
      </c>
      <c r="CF144" s="22" t="str">
        <f ca="1">IF(ISNUMBER(AN144-'Choose Housekeeping Genes'!AP$12),AN144-'Choose Housekeeping Genes'!AP$12,"")</f>
        <v/>
      </c>
      <c r="CG144" s="22" t="str">
        <f ca="1">IF(ISNUMBER(AO144-'Choose Housekeeping Genes'!AQ$12),AO144-'Choose Housekeeping Genes'!AQ$12,"")</f>
        <v/>
      </c>
      <c r="CH144" s="22" t="str">
        <f ca="1">IF(ISNUMBER(AP144-'Choose Housekeeping Genes'!AR$12),AP144-'Choose Housekeeping Genes'!AR$12,"")</f>
        <v/>
      </c>
      <c r="CI144" s="22" t="str">
        <f ca="1">IF(ISNUMBER(AQ144-'Choose Housekeeping Genes'!AS$12),AQ144-'Choose Housekeeping Genes'!AS$12,"")</f>
        <v/>
      </c>
      <c r="CJ144" s="22" t="str">
        <f ca="1">IF(ISNUMBER(AR144-'Choose Housekeeping Genes'!AT$12),AR144-'Choose Housekeeping Genes'!AT$12,"")</f>
        <v/>
      </c>
      <c r="CK144" s="66" t="e">
        <f t="shared" ca="1" si="95"/>
        <v>#DIV/0!</v>
      </c>
      <c r="CL144" s="143" t="e">
        <f t="shared" ca="1" si="96"/>
        <v>#DIV/0!</v>
      </c>
      <c r="DA144" s="69" t="str">
        <f>'Transcript table'!D152</f>
        <v>Thr-AGT-2</v>
      </c>
      <c r="DB144" s="21" t="s">
        <v>156</v>
      </c>
      <c r="DC144" s="65" t="str">
        <f t="shared" ca="1" si="97"/>
        <v/>
      </c>
      <c r="DD144" s="65" t="str">
        <f t="shared" ca="1" si="98"/>
        <v/>
      </c>
      <c r="DE144" s="65" t="str">
        <f t="shared" ca="1" si="99"/>
        <v/>
      </c>
      <c r="DF144" s="65" t="str">
        <f t="shared" ca="1" si="100"/>
        <v/>
      </c>
      <c r="DG144" s="65" t="str">
        <f t="shared" ca="1" si="101"/>
        <v/>
      </c>
      <c r="DH144" s="65" t="str">
        <f t="shared" ca="1" si="102"/>
        <v/>
      </c>
      <c r="DI144" s="65" t="str">
        <f t="shared" ca="1" si="103"/>
        <v/>
      </c>
      <c r="DJ144" s="65" t="str">
        <f t="shared" ca="1" si="104"/>
        <v/>
      </c>
      <c r="DK144" s="65" t="str">
        <f t="shared" ca="1" si="105"/>
        <v/>
      </c>
      <c r="DL144" s="65" t="str">
        <f t="shared" ca="1" si="106"/>
        <v/>
      </c>
      <c r="DM144" s="65" t="str">
        <f t="shared" ca="1" si="107"/>
        <v/>
      </c>
      <c r="DN144" s="65" t="str">
        <f t="shared" ca="1" si="108"/>
        <v/>
      </c>
      <c r="DO144" s="65" t="str">
        <f t="shared" ca="1" si="109"/>
        <v/>
      </c>
      <c r="DP144" s="65" t="str">
        <f t="shared" ca="1" si="110"/>
        <v/>
      </c>
      <c r="DQ144" s="65" t="str">
        <f t="shared" ca="1" si="111"/>
        <v/>
      </c>
      <c r="DR144" s="65" t="str">
        <f t="shared" ca="1" si="112"/>
        <v/>
      </c>
      <c r="DS144" s="65" t="str">
        <f t="shared" ca="1" si="113"/>
        <v/>
      </c>
      <c r="DT144" s="65" t="str">
        <f t="shared" ca="1" si="114"/>
        <v/>
      </c>
      <c r="DU144" s="65" t="str">
        <f t="shared" ca="1" si="115"/>
        <v/>
      </c>
      <c r="DV144" s="65" t="str">
        <f t="shared" ca="1" si="116"/>
        <v/>
      </c>
      <c r="DW144" s="141" t="str">
        <f t="shared" si="117"/>
        <v>Thr-AGT-2</v>
      </c>
      <c r="DX144" s="140" t="s">
        <v>156</v>
      </c>
      <c r="DY144" s="65" t="str">
        <f t="shared" ca="1" si="118"/>
        <v/>
      </c>
      <c r="DZ144" s="65" t="str">
        <f t="shared" ca="1" si="119"/>
        <v/>
      </c>
      <c r="EA144" s="65" t="str">
        <f t="shared" ca="1" si="120"/>
        <v/>
      </c>
      <c r="EB144" s="65" t="str">
        <f t="shared" ca="1" si="121"/>
        <v/>
      </c>
      <c r="EC144" s="65" t="str">
        <f t="shared" ca="1" si="122"/>
        <v/>
      </c>
      <c r="ED144" s="65" t="str">
        <f t="shared" ca="1" si="123"/>
        <v/>
      </c>
      <c r="EE144" s="65" t="str">
        <f t="shared" ca="1" si="124"/>
        <v/>
      </c>
      <c r="EF144" s="65" t="str">
        <f t="shared" ca="1" si="125"/>
        <v/>
      </c>
      <c r="EG144" s="65" t="str">
        <f t="shared" ca="1" si="126"/>
        <v/>
      </c>
      <c r="EH144" s="65" t="str">
        <f t="shared" ca="1" si="127"/>
        <v/>
      </c>
      <c r="EI144" s="65" t="str">
        <f t="shared" ca="1" si="128"/>
        <v/>
      </c>
      <c r="EJ144" s="65" t="str">
        <f t="shared" ca="1" si="129"/>
        <v/>
      </c>
      <c r="EK144" s="65" t="str">
        <f t="shared" ca="1" si="130"/>
        <v/>
      </c>
      <c r="EL144" s="65" t="str">
        <f t="shared" ca="1" si="131"/>
        <v/>
      </c>
      <c r="EM144" s="65" t="str">
        <f t="shared" ca="1" si="132"/>
        <v/>
      </c>
      <c r="EN144" s="65" t="str">
        <f t="shared" ca="1" si="133"/>
        <v/>
      </c>
      <c r="EO144" s="65" t="str">
        <f t="shared" ca="1" si="134"/>
        <v/>
      </c>
      <c r="EP144" s="65" t="str">
        <f t="shared" ca="1" si="135"/>
        <v/>
      </c>
      <c r="EQ144" s="65" t="str">
        <f t="shared" ca="1" si="136"/>
        <v/>
      </c>
      <c r="ER144" s="65" t="str">
        <f t="shared" ca="1" si="137"/>
        <v/>
      </c>
    </row>
    <row r="145" spans="1:148" ht="12.75" customHeight="1">
      <c r="A145" s="134" t="str">
        <f>'Test Sample Data'!A145</f>
        <v>Thr-CGT-1</v>
      </c>
      <c r="B145" s="136" t="s">
        <v>154</v>
      </c>
      <c r="C145" s="22" t="str">
        <f>IF(SUM('Test Sample Data'!C$3:C$194)&gt;10,IF(AND(ISNUMBER('Test Sample Data'!C145),'Test Sample Data'!C145&lt;35,'Test Sample Data'!C145&gt;0),'Test Sample Data'!C145-'Choose Housekeeping Genes'!D$20,35-'Choose Housekeeping Genes'!D$20),"")</f>
        <v/>
      </c>
      <c r="D145" s="22" t="str">
        <f>IF(SUM('Test Sample Data'!D$3:D$194)&gt;10,IF(AND(ISNUMBER('Test Sample Data'!D145),'Test Sample Data'!D145&lt;35,'Test Sample Data'!D145&gt;0),'Test Sample Data'!D145-'Choose Housekeeping Genes'!E$20,35-'Choose Housekeeping Genes'!E$20),"")</f>
        <v/>
      </c>
      <c r="E145" s="22" t="str">
        <f>IF(SUM('Test Sample Data'!E$3:E$194)&gt;10,IF(AND(ISNUMBER('Test Sample Data'!E145),'Test Sample Data'!E145&lt;35,'Test Sample Data'!E145&gt;0),'Test Sample Data'!E145-'Choose Housekeeping Genes'!F$20,35-'Choose Housekeeping Genes'!F$20),"")</f>
        <v/>
      </c>
      <c r="F145" s="22" t="str">
        <f>IF(SUM('Test Sample Data'!F$3:F$194)&gt;10,IF(AND(ISNUMBER('Test Sample Data'!F145),'Test Sample Data'!F145&lt;35,'Test Sample Data'!F145&gt;0),'Test Sample Data'!F145-'Choose Housekeeping Genes'!G$20,35-'Choose Housekeeping Genes'!G$20),"")</f>
        <v/>
      </c>
      <c r="G145" s="22" t="str">
        <f>IF(SUM('Test Sample Data'!G$3:G$194)&gt;10,IF(AND(ISNUMBER('Test Sample Data'!G145),'Test Sample Data'!G145&lt;35,'Test Sample Data'!G145&gt;0),'Test Sample Data'!G145-'Choose Housekeeping Genes'!H$20,35-'Choose Housekeeping Genes'!H$20),"")</f>
        <v/>
      </c>
      <c r="H145" s="22" t="str">
        <f>IF(SUM('Test Sample Data'!H$3:H$194)&gt;10,IF(AND(ISNUMBER('Test Sample Data'!H145),'Test Sample Data'!H145&lt;35,'Test Sample Data'!H145&gt;0),'Test Sample Data'!H145-'Choose Housekeeping Genes'!I$20,35-'Choose Housekeeping Genes'!I$20),"")</f>
        <v/>
      </c>
      <c r="I145" s="22" t="str">
        <f>IF(SUM('Test Sample Data'!I$3:I$194)&gt;10,IF(AND(ISNUMBER('Test Sample Data'!I145),'Test Sample Data'!I145&lt;35,'Test Sample Data'!I145&gt;0),'Test Sample Data'!I145-'Choose Housekeeping Genes'!J$20,35-'Choose Housekeeping Genes'!J$20),"")</f>
        <v/>
      </c>
      <c r="J145" s="22" t="str">
        <f>IF(SUM('Test Sample Data'!J$3:J$194)&gt;10,IF(AND(ISNUMBER('Test Sample Data'!J145),'Test Sample Data'!J145&lt;35,'Test Sample Data'!J145&gt;0),'Test Sample Data'!J145-'Choose Housekeeping Genes'!K$20,35-'Choose Housekeeping Genes'!K$20),"")</f>
        <v/>
      </c>
      <c r="K145" s="22" t="str">
        <f>IF(SUM('Test Sample Data'!K$3:K$194)&gt;10,IF(AND(ISNUMBER('Test Sample Data'!K145),'Test Sample Data'!K145&lt;35,'Test Sample Data'!K145&gt;0),'Test Sample Data'!K145-'Choose Housekeeping Genes'!L$20,35-'Choose Housekeeping Genes'!L$20),"")</f>
        <v/>
      </c>
      <c r="L145" s="22" t="str">
        <f>IF(SUM('Test Sample Data'!L$3:L$194)&gt;10,IF(AND(ISNUMBER('Test Sample Data'!L145),'Test Sample Data'!L145&lt;35,'Test Sample Data'!L145&gt;0),'Test Sample Data'!L145-'Choose Housekeeping Genes'!M$20,35-'Choose Housekeeping Genes'!M$20),"")</f>
        <v/>
      </c>
      <c r="M145" s="22" t="str">
        <f>IF(SUM('Test Sample Data'!M$3:M$194)&gt;10,IF(AND(ISNUMBER('Test Sample Data'!M145),'Test Sample Data'!M145&lt;35,'Test Sample Data'!M145&gt;0),'Test Sample Data'!M145-'Choose Housekeeping Genes'!N$20,35-'Choose Housekeeping Genes'!N$20),"")</f>
        <v/>
      </c>
      <c r="N145" s="22" t="str">
        <f>IF(SUM('Test Sample Data'!N$3:N$194)&gt;10,IF(AND(ISNUMBER('Test Sample Data'!N145),'Test Sample Data'!N145&lt;35,'Test Sample Data'!N145&gt;0),'Test Sample Data'!N145-'Choose Housekeeping Genes'!O$20,35-'Choose Housekeeping Genes'!O$20),"")</f>
        <v/>
      </c>
      <c r="O145" s="22" t="str">
        <f>IF(SUM('Test Sample Data'!O$3:O$194)&gt;10,IF(AND(ISNUMBER('Test Sample Data'!O145),'Test Sample Data'!O145&lt;35,'Test Sample Data'!O145&gt;0),'Test Sample Data'!O145-'Choose Housekeeping Genes'!P$20,35-'Choose Housekeeping Genes'!P$20),"")</f>
        <v/>
      </c>
      <c r="P145" s="22" t="str">
        <f>IF(SUM('Test Sample Data'!P$3:P$194)&gt;10,IF(AND(ISNUMBER('Test Sample Data'!P145),'Test Sample Data'!P145&lt;35,'Test Sample Data'!P145&gt;0),'Test Sample Data'!P145-'Choose Housekeeping Genes'!Q$20,35-'Choose Housekeeping Genes'!Q$20),"")</f>
        <v/>
      </c>
      <c r="Q145" s="22" t="str">
        <f>IF(SUM('Test Sample Data'!Q$3:Q$194)&gt;10,IF(AND(ISNUMBER('Test Sample Data'!Q145),'Test Sample Data'!Q145&lt;35,'Test Sample Data'!Q145&gt;0),'Test Sample Data'!Q145-'Choose Housekeeping Genes'!R$20,35-'Choose Housekeeping Genes'!R$20),"")</f>
        <v/>
      </c>
      <c r="R145" s="22" t="str">
        <f>IF(SUM('Test Sample Data'!R$3:R$194)&gt;10,IF(AND(ISNUMBER('Test Sample Data'!R145),'Test Sample Data'!R145&lt;35,'Test Sample Data'!R145&gt;0),'Test Sample Data'!R145-'Choose Housekeeping Genes'!S$20,35-'Choose Housekeeping Genes'!S$20),"")</f>
        <v/>
      </c>
      <c r="S145" s="22" t="str">
        <f>IF(SUM('Test Sample Data'!S$3:S$194)&gt;10,IF(AND(ISNUMBER('Test Sample Data'!S145),'Test Sample Data'!S145&lt;35,'Test Sample Data'!S145&gt;0),'Test Sample Data'!S145-'Choose Housekeeping Genes'!T$20,35-'Choose Housekeeping Genes'!T$20),"")</f>
        <v/>
      </c>
      <c r="T145" s="22" t="str">
        <f>IF(SUM('Test Sample Data'!T$3:T$194)&gt;10,IF(AND(ISNUMBER('Test Sample Data'!T145),'Test Sample Data'!T145&lt;35,'Test Sample Data'!T145&gt;0),'Test Sample Data'!T145-'Choose Housekeeping Genes'!U$20,35-'Choose Housekeeping Genes'!U$20),"")</f>
        <v/>
      </c>
      <c r="U145" s="22" t="str">
        <f>IF(SUM('Test Sample Data'!U$3:U$194)&gt;10,IF(AND(ISNUMBER('Test Sample Data'!U145),'Test Sample Data'!U145&lt;35,'Test Sample Data'!U145&gt;0),'Test Sample Data'!U145-'Choose Housekeeping Genes'!V$20,35-'Choose Housekeeping Genes'!V$20),"")</f>
        <v/>
      </c>
      <c r="V145" s="22" t="str">
        <f>IF(SUM('Test Sample Data'!V$3:V$194)&gt;10,IF(AND(ISNUMBER('Test Sample Data'!V145),'Test Sample Data'!V145&lt;35,'Test Sample Data'!V145&gt;0),'Test Sample Data'!V145-'Choose Housekeeping Genes'!W$20,35-'Choose Housekeeping Genes'!W$20),"")</f>
        <v/>
      </c>
      <c r="W145" s="139" t="str">
        <f>'Control Sample Data'!A145</f>
        <v>Thr-CGT-1</v>
      </c>
      <c r="X145" s="140" t="s">
        <v>154</v>
      </c>
      <c r="Y145" s="22" t="str">
        <f>IF(SUM('Control Sample Data'!C$3:C$194)&gt;10,IF(AND(ISNUMBER('Control Sample Data'!C145),'Control Sample Data'!C145&lt;35,'Control Sample Data'!C145&gt;0),'Control Sample Data'!C145-'Choose Housekeeping Genes'!AA$20,35-'Choose Housekeeping Genes'!AA$20),"")</f>
        <v/>
      </c>
      <c r="Z145" s="22" t="str">
        <f>IF(SUM('Control Sample Data'!D$3:D$194)&gt;10,IF(AND(ISNUMBER('Control Sample Data'!D145),'Control Sample Data'!D145&lt;35,'Control Sample Data'!D145&gt;0),'Control Sample Data'!D145-'Choose Housekeeping Genes'!AB$20,35-'Choose Housekeeping Genes'!AB$20),"")</f>
        <v/>
      </c>
      <c r="AA145" s="22" t="str">
        <f>IF(SUM('Control Sample Data'!E$3:E$194)&gt;10,IF(AND(ISNUMBER('Control Sample Data'!E145),'Control Sample Data'!E145&lt;35,'Control Sample Data'!E145&gt;0),'Control Sample Data'!E145-'Choose Housekeeping Genes'!AC$20,35-'Choose Housekeeping Genes'!AC$20),"")</f>
        <v/>
      </c>
      <c r="AB145" s="22" t="str">
        <f>IF(SUM('Control Sample Data'!F$3:F$194)&gt;10,IF(AND(ISNUMBER('Control Sample Data'!F145),'Control Sample Data'!F145&lt;35,'Control Sample Data'!F145&gt;0),'Control Sample Data'!F145-'Choose Housekeeping Genes'!AD$20,35-'Choose Housekeeping Genes'!AD$20),"")</f>
        <v/>
      </c>
      <c r="AC145" s="22" t="str">
        <f>IF(SUM('Control Sample Data'!G$3:G$194)&gt;10,IF(AND(ISNUMBER('Control Sample Data'!G145),'Control Sample Data'!G145&lt;35,'Control Sample Data'!G145&gt;0),'Control Sample Data'!G145-'Choose Housekeeping Genes'!AE$20,35-'Choose Housekeeping Genes'!AE$20),"")</f>
        <v/>
      </c>
      <c r="AD145" s="22" t="str">
        <f>IF(SUM('Control Sample Data'!H$3:H$194)&gt;10,IF(AND(ISNUMBER('Control Sample Data'!H145),'Control Sample Data'!H145&lt;35,'Control Sample Data'!H145&gt;0),'Control Sample Data'!H145-'Choose Housekeeping Genes'!AF$20,35-'Choose Housekeeping Genes'!AF$20),"")</f>
        <v/>
      </c>
      <c r="AE145" s="22" t="str">
        <f>IF(SUM('Control Sample Data'!I$3:I$194)&gt;10,IF(AND(ISNUMBER('Control Sample Data'!I145),'Control Sample Data'!I145&lt;35,'Control Sample Data'!I145&gt;0),'Control Sample Data'!I145-'Choose Housekeeping Genes'!AG$20,35-'Choose Housekeeping Genes'!AG$20),"")</f>
        <v/>
      </c>
      <c r="AF145" s="22" t="str">
        <f>IF(SUM('Control Sample Data'!J$3:J$194)&gt;10,IF(AND(ISNUMBER('Control Sample Data'!J145),'Control Sample Data'!J145&lt;35,'Control Sample Data'!J145&gt;0),'Control Sample Data'!J145-'Choose Housekeeping Genes'!AH$20,35-'Choose Housekeeping Genes'!AH$20),"")</f>
        <v/>
      </c>
      <c r="AG145" s="22" t="str">
        <f>IF(SUM('Control Sample Data'!K$3:K$194)&gt;10,IF(AND(ISNUMBER('Control Sample Data'!K145),'Control Sample Data'!K145&lt;35,'Control Sample Data'!K145&gt;0),'Control Sample Data'!K145-'Choose Housekeeping Genes'!AI$20,35-'Choose Housekeeping Genes'!AI$20),"")</f>
        <v/>
      </c>
      <c r="AH145" s="22" t="str">
        <f>IF(SUM('Control Sample Data'!L$3:L$194)&gt;10,IF(AND(ISNUMBER('Control Sample Data'!L145),'Control Sample Data'!L145&lt;35,'Control Sample Data'!L145&gt;0),'Control Sample Data'!L145-'Choose Housekeeping Genes'!AJ$20,35-'Choose Housekeeping Genes'!AJ$20),"")</f>
        <v/>
      </c>
      <c r="AI145" s="22" t="str">
        <f>IF(SUM('Control Sample Data'!M$3:M$194)&gt;10,IF(AND(ISNUMBER('Control Sample Data'!M145),'Control Sample Data'!M145&lt;35,'Control Sample Data'!M145&gt;0),'Control Sample Data'!M145-'Choose Housekeeping Genes'!AK$20,35-'Choose Housekeeping Genes'!AK$20),"")</f>
        <v/>
      </c>
      <c r="AJ145" s="22" t="str">
        <f>IF(SUM('Control Sample Data'!N$3:N$194)&gt;10,IF(AND(ISNUMBER('Control Sample Data'!N145),'Control Sample Data'!N145&lt;35,'Control Sample Data'!N145&gt;0),'Control Sample Data'!N145-'Choose Housekeeping Genes'!AL$20,35-'Choose Housekeeping Genes'!AL$20),"")</f>
        <v/>
      </c>
      <c r="AK145" s="22" t="str">
        <f>IF(SUM('Control Sample Data'!O$3:O$194)&gt;10,IF(AND(ISNUMBER('Control Sample Data'!O145),'Control Sample Data'!O145&lt;35,'Control Sample Data'!O145&gt;0),'Control Sample Data'!O145-'Choose Housekeeping Genes'!AM$20,35-'Choose Housekeeping Genes'!AM$20),"")</f>
        <v/>
      </c>
      <c r="AL145" s="22" t="str">
        <f>IF(SUM('Control Sample Data'!P$3:P$194)&gt;10,IF(AND(ISNUMBER('Control Sample Data'!P145),'Control Sample Data'!P145&lt;35,'Control Sample Data'!P145&gt;0),'Control Sample Data'!P145-'Choose Housekeeping Genes'!AN$20,35-'Choose Housekeeping Genes'!AN$20),"")</f>
        <v/>
      </c>
      <c r="AM145" s="22" t="str">
        <f>IF(SUM('Control Sample Data'!Q$3:Q$194)&gt;10,IF(AND(ISNUMBER('Control Sample Data'!Q145),'Control Sample Data'!Q145&lt;35,'Control Sample Data'!Q145&gt;0),'Control Sample Data'!Q145-'Choose Housekeeping Genes'!AO$20,35-'Choose Housekeeping Genes'!AO$20),"")</f>
        <v/>
      </c>
      <c r="AN145" s="22" t="str">
        <f>IF(SUM('Control Sample Data'!R$3:R$194)&gt;10,IF(AND(ISNUMBER('Control Sample Data'!R145),'Control Sample Data'!R145&lt;35,'Control Sample Data'!R145&gt;0),'Control Sample Data'!R145-'Choose Housekeeping Genes'!AP$20,35-'Choose Housekeeping Genes'!AP$20),"")</f>
        <v/>
      </c>
      <c r="AO145" s="22" t="str">
        <f>IF(SUM('Control Sample Data'!S$3:S$194)&gt;10,IF(AND(ISNUMBER('Control Sample Data'!S145),'Control Sample Data'!S145&lt;35,'Control Sample Data'!S145&gt;0),'Control Sample Data'!S145-'Choose Housekeeping Genes'!AQ$20,35-'Choose Housekeeping Genes'!AQ$20),"")</f>
        <v/>
      </c>
      <c r="AP145" s="22" t="str">
        <f>IF(SUM('Control Sample Data'!T$3:T$194)&gt;10,IF(AND(ISNUMBER('Control Sample Data'!T145),'Control Sample Data'!T145&lt;35,'Control Sample Data'!T145&gt;0),'Control Sample Data'!T145-'Choose Housekeeping Genes'!AR$20,35-'Choose Housekeeping Genes'!AR$20),"")</f>
        <v/>
      </c>
      <c r="AQ145" s="22" t="str">
        <f>IF(SUM('Control Sample Data'!U$3:U$194)&gt;10,IF(AND(ISNUMBER('Control Sample Data'!U145),'Control Sample Data'!U145&lt;35,'Control Sample Data'!U145&gt;0),'Control Sample Data'!U145-'Choose Housekeeping Genes'!AS$20,35-'Choose Housekeeping Genes'!AS$20),"")</f>
        <v/>
      </c>
      <c r="AR145" s="22" t="str">
        <f>IF(SUM('Control Sample Data'!V$3:V$194)&gt;10,IF(AND(ISNUMBER('Control Sample Data'!V145),'Control Sample Data'!V145&lt;35,'Control Sample Data'!V145&gt;0),'Control Sample Data'!V145-'Choose Housekeeping Genes'!AT$20,35-'Choose Housekeeping Genes'!AT$20),"")</f>
        <v/>
      </c>
      <c r="AS145" s="69" t="str">
        <f>'Control Sample Data'!A145</f>
        <v>Thr-CGT-1</v>
      </c>
      <c r="AT145" s="21" t="s">
        <v>154</v>
      </c>
      <c r="AU145" s="22" t="str">
        <f ca="1">IF(ISNUMBER(C145-'Choose Housekeeping Genes'!D$12),C145-'Choose Housekeeping Genes'!D$12,"")</f>
        <v/>
      </c>
      <c r="AV145" s="22" t="str">
        <f ca="1">IF(ISNUMBER(D145-'Choose Housekeeping Genes'!E$12),D145-'Choose Housekeeping Genes'!E$12,"")</f>
        <v/>
      </c>
      <c r="AW145" s="22" t="str">
        <f ca="1">IF(ISNUMBER(E145-'Choose Housekeeping Genes'!F$12),E145-'Choose Housekeeping Genes'!F$12,"")</f>
        <v/>
      </c>
      <c r="AX145" s="22" t="str">
        <f ca="1">IF(ISNUMBER(F145-'Choose Housekeeping Genes'!G$12),F145-'Choose Housekeeping Genes'!G$12,"")</f>
        <v/>
      </c>
      <c r="AY145" s="22" t="str">
        <f ca="1">IF(ISNUMBER(G145-'Choose Housekeeping Genes'!H$12),G145-'Choose Housekeeping Genes'!H$12,"")</f>
        <v/>
      </c>
      <c r="AZ145" s="22" t="str">
        <f ca="1">IF(ISNUMBER(H145-'Choose Housekeeping Genes'!I$12),H145-'Choose Housekeeping Genes'!I$12,"")</f>
        <v/>
      </c>
      <c r="BA145" s="22" t="str">
        <f ca="1">IF(ISNUMBER(I145-'Choose Housekeeping Genes'!J$12),I145-'Choose Housekeeping Genes'!J$12,"")</f>
        <v/>
      </c>
      <c r="BB145" s="22" t="str">
        <f ca="1">IF(ISNUMBER(J145-'Choose Housekeeping Genes'!K$12),J145-'Choose Housekeeping Genes'!K$12,"")</f>
        <v/>
      </c>
      <c r="BC145" s="22" t="str">
        <f ca="1">IF(ISNUMBER(K145-'Choose Housekeeping Genes'!L$12),K145-'Choose Housekeeping Genes'!L$12,"")</f>
        <v/>
      </c>
      <c r="BD145" s="22" t="str">
        <f ca="1">IF(ISNUMBER(L145-'Choose Housekeeping Genes'!M$12),L145-'Choose Housekeeping Genes'!M$12,"")</f>
        <v/>
      </c>
      <c r="BE145" s="22" t="str">
        <f ca="1">IF(ISNUMBER(M145-'Choose Housekeeping Genes'!N$12),M145-'Choose Housekeeping Genes'!N$12,"")</f>
        <v/>
      </c>
      <c r="BF145" s="22" t="str">
        <f ca="1">IF(ISNUMBER(N145-'Choose Housekeeping Genes'!O$12),N145-'Choose Housekeeping Genes'!O$12,"")</f>
        <v/>
      </c>
      <c r="BG145" s="22" t="str">
        <f ca="1">IF(ISNUMBER(O145-'Choose Housekeeping Genes'!P$12),O145-'Choose Housekeeping Genes'!P$12,"")</f>
        <v/>
      </c>
      <c r="BH145" s="22" t="str">
        <f ca="1">IF(ISNUMBER(P145-'Choose Housekeeping Genes'!Q$12),P145-'Choose Housekeeping Genes'!Q$12,"")</f>
        <v/>
      </c>
      <c r="BI145" s="22" t="str">
        <f ca="1">IF(ISNUMBER(Q145-'Choose Housekeeping Genes'!R$12),Q145-'Choose Housekeeping Genes'!R$12,"")</f>
        <v/>
      </c>
      <c r="BJ145" s="22" t="str">
        <f ca="1">IF(ISNUMBER(R145-'Choose Housekeeping Genes'!S$12),R145-'Choose Housekeeping Genes'!S$12,"")</f>
        <v/>
      </c>
      <c r="BK145" s="22" t="str">
        <f ca="1">IF(ISNUMBER(S145-'Choose Housekeeping Genes'!T$12),S145-'Choose Housekeeping Genes'!T$12,"")</f>
        <v/>
      </c>
      <c r="BL145" s="22" t="str">
        <f ca="1">IF(ISNUMBER(T145-'Choose Housekeeping Genes'!U$12),T145-'Choose Housekeeping Genes'!U$12,"")</f>
        <v/>
      </c>
      <c r="BM145" s="22" t="str">
        <f ca="1">IF(ISNUMBER(U145-'Choose Housekeeping Genes'!V$12),U145-'Choose Housekeeping Genes'!V$12,"")</f>
        <v/>
      </c>
      <c r="BN145" s="22" t="str">
        <f ca="1">IF(ISNUMBER(V145-'Choose Housekeeping Genes'!W$12),V145-'Choose Housekeeping Genes'!W$12,"")</f>
        <v/>
      </c>
      <c r="BO145" s="142" t="str">
        <f t="shared" si="94"/>
        <v>Thr-CGT-1</v>
      </c>
      <c r="BP145" s="140" t="s">
        <v>154</v>
      </c>
      <c r="BQ145" s="22" t="str">
        <f ca="1">IF(ISNUMBER(Y145-'Choose Housekeeping Genes'!AA$12),Y145-'Choose Housekeeping Genes'!AA$12,"")</f>
        <v/>
      </c>
      <c r="BR145" s="22" t="str">
        <f ca="1">IF(ISNUMBER(Z145-'Choose Housekeeping Genes'!AB$12),Z145-'Choose Housekeeping Genes'!AB$12,"")</f>
        <v/>
      </c>
      <c r="BS145" s="22" t="str">
        <f ca="1">IF(ISNUMBER(AA145-'Choose Housekeeping Genes'!AC$12),AA145-'Choose Housekeeping Genes'!AC$12,"")</f>
        <v/>
      </c>
      <c r="BT145" s="22" t="str">
        <f ca="1">IF(ISNUMBER(AB145-'Choose Housekeeping Genes'!AD$12),AB145-'Choose Housekeeping Genes'!AD$12,"")</f>
        <v/>
      </c>
      <c r="BU145" s="22" t="str">
        <f ca="1">IF(ISNUMBER(AC145-'Choose Housekeeping Genes'!AE$12),AC145-'Choose Housekeeping Genes'!AE$12,"")</f>
        <v/>
      </c>
      <c r="BV145" s="22" t="str">
        <f ca="1">IF(ISNUMBER(AD145-'Choose Housekeeping Genes'!AF$12),AD145-'Choose Housekeeping Genes'!AF$12,"")</f>
        <v/>
      </c>
      <c r="BW145" s="22" t="str">
        <f ca="1">IF(ISNUMBER(AE145-'Choose Housekeeping Genes'!AG$12),AE145-'Choose Housekeeping Genes'!AG$12,"")</f>
        <v/>
      </c>
      <c r="BX145" s="22" t="str">
        <f ca="1">IF(ISNUMBER(AF145-'Choose Housekeeping Genes'!AH$12),AF145-'Choose Housekeeping Genes'!AH$12,"")</f>
        <v/>
      </c>
      <c r="BY145" s="22" t="str">
        <f ca="1">IF(ISNUMBER(AG145-'Choose Housekeeping Genes'!AI$12),AG145-'Choose Housekeeping Genes'!AI$12,"")</f>
        <v/>
      </c>
      <c r="BZ145" s="22" t="str">
        <f ca="1">IF(ISNUMBER(AH145-'Choose Housekeeping Genes'!AJ$12),AH145-'Choose Housekeeping Genes'!AJ$12,"")</f>
        <v/>
      </c>
      <c r="CA145" s="22" t="str">
        <f ca="1">IF(ISNUMBER(AI145-'Choose Housekeeping Genes'!AK$12),AI145-'Choose Housekeeping Genes'!AK$12,"")</f>
        <v/>
      </c>
      <c r="CB145" s="22" t="str">
        <f ca="1">IF(ISNUMBER(AJ145-'Choose Housekeeping Genes'!AL$12),AJ145-'Choose Housekeeping Genes'!AL$12,"")</f>
        <v/>
      </c>
      <c r="CC145" s="22" t="str">
        <f ca="1">IF(ISNUMBER(AK145-'Choose Housekeeping Genes'!AM$12),AK145-'Choose Housekeeping Genes'!AM$12,"")</f>
        <v/>
      </c>
      <c r="CD145" s="22" t="str">
        <f ca="1">IF(ISNUMBER(AL145-'Choose Housekeeping Genes'!AN$12),AL145-'Choose Housekeeping Genes'!AN$12,"")</f>
        <v/>
      </c>
      <c r="CE145" s="22" t="str">
        <f ca="1">IF(ISNUMBER(AM145-'Choose Housekeeping Genes'!AO$12),AM145-'Choose Housekeeping Genes'!AO$12,"")</f>
        <v/>
      </c>
      <c r="CF145" s="22" t="str">
        <f ca="1">IF(ISNUMBER(AN145-'Choose Housekeeping Genes'!AP$12),AN145-'Choose Housekeeping Genes'!AP$12,"")</f>
        <v/>
      </c>
      <c r="CG145" s="22" t="str">
        <f ca="1">IF(ISNUMBER(AO145-'Choose Housekeeping Genes'!AQ$12),AO145-'Choose Housekeeping Genes'!AQ$12,"")</f>
        <v/>
      </c>
      <c r="CH145" s="22" t="str">
        <f ca="1">IF(ISNUMBER(AP145-'Choose Housekeeping Genes'!AR$12),AP145-'Choose Housekeeping Genes'!AR$12,"")</f>
        <v/>
      </c>
      <c r="CI145" s="22" t="str">
        <f ca="1">IF(ISNUMBER(AQ145-'Choose Housekeeping Genes'!AS$12),AQ145-'Choose Housekeeping Genes'!AS$12,"")</f>
        <v/>
      </c>
      <c r="CJ145" s="22" t="str">
        <f ca="1">IF(ISNUMBER(AR145-'Choose Housekeeping Genes'!AT$12),AR145-'Choose Housekeeping Genes'!AT$12,"")</f>
        <v/>
      </c>
      <c r="CK145" s="66" t="e">
        <f t="shared" ca="1" si="95"/>
        <v>#DIV/0!</v>
      </c>
      <c r="CL145" s="143" t="e">
        <f t="shared" ca="1" si="96"/>
        <v>#DIV/0!</v>
      </c>
      <c r="DA145" s="69" t="str">
        <f>'Transcript table'!D153</f>
        <v>Thr-CGT-1</v>
      </c>
      <c r="DB145" s="21" t="s">
        <v>154</v>
      </c>
      <c r="DC145" s="65" t="str">
        <f t="shared" ca="1" si="97"/>
        <v/>
      </c>
      <c r="DD145" s="65" t="str">
        <f t="shared" ca="1" si="98"/>
        <v/>
      </c>
      <c r="DE145" s="65" t="str">
        <f t="shared" ca="1" si="99"/>
        <v/>
      </c>
      <c r="DF145" s="65" t="str">
        <f t="shared" ca="1" si="100"/>
        <v/>
      </c>
      <c r="DG145" s="65" t="str">
        <f t="shared" ca="1" si="101"/>
        <v/>
      </c>
      <c r="DH145" s="65" t="str">
        <f t="shared" ca="1" si="102"/>
        <v/>
      </c>
      <c r="DI145" s="65" t="str">
        <f t="shared" ca="1" si="103"/>
        <v/>
      </c>
      <c r="DJ145" s="65" t="str">
        <f t="shared" ca="1" si="104"/>
        <v/>
      </c>
      <c r="DK145" s="65" t="str">
        <f t="shared" ca="1" si="105"/>
        <v/>
      </c>
      <c r="DL145" s="65" t="str">
        <f t="shared" ca="1" si="106"/>
        <v/>
      </c>
      <c r="DM145" s="65" t="str">
        <f t="shared" ca="1" si="107"/>
        <v/>
      </c>
      <c r="DN145" s="65" t="str">
        <f t="shared" ca="1" si="108"/>
        <v/>
      </c>
      <c r="DO145" s="65" t="str">
        <f t="shared" ca="1" si="109"/>
        <v/>
      </c>
      <c r="DP145" s="65" t="str">
        <f t="shared" ca="1" si="110"/>
        <v/>
      </c>
      <c r="DQ145" s="65" t="str">
        <f t="shared" ca="1" si="111"/>
        <v/>
      </c>
      <c r="DR145" s="65" t="str">
        <f t="shared" ca="1" si="112"/>
        <v/>
      </c>
      <c r="DS145" s="65" t="str">
        <f t="shared" ca="1" si="113"/>
        <v/>
      </c>
      <c r="DT145" s="65" t="str">
        <f t="shared" ca="1" si="114"/>
        <v/>
      </c>
      <c r="DU145" s="65" t="str">
        <f t="shared" ca="1" si="115"/>
        <v/>
      </c>
      <c r="DV145" s="65" t="str">
        <f t="shared" ca="1" si="116"/>
        <v/>
      </c>
      <c r="DW145" s="141" t="str">
        <f t="shared" si="117"/>
        <v>Thr-CGT-1</v>
      </c>
      <c r="DX145" s="140" t="s">
        <v>154</v>
      </c>
      <c r="DY145" s="65" t="str">
        <f t="shared" ca="1" si="118"/>
        <v/>
      </c>
      <c r="DZ145" s="65" t="str">
        <f t="shared" ca="1" si="119"/>
        <v/>
      </c>
      <c r="EA145" s="65" t="str">
        <f t="shared" ca="1" si="120"/>
        <v/>
      </c>
      <c r="EB145" s="65" t="str">
        <f t="shared" ca="1" si="121"/>
        <v/>
      </c>
      <c r="EC145" s="65" t="str">
        <f t="shared" ca="1" si="122"/>
        <v/>
      </c>
      <c r="ED145" s="65" t="str">
        <f t="shared" ca="1" si="123"/>
        <v/>
      </c>
      <c r="EE145" s="65" t="str">
        <f t="shared" ca="1" si="124"/>
        <v/>
      </c>
      <c r="EF145" s="65" t="str">
        <f t="shared" ca="1" si="125"/>
        <v/>
      </c>
      <c r="EG145" s="65" t="str">
        <f t="shared" ca="1" si="126"/>
        <v/>
      </c>
      <c r="EH145" s="65" t="str">
        <f t="shared" ca="1" si="127"/>
        <v/>
      </c>
      <c r="EI145" s="65" t="str">
        <f t="shared" ca="1" si="128"/>
        <v/>
      </c>
      <c r="EJ145" s="65" t="str">
        <f t="shared" ca="1" si="129"/>
        <v/>
      </c>
      <c r="EK145" s="65" t="str">
        <f t="shared" ca="1" si="130"/>
        <v/>
      </c>
      <c r="EL145" s="65" t="str">
        <f t="shared" ca="1" si="131"/>
        <v/>
      </c>
      <c r="EM145" s="65" t="str">
        <f t="shared" ca="1" si="132"/>
        <v/>
      </c>
      <c r="EN145" s="65" t="str">
        <f t="shared" ca="1" si="133"/>
        <v/>
      </c>
      <c r="EO145" s="65" t="str">
        <f t="shared" ca="1" si="134"/>
        <v/>
      </c>
      <c r="EP145" s="65" t="str">
        <f t="shared" ca="1" si="135"/>
        <v/>
      </c>
      <c r="EQ145" s="65" t="str">
        <f t="shared" ca="1" si="136"/>
        <v/>
      </c>
      <c r="ER145" s="65" t="str">
        <f t="shared" ca="1" si="137"/>
        <v/>
      </c>
    </row>
    <row r="146" spans="1:148" ht="12.75" customHeight="1">
      <c r="A146" s="134" t="str">
        <f>'Test Sample Data'!A146</f>
        <v>Thr-CGT-2</v>
      </c>
      <c r="B146" s="136" t="s">
        <v>152</v>
      </c>
      <c r="C146" s="22" t="str">
        <f>IF(SUM('Test Sample Data'!C$3:C$194)&gt;10,IF(AND(ISNUMBER('Test Sample Data'!C146),'Test Sample Data'!C146&lt;35,'Test Sample Data'!C146&gt;0),'Test Sample Data'!C146-'Choose Housekeeping Genes'!D$20,35-'Choose Housekeeping Genes'!D$20),"")</f>
        <v/>
      </c>
      <c r="D146" s="22" t="str">
        <f>IF(SUM('Test Sample Data'!D$3:D$194)&gt;10,IF(AND(ISNUMBER('Test Sample Data'!D146),'Test Sample Data'!D146&lt;35,'Test Sample Data'!D146&gt;0),'Test Sample Data'!D146-'Choose Housekeeping Genes'!E$20,35-'Choose Housekeeping Genes'!E$20),"")</f>
        <v/>
      </c>
      <c r="E146" s="22" t="str">
        <f>IF(SUM('Test Sample Data'!E$3:E$194)&gt;10,IF(AND(ISNUMBER('Test Sample Data'!E146),'Test Sample Data'!E146&lt;35,'Test Sample Data'!E146&gt;0),'Test Sample Data'!E146-'Choose Housekeeping Genes'!F$20,35-'Choose Housekeeping Genes'!F$20),"")</f>
        <v/>
      </c>
      <c r="F146" s="22" t="str">
        <f>IF(SUM('Test Sample Data'!F$3:F$194)&gt;10,IF(AND(ISNUMBER('Test Sample Data'!F146),'Test Sample Data'!F146&lt;35,'Test Sample Data'!F146&gt;0),'Test Sample Data'!F146-'Choose Housekeeping Genes'!G$20,35-'Choose Housekeeping Genes'!G$20),"")</f>
        <v/>
      </c>
      <c r="G146" s="22" t="str">
        <f>IF(SUM('Test Sample Data'!G$3:G$194)&gt;10,IF(AND(ISNUMBER('Test Sample Data'!G146),'Test Sample Data'!G146&lt;35,'Test Sample Data'!G146&gt;0),'Test Sample Data'!G146-'Choose Housekeeping Genes'!H$20,35-'Choose Housekeeping Genes'!H$20),"")</f>
        <v/>
      </c>
      <c r="H146" s="22" t="str">
        <f>IF(SUM('Test Sample Data'!H$3:H$194)&gt;10,IF(AND(ISNUMBER('Test Sample Data'!H146),'Test Sample Data'!H146&lt;35,'Test Sample Data'!H146&gt;0),'Test Sample Data'!H146-'Choose Housekeeping Genes'!I$20,35-'Choose Housekeeping Genes'!I$20),"")</f>
        <v/>
      </c>
      <c r="I146" s="22" t="str">
        <f>IF(SUM('Test Sample Data'!I$3:I$194)&gt;10,IF(AND(ISNUMBER('Test Sample Data'!I146),'Test Sample Data'!I146&lt;35,'Test Sample Data'!I146&gt;0),'Test Sample Data'!I146-'Choose Housekeeping Genes'!J$20,35-'Choose Housekeeping Genes'!J$20),"")</f>
        <v/>
      </c>
      <c r="J146" s="22" t="str">
        <f>IF(SUM('Test Sample Data'!J$3:J$194)&gt;10,IF(AND(ISNUMBER('Test Sample Data'!J146),'Test Sample Data'!J146&lt;35,'Test Sample Data'!J146&gt;0),'Test Sample Data'!J146-'Choose Housekeeping Genes'!K$20,35-'Choose Housekeeping Genes'!K$20),"")</f>
        <v/>
      </c>
      <c r="K146" s="22" t="str">
        <f>IF(SUM('Test Sample Data'!K$3:K$194)&gt;10,IF(AND(ISNUMBER('Test Sample Data'!K146),'Test Sample Data'!K146&lt;35,'Test Sample Data'!K146&gt;0),'Test Sample Data'!K146-'Choose Housekeeping Genes'!L$20,35-'Choose Housekeeping Genes'!L$20),"")</f>
        <v/>
      </c>
      <c r="L146" s="22" t="str">
        <f>IF(SUM('Test Sample Data'!L$3:L$194)&gt;10,IF(AND(ISNUMBER('Test Sample Data'!L146),'Test Sample Data'!L146&lt;35,'Test Sample Data'!L146&gt;0),'Test Sample Data'!L146-'Choose Housekeeping Genes'!M$20,35-'Choose Housekeeping Genes'!M$20),"")</f>
        <v/>
      </c>
      <c r="M146" s="22" t="str">
        <f>IF(SUM('Test Sample Data'!M$3:M$194)&gt;10,IF(AND(ISNUMBER('Test Sample Data'!M146),'Test Sample Data'!M146&lt;35,'Test Sample Data'!M146&gt;0),'Test Sample Data'!M146-'Choose Housekeeping Genes'!N$20,35-'Choose Housekeeping Genes'!N$20),"")</f>
        <v/>
      </c>
      <c r="N146" s="22" t="str">
        <f>IF(SUM('Test Sample Data'!N$3:N$194)&gt;10,IF(AND(ISNUMBER('Test Sample Data'!N146),'Test Sample Data'!N146&lt;35,'Test Sample Data'!N146&gt;0),'Test Sample Data'!N146-'Choose Housekeeping Genes'!O$20,35-'Choose Housekeeping Genes'!O$20),"")</f>
        <v/>
      </c>
      <c r="O146" s="22" t="str">
        <f>IF(SUM('Test Sample Data'!O$3:O$194)&gt;10,IF(AND(ISNUMBER('Test Sample Data'!O146),'Test Sample Data'!O146&lt;35,'Test Sample Data'!O146&gt;0),'Test Sample Data'!O146-'Choose Housekeeping Genes'!P$20,35-'Choose Housekeeping Genes'!P$20),"")</f>
        <v/>
      </c>
      <c r="P146" s="22" t="str">
        <f>IF(SUM('Test Sample Data'!P$3:P$194)&gt;10,IF(AND(ISNUMBER('Test Sample Data'!P146),'Test Sample Data'!P146&lt;35,'Test Sample Data'!P146&gt;0),'Test Sample Data'!P146-'Choose Housekeeping Genes'!Q$20,35-'Choose Housekeeping Genes'!Q$20),"")</f>
        <v/>
      </c>
      <c r="Q146" s="22" t="str">
        <f>IF(SUM('Test Sample Data'!Q$3:Q$194)&gt;10,IF(AND(ISNUMBER('Test Sample Data'!Q146),'Test Sample Data'!Q146&lt;35,'Test Sample Data'!Q146&gt;0),'Test Sample Data'!Q146-'Choose Housekeeping Genes'!R$20,35-'Choose Housekeeping Genes'!R$20),"")</f>
        <v/>
      </c>
      <c r="R146" s="22" t="str">
        <f>IF(SUM('Test Sample Data'!R$3:R$194)&gt;10,IF(AND(ISNUMBER('Test Sample Data'!R146),'Test Sample Data'!R146&lt;35,'Test Sample Data'!R146&gt;0),'Test Sample Data'!R146-'Choose Housekeeping Genes'!S$20,35-'Choose Housekeeping Genes'!S$20),"")</f>
        <v/>
      </c>
      <c r="S146" s="22" t="str">
        <f>IF(SUM('Test Sample Data'!S$3:S$194)&gt;10,IF(AND(ISNUMBER('Test Sample Data'!S146),'Test Sample Data'!S146&lt;35,'Test Sample Data'!S146&gt;0),'Test Sample Data'!S146-'Choose Housekeeping Genes'!T$20,35-'Choose Housekeeping Genes'!T$20),"")</f>
        <v/>
      </c>
      <c r="T146" s="22" t="str">
        <f>IF(SUM('Test Sample Data'!T$3:T$194)&gt;10,IF(AND(ISNUMBER('Test Sample Data'!T146),'Test Sample Data'!T146&lt;35,'Test Sample Data'!T146&gt;0),'Test Sample Data'!T146-'Choose Housekeeping Genes'!U$20,35-'Choose Housekeeping Genes'!U$20),"")</f>
        <v/>
      </c>
      <c r="U146" s="22" t="str">
        <f>IF(SUM('Test Sample Data'!U$3:U$194)&gt;10,IF(AND(ISNUMBER('Test Sample Data'!U146),'Test Sample Data'!U146&lt;35,'Test Sample Data'!U146&gt;0),'Test Sample Data'!U146-'Choose Housekeeping Genes'!V$20,35-'Choose Housekeeping Genes'!V$20),"")</f>
        <v/>
      </c>
      <c r="V146" s="22" t="str">
        <f>IF(SUM('Test Sample Data'!V$3:V$194)&gt;10,IF(AND(ISNUMBER('Test Sample Data'!V146),'Test Sample Data'!V146&lt;35,'Test Sample Data'!V146&gt;0),'Test Sample Data'!V146-'Choose Housekeeping Genes'!W$20,35-'Choose Housekeeping Genes'!W$20),"")</f>
        <v/>
      </c>
      <c r="W146" s="139" t="str">
        <f>'Control Sample Data'!A146</f>
        <v>Thr-CGT-2</v>
      </c>
      <c r="X146" s="140" t="s">
        <v>152</v>
      </c>
      <c r="Y146" s="22" t="str">
        <f>IF(SUM('Control Sample Data'!C$3:C$194)&gt;10,IF(AND(ISNUMBER('Control Sample Data'!C146),'Control Sample Data'!C146&lt;35,'Control Sample Data'!C146&gt;0),'Control Sample Data'!C146-'Choose Housekeeping Genes'!AA$20,35-'Choose Housekeeping Genes'!AA$20),"")</f>
        <v/>
      </c>
      <c r="Z146" s="22" t="str">
        <f>IF(SUM('Control Sample Data'!D$3:D$194)&gt;10,IF(AND(ISNUMBER('Control Sample Data'!D146),'Control Sample Data'!D146&lt;35,'Control Sample Data'!D146&gt;0),'Control Sample Data'!D146-'Choose Housekeeping Genes'!AB$20,35-'Choose Housekeeping Genes'!AB$20),"")</f>
        <v/>
      </c>
      <c r="AA146" s="22" t="str">
        <f>IF(SUM('Control Sample Data'!E$3:E$194)&gt;10,IF(AND(ISNUMBER('Control Sample Data'!E146),'Control Sample Data'!E146&lt;35,'Control Sample Data'!E146&gt;0),'Control Sample Data'!E146-'Choose Housekeeping Genes'!AC$20,35-'Choose Housekeeping Genes'!AC$20),"")</f>
        <v/>
      </c>
      <c r="AB146" s="22" t="str">
        <f>IF(SUM('Control Sample Data'!F$3:F$194)&gt;10,IF(AND(ISNUMBER('Control Sample Data'!F146),'Control Sample Data'!F146&lt;35,'Control Sample Data'!F146&gt;0),'Control Sample Data'!F146-'Choose Housekeeping Genes'!AD$20,35-'Choose Housekeeping Genes'!AD$20),"")</f>
        <v/>
      </c>
      <c r="AC146" s="22" t="str">
        <f>IF(SUM('Control Sample Data'!G$3:G$194)&gt;10,IF(AND(ISNUMBER('Control Sample Data'!G146),'Control Sample Data'!G146&lt;35,'Control Sample Data'!G146&gt;0),'Control Sample Data'!G146-'Choose Housekeeping Genes'!AE$20,35-'Choose Housekeeping Genes'!AE$20),"")</f>
        <v/>
      </c>
      <c r="AD146" s="22" t="str">
        <f>IF(SUM('Control Sample Data'!H$3:H$194)&gt;10,IF(AND(ISNUMBER('Control Sample Data'!H146),'Control Sample Data'!H146&lt;35,'Control Sample Data'!H146&gt;0),'Control Sample Data'!H146-'Choose Housekeeping Genes'!AF$20,35-'Choose Housekeeping Genes'!AF$20),"")</f>
        <v/>
      </c>
      <c r="AE146" s="22" t="str">
        <f>IF(SUM('Control Sample Data'!I$3:I$194)&gt;10,IF(AND(ISNUMBER('Control Sample Data'!I146),'Control Sample Data'!I146&lt;35,'Control Sample Data'!I146&gt;0),'Control Sample Data'!I146-'Choose Housekeeping Genes'!AG$20,35-'Choose Housekeeping Genes'!AG$20),"")</f>
        <v/>
      </c>
      <c r="AF146" s="22" t="str">
        <f>IF(SUM('Control Sample Data'!J$3:J$194)&gt;10,IF(AND(ISNUMBER('Control Sample Data'!J146),'Control Sample Data'!J146&lt;35,'Control Sample Data'!J146&gt;0),'Control Sample Data'!J146-'Choose Housekeeping Genes'!AH$20,35-'Choose Housekeeping Genes'!AH$20),"")</f>
        <v/>
      </c>
      <c r="AG146" s="22" t="str">
        <f>IF(SUM('Control Sample Data'!K$3:K$194)&gt;10,IF(AND(ISNUMBER('Control Sample Data'!K146),'Control Sample Data'!K146&lt;35,'Control Sample Data'!K146&gt;0),'Control Sample Data'!K146-'Choose Housekeeping Genes'!AI$20,35-'Choose Housekeeping Genes'!AI$20),"")</f>
        <v/>
      </c>
      <c r="AH146" s="22" t="str">
        <f>IF(SUM('Control Sample Data'!L$3:L$194)&gt;10,IF(AND(ISNUMBER('Control Sample Data'!L146),'Control Sample Data'!L146&lt;35,'Control Sample Data'!L146&gt;0),'Control Sample Data'!L146-'Choose Housekeeping Genes'!AJ$20,35-'Choose Housekeeping Genes'!AJ$20),"")</f>
        <v/>
      </c>
      <c r="AI146" s="22" t="str">
        <f>IF(SUM('Control Sample Data'!M$3:M$194)&gt;10,IF(AND(ISNUMBER('Control Sample Data'!M146),'Control Sample Data'!M146&lt;35,'Control Sample Data'!M146&gt;0),'Control Sample Data'!M146-'Choose Housekeeping Genes'!AK$20,35-'Choose Housekeeping Genes'!AK$20),"")</f>
        <v/>
      </c>
      <c r="AJ146" s="22" t="str">
        <f>IF(SUM('Control Sample Data'!N$3:N$194)&gt;10,IF(AND(ISNUMBER('Control Sample Data'!N146),'Control Sample Data'!N146&lt;35,'Control Sample Data'!N146&gt;0),'Control Sample Data'!N146-'Choose Housekeeping Genes'!AL$20,35-'Choose Housekeeping Genes'!AL$20),"")</f>
        <v/>
      </c>
      <c r="AK146" s="22" t="str">
        <f>IF(SUM('Control Sample Data'!O$3:O$194)&gt;10,IF(AND(ISNUMBER('Control Sample Data'!O146),'Control Sample Data'!O146&lt;35,'Control Sample Data'!O146&gt;0),'Control Sample Data'!O146-'Choose Housekeeping Genes'!AM$20,35-'Choose Housekeeping Genes'!AM$20),"")</f>
        <v/>
      </c>
      <c r="AL146" s="22" t="str">
        <f>IF(SUM('Control Sample Data'!P$3:P$194)&gt;10,IF(AND(ISNUMBER('Control Sample Data'!P146),'Control Sample Data'!P146&lt;35,'Control Sample Data'!P146&gt;0),'Control Sample Data'!P146-'Choose Housekeeping Genes'!AN$20,35-'Choose Housekeeping Genes'!AN$20),"")</f>
        <v/>
      </c>
      <c r="AM146" s="22" t="str">
        <f>IF(SUM('Control Sample Data'!Q$3:Q$194)&gt;10,IF(AND(ISNUMBER('Control Sample Data'!Q146),'Control Sample Data'!Q146&lt;35,'Control Sample Data'!Q146&gt;0),'Control Sample Data'!Q146-'Choose Housekeeping Genes'!AO$20,35-'Choose Housekeeping Genes'!AO$20),"")</f>
        <v/>
      </c>
      <c r="AN146" s="22" t="str">
        <f>IF(SUM('Control Sample Data'!R$3:R$194)&gt;10,IF(AND(ISNUMBER('Control Sample Data'!R146),'Control Sample Data'!R146&lt;35,'Control Sample Data'!R146&gt;0),'Control Sample Data'!R146-'Choose Housekeeping Genes'!AP$20,35-'Choose Housekeeping Genes'!AP$20),"")</f>
        <v/>
      </c>
      <c r="AO146" s="22" t="str">
        <f>IF(SUM('Control Sample Data'!S$3:S$194)&gt;10,IF(AND(ISNUMBER('Control Sample Data'!S146),'Control Sample Data'!S146&lt;35,'Control Sample Data'!S146&gt;0),'Control Sample Data'!S146-'Choose Housekeeping Genes'!AQ$20,35-'Choose Housekeeping Genes'!AQ$20),"")</f>
        <v/>
      </c>
      <c r="AP146" s="22" t="str">
        <f>IF(SUM('Control Sample Data'!T$3:T$194)&gt;10,IF(AND(ISNUMBER('Control Sample Data'!T146),'Control Sample Data'!T146&lt;35,'Control Sample Data'!T146&gt;0),'Control Sample Data'!T146-'Choose Housekeeping Genes'!AR$20,35-'Choose Housekeeping Genes'!AR$20),"")</f>
        <v/>
      </c>
      <c r="AQ146" s="22" t="str">
        <f>IF(SUM('Control Sample Data'!U$3:U$194)&gt;10,IF(AND(ISNUMBER('Control Sample Data'!U146),'Control Sample Data'!U146&lt;35,'Control Sample Data'!U146&gt;0),'Control Sample Data'!U146-'Choose Housekeeping Genes'!AS$20,35-'Choose Housekeeping Genes'!AS$20),"")</f>
        <v/>
      </c>
      <c r="AR146" s="22" t="str">
        <f>IF(SUM('Control Sample Data'!V$3:V$194)&gt;10,IF(AND(ISNUMBER('Control Sample Data'!V146),'Control Sample Data'!V146&lt;35,'Control Sample Data'!V146&gt;0),'Control Sample Data'!V146-'Choose Housekeeping Genes'!AT$20,35-'Choose Housekeeping Genes'!AT$20),"")</f>
        <v/>
      </c>
      <c r="AS146" s="69" t="str">
        <f>'Control Sample Data'!A146</f>
        <v>Thr-CGT-2</v>
      </c>
      <c r="AT146" s="21" t="s">
        <v>152</v>
      </c>
      <c r="AU146" s="22" t="str">
        <f ca="1">IF(ISNUMBER(C146-'Choose Housekeeping Genes'!D$12),C146-'Choose Housekeeping Genes'!D$12,"")</f>
        <v/>
      </c>
      <c r="AV146" s="22" t="str">
        <f ca="1">IF(ISNUMBER(D146-'Choose Housekeeping Genes'!E$12),D146-'Choose Housekeeping Genes'!E$12,"")</f>
        <v/>
      </c>
      <c r="AW146" s="22" t="str">
        <f ca="1">IF(ISNUMBER(E146-'Choose Housekeeping Genes'!F$12),E146-'Choose Housekeeping Genes'!F$12,"")</f>
        <v/>
      </c>
      <c r="AX146" s="22" t="str">
        <f ca="1">IF(ISNUMBER(F146-'Choose Housekeeping Genes'!G$12),F146-'Choose Housekeeping Genes'!G$12,"")</f>
        <v/>
      </c>
      <c r="AY146" s="22" t="str">
        <f ca="1">IF(ISNUMBER(G146-'Choose Housekeeping Genes'!H$12),G146-'Choose Housekeeping Genes'!H$12,"")</f>
        <v/>
      </c>
      <c r="AZ146" s="22" t="str">
        <f ca="1">IF(ISNUMBER(H146-'Choose Housekeeping Genes'!I$12),H146-'Choose Housekeeping Genes'!I$12,"")</f>
        <v/>
      </c>
      <c r="BA146" s="22" t="str">
        <f ca="1">IF(ISNUMBER(I146-'Choose Housekeeping Genes'!J$12),I146-'Choose Housekeeping Genes'!J$12,"")</f>
        <v/>
      </c>
      <c r="BB146" s="22" t="str">
        <f ca="1">IF(ISNUMBER(J146-'Choose Housekeeping Genes'!K$12),J146-'Choose Housekeeping Genes'!K$12,"")</f>
        <v/>
      </c>
      <c r="BC146" s="22" t="str">
        <f ca="1">IF(ISNUMBER(K146-'Choose Housekeeping Genes'!L$12),K146-'Choose Housekeeping Genes'!L$12,"")</f>
        <v/>
      </c>
      <c r="BD146" s="22" t="str">
        <f ca="1">IF(ISNUMBER(L146-'Choose Housekeeping Genes'!M$12),L146-'Choose Housekeeping Genes'!M$12,"")</f>
        <v/>
      </c>
      <c r="BE146" s="22" t="str">
        <f ca="1">IF(ISNUMBER(M146-'Choose Housekeeping Genes'!N$12),M146-'Choose Housekeeping Genes'!N$12,"")</f>
        <v/>
      </c>
      <c r="BF146" s="22" t="str">
        <f ca="1">IF(ISNUMBER(N146-'Choose Housekeeping Genes'!O$12),N146-'Choose Housekeeping Genes'!O$12,"")</f>
        <v/>
      </c>
      <c r="BG146" s="22" t="str">
        <f ca="1">IF(ISNUMBER(O146-'Choose Housekeeping Genes'!P$12),O146-'Choose Housekeeping Genes'!P$12,"")</f>
        <v/>
      </c>
      <c r="BH146" s="22" t="str">
        <f ca="1">IF(ISNUMBER(P146-'Choose Housekeeping Genes'!Q$12),P146-'Choose Housekeeping Genes'!Q$12,"")</f>
        <v/>
      </c>
      <c r="BI146" s="22" t="str">
        <f ca="1">IF(ISNUMBER(Q146-'Choose Housekeeping Genes'!R$12),Q146-'Choose Housekeeping Genes'!R$12,"")</f>
        <v/>
      </c>
      <c r="BJ146" s="22" t="str">
        <f ca="1">IF(ISNUMBER(R146-'Choose Housekeeping Genes'!S$12),R146-'Choose Housekeeping Genes'!S$12,"")</f>
        <v/>
      </c>
      <c r="BK146" s="22" t="str">
        <f ca="1">IF(ISNUMBER(S146-'Choose Housekeeping Genes'!T$12),S146-'Choose Housekeeping Genes'!T$12,"")</f>
        <v/>
      </c>
      <c r="BL146" s="22" t="str">
        <f ca="1">IF(ISNUMBER(T146-'Choose Housekeeping Genes'!U$12),T146-'Choose Housekeeping Genes'!U$12,"")</f>
        <v/>
      </c>
      <c r="BM146" s="22" t="str">
        <f ca="1">IF(ISNUMBER(U146-'Choose Housekeeping Genes'!V$12),U146-'Choose Housekeeping Genes'!V$12,"")</f>
        <v/>
      </c>
      <c r="BN146" s="22" t="str">
        <f ca="1">IF(ISNUMBER(V146-'Choose Housekeeping Genes'!W$12),V146-'Choose Housekeeping Genes'!W$12,"")</f>
        <v/>
      </c>
      <c r="BO146" s="142" t="str">
        <f t="shared" si="94"/>
        <v>Thr-CGT-2</v>
      </c>
      <c r="BP146" s="140" t="s">
        <v>152</v>
      </c>
      <c r="BQ146" s="22" t="str">
        <f ca="1">IF(ISNUMBER(Y146-'Choose Housekeeping Genes'!AA$12),Y146-'Choose Housekeeping Genes'!AA$12,"")</f>
        <v/>
      </c>
      <c r="BR146" s="22" t="str">
        <f ca="1">IF(ISNUMBER(Z146-'Choose Housekeeping Genes'!AB$12),Z146-'Choose Housekeeping Genes'!AB$12,"")</f>
        <v/>
      </c>
      <c r="BS146" s="22" t="str">
        <f ca="1">IF(ISNUMBER(AA146-'Choose Housekeeping Genes'!AC$12),AA146-'Choose Housekeeping Genes'!AC$12,"")</f>
        <v/>
      </c>
      <c r="BT146" s="22" t="str">
        <f ca="1">IF(ISNUMBER(AB146-'Choose Housekeeping Genes'!AD$12),AB146-'Choose Housekeeping Genes'!AD$12,"")</f>
        <v/>
      </c>
      <c r="BU146" s="22" t="str">
        <f ca="1">IF(ISNUMBER(AC146-'Choose Housekeeping Genes'!AE$12),AC146-'Choose Housekeeping Genes'!AE$12,"")</f>
        <v/>
      </c>
      <c r="BV146" s="22" t="str">
        <f ca="1">IF(ISNUMBER(AD146-'Choose Housekeeping Genes'!AF$12),AD146-'Choose Housekeeping Genes'!AF$12,"")</f>
        <v/>
      </c>
      <c r="BW146" s="22" t="str">
        <f ca="1">IF(ISNUMBER(AE146-'Choose Housekeeping Genes'!AG$12),AE146-'Choose Housekeeping Genes'!AG$12,"")</f>
        <v/>
      </c>
      <c r="BX146" s="22" t="str">
        <f ca="1">IF(ISNUMBER(AF146-'Choose Housekeeping Genes'!AH$12),AF146-'Choose Housekeeping Genes'!AH$12,"")</f>
        <v/>
      </c>
      <c r="BY146" s="22" t="str">
        <f ca="1">IF(ISNUMBER(AG146-'Choose Housekeeping Genes'!AI$12),AG146-'Choose Housekeeping Genes'!AI$12,"")</f>
        <v/>
      </c>
      <c r="BZ146" s="22" t="str">
        <f ca="1">IF(ISNUMBER(AH146-'Choose Housekeeping Genes'!AJ$12),AH146-'Choose Housekeeping Genes'!AJ$12,"")</f>
        <v/>
      </c>
      <c r="CA146" s="22" t="str">
        <f ca="1">IF(ISNUMBER(AI146-'Choose Housekeeping Genes'!AK$12),AI146-'Choose Housekeeping Genes'!AK$12,"")</f>
        <v/>
      </c>
      <c r="CB146" s="22" t="str">
        <f ca="1">IF(ISNUMBER(AJ146-'Choose Housekeeping Genes'!AL$12),AJ146-'Choose Housekeeping Genes'!AL$12,"")</f>
        <v/>
      </c>
      <c r="CC146" s="22" t="str">
        <f ca="1">IF(ISNUMBER(AK146-'Choose Housekeeping Genes'!AM$12),AK146-'Choose Housekeeping Genes'!AM$12,"")</f>
        <v/>
      </c>
      <c r="CD146" s="22" t="str">
        <f ca="1">IF(ISNUMBER(AL146-'Choose Housekeeping Genes'!AN$12),AL146-'Choose Housekeeping Genes'!AN$12,"")</f>
        <v/>
      </c>
      <c r="CE146" s="22" t="str">
        <f ca="1">IF(ISNUMBER(AM146-'Choose Housekeeping Genes'!AO$12),AM146-'Choose Housekeeping Genes'!AO$12,"")</f>
        <v/>
      </c>
      <c r="CF146" s="22" t="str">
        <f ca="1">IF(ISNUMBER(AN146-'Choose Housekeeping Genes'!AP$12),AN146-'Choose Housekeeping Genes'!AP$12,"")</f>
        <v/>
      </c>
      <c r="CG146" s="22" t="str">
        <f ca="1">IF(ISNUMBER(AO146-'Choose Housekeeping Genes'!AQ$12),AO146-'Choose Housekeeping Genes'!AQ$12,"")</f>
        <v/>
      </c>
      <c r="CH146" s="22" t="str">
        <f ca="1">IF(ISNUMBER(AP146-'Choose Housekeeping Genes'!AR$12),AP146-'Choose Housekeeping Genes'!AR$12,"")</f>
        <v/>
      </c>
      <c r="CI146" s="22" t="str">
        <f ca="1">IF(ISNUMBER(AQ146-'Choose Housekeeping Genes'!AS$12),AQ146-'Choose Housekeeping Genes'!AS$12,"")</f>
        <v/>
      </c>
      <c r="CJ146" s="22" t="str">
        <f ca="1">IF(ISNUMBER(AR146-'Choose Housekeeping Genes'!AT$12),AR146-'Choose Housekeeping Genes'!AT$12,"")</f>
        <v/>
      </c>
      <c r="CK146" s="66" t="e">
        <f t="shared" ca="1" si="95"/>
        <v>#DIV/0!</v>
      </c>
      <c r="CL146" s="143" t="e">
        <f t="shared" ca="1" si="96"/>
        <v>#DIV/0!</v>
      </c>
      <c r="DA146" s="69" t="str">
        <f>'Transcript table'!D154</f>
        <v>Thr-CGT-2</v>
      </c>
      <c r="DB146" s="21" t="s">
        <v>152</v>
      </c>
      <c r="DC146" s="65" t="str">
        <f t="shared" ca="1" si="97"/>
        <v/>
      </c>
      <c r="DD146" s="65" t="str">
        <f t="shared" ca="1" si="98"/>
        <v/>
      </c>
      <c r="DE146" s="65" t="str">
        <f t="shared" ca="1" si="99"/>
        <v/>
      </c>
      <c r="DF146" s="65" t="str">
        <f t="shared" ca="1" si="100"/>
        <v/>
      </c>
      <c r="DG146" s="65" t="str">
        <f t="shared" ca="1" si="101"/>
        <v/>
      </c>
      <c r="DH146" s="65" t="str">
        <f t="shared" ca="1" si="102"/>
        <v/>
      </c>
      <c r="DI146" s="65" t="str">
        <f t="shared" ca="1" si="103"/>
        <v/>
      </c>
      <c r="DJ146" s="65" t="str">
        <f t="shared" ca="1" si="104"/>
        <v/>
      </c>
      <c r="DK146" s="65" t="str">
        <f t="shared" ca="1" si="105"/>
        <v/>
      </c>
      <c r="DL146" s="65" t="str">
        <f t="shared" ca="1" si="106"/>
        <v/>
      </c>
      <c r="DM146" s="65" t="str">
        <f t="shared" ca="1" si="107"/>
        <v/>
      </c>
      <c r="DN146" s="65" t="str">
        <f t="shared" ca="1" si="108"/>
        <v/>
      </c>
      <c r="DO146" s="65" t="str">
        <f t="shared" ca="1" si="109"/>
        <v/>
      </c>
      <c r="DP146" s="65" t="str">
        <f t="shared" ca="1" si="110"/>
        <v/>
      </c>
      <c r="DQ146" s="65" t="str">
        <f t="shared" ca="1" si="111"/>
        <v/>
      </c>
      <c r="DR146" s="65" t="str">
        <f t="shared" ca="1" si="112"/>
        <v/>
      </c>
      <c r="DS146" s="65" t="str">
        <f t="shared" ca="1" si="113"/>
        <v/>
      </c>
      <c r="DT146" s="65" t="str">
        <f t="shared" ca="1" si="114"/>
        <v/>
      </c>
      <c r="DU146" s="65" t="str">
        <f t="shared" ca="1" si="115"/>
        <v/>
      </c>
      <c r="DV146" s="65" t="str">
        <f t="shared" ca="1" si="116"/>
        <v/>
      </c>
      <c r="DW146" s="141" t="str">
        <f t="shared" si="117"/>
        <v>Thr-CGT-2</v>
      </c>
      <c r="DX146" s="140" t="s">
        <v>152</v>
      </c>
      <c r="DY146" s="65" t="str">
        <f t="shared" ca="1" si="118"/>
        <v/>
      </c>
      <c r="DZ146" s="65" t="str">
        <f t="shared" ca="1" si="119"/>
        <v/>
      </c>
      <c r="EA146" s="65" t="str">
        <f t="shared" ca="1" si="120"/>
        <v/>
      </c>
      <c r="EB146" s="65" t="str">
        <f t="shared" ca="1" si="121"/>
        <v/>
      </c>
      <c r="EC146" s="65" t="str">
        <f t="shared" ca="1" si="122"/>
        <v/>
      </c>
      <c r="ED146" s="65" t="str">
        <f t="shared" ca="1" si="123"/>
        <v/>
      </c>
      <c r="EE146" s="65" t="str">
        <f t="shared" ca="1" si="124"/>
        <v/>
      </c>
      <c r="EF146" s="65" t="str">
        <f t="shared" ca="1" si="125"/>
        <v/>
      </c>
      <c r="EG146" s="65" t="str">
        <f t="shared" ca="1" si="126"/>
        <v/>
      </c>
      <c r="EH146" s="65" t="str">
        <f t="shared" ca="1" si="127"/>
        <v/>
      </c>
      <c r="EI146" s="65" t="str">
        <f t="shared" ca="1" si="128"/>
        <v/>
      </c>
      <c r="EJ146" s="65" t="str">
        <f t="shared" ca="1" si="129"/>
        <v/>
      </c>
      <c r="EK146" s="65" t="str">
        <f t="shared" ca="1" si="130"/>
        <v/>
      </c>
      <c r="EL146" s="65" t="str">
        <f t="shared" ca="1" si="131"/>
        <v/>
      </c>
      <c r="EM146" s="65" t="str">
        <f t="shared" ca="1" si="132"/>
        <v/>
      </c>
      <c r="EN146" s="65" t="str">
        <f t="shared" ca="1" si="133"/>
        <v/>
      </c>
      <c r="EO146" s="65" t="str">
        <f t="shared" ca="1" si="134"/>
        <v/>
      </c>
      <c r="EP146" s="65" t="str">
        <f t="shared" ca="1" si="135"/>
        <v/>
      </c>
      <c r="EQ146" s="65" t="str">
        <f t="shared" ca="1" si="136"/>
        <v/>
      </c>
      <c r="ER146" s="65" t="str">
        <f t="shared" ca="1" si="137"/>
        <v/>
      </c>
    </row>
    <row r="147" spans="1:148" ht="12.75" customHeight="1">
      <c r="A147" s="134" t="str">
        <f>'Test Sample Data'!A147</f>
        <v>Thr-CGT-3</v>
      </c>
      <c r="B147" s="136" t="s">
        <v>150</v>
      </c>
      <c r="C147" s="22" t="str">
        <f>IF(SUM('Test Sample Data'!C$3:C$194)&gt;10,IF(AND(ISNUMBER('Test Sample Data'!C147),'Test Sample Data'!C147&lt;35,'Test Sample Data'!C147&gt;0),'Test Sample Data'!C147-'Choose Housekeeping Genes'!D$20,35-'Choose Housekeeping Genes'!D$20),"")</f>
        <v/>
      </c>
      <c r="D147" s="22" t="str">
        <f>IF(SUM('Test Sample Data'!D$3:D$194)&gt;10,IF(AND(ISNUMBER('Test Sample Data'!D147),'Test Sample Data'!D147&lt;35,'Test Sample Data'!D147&gt;0),'Test Sample Data'!D147-'Choose Housekeeping Genes'!E$20,35-'Choose Housekeeping Genes'!E$20),"")</f>
        <v/>
      </c>
      <c r="E147" s="22" t="str">
        <f>IF(SUM('Test Sample Data'!E$3:E$194)&gt;10,IF(AND(ISNUMBER('Test Sample Data'!E147),'Test Sample Data'!E147&lt;35,'Test Sample Data'!E147&gt;0),'Test Sample Data'!E147-'Choose Housekeeping Genes'!F$20,35-'Choose Housekeeping Genes'!F$20),"")</f>
        <v/>
      </c>
      <c r="F147" s="22" t="str">
        <f>IF(SUM('Test Sample Data'!F$3:F$194)&gt;10,IF(AND(ISNUMBER('Test Sample Data'!F147),'Test Sample Data'!F147&lt;35,'Test Sample Data'!F147&gt;0),'Test Sample Data'!F147-'Choose Housekeeping Genes'!G$20,35-'Choose Housekeeping Genes'!G$20),"")</f>
        <v/>
      </c>
      <c r="G147" s="22" t="str">
        <f>IF(SUM('Test Sample Data'!G$3:G$194)&gt;10,IF(AND(ISNUMBER('Test Sample Data'!G147),'Test Sample Data'!G147&lt;35,'Test Sample Data'!G147&gt;0),'Test Sample Data'!G147-'Choose Housekeeping Genes'!H$20,35-'Choose Housekeeping Genes'!H$20),"")</f>
        <v/>
      </c>
      <c r="H147" s="22" t="str">
        <f>IF(SUM('Test Sample Data'!H$3:H$194)&gt;10,IF(AND(ISNUMBER('Test Sample Data'!H147),'Test Sample Data'!H147&lt;35,'Test Sample Data'!H147&gt;0),'Test Sample Data'!H147-'Choose Housekeeping Genes'!I$20,35-'Choose Housekeeping Genes'!I$20),"")</f>
        <v/>
      </c>
      <c r="I147" s="22" t="str">
        <f>IF(SUM('Test Sample Data'!I$3:I$194)&gt;10,IF(AND(ISNUMBER('Test Sample Data'!I147),'Test Sample Data'!I147&lt;35,'Test Sample Data'!I147&gt;0),'Test Sample Data'!I147-'Choose Housekeeping Genes'!J$20,35-'Choose Housekeeping Genes'!J$20),"")</f>
        <v/>
      </c>
      <c r="J147" s="22" t="str">
        <f>IF(SUM('Test Sample Data'!J$3:J$194)&gt;10,IF(AND(ISNUMBER('Test Sample Data'!J147),'Test Sample Data'!J147&lt;35,'Test Sample Data'!J147&gt;0),'Test Sample Data'!J147-'Choose Housekeeping Genes'!K$20,35-'Choose Housekeeping Genes'!K$20),"")</f>
        <v/>
      </c>
      <c r="K147" s="22" t="str">
        <f>IF(SUM('Test Sample Data'!K$3:K$194)&gt;10,IF(AND(ISNUMBER('Test Sample Data'!K147),'Test Sample Data'!K147&lt;35,'Test Sample Data'!K147&gt;0),'Test Sample Data'!K147-'Choose Housekeeping Genes'!L$20,35-'Choose Housekeeping Genes'!L$20),"")</f>
        <v/>
      </c>
      <c r="L147" s="22" t="str">
        <f>IF(SUM('Test Sample Data'!L$3:L$194)&gt;10,IF(AND(ISNUMBER('Test Sample Data'!L147),'Test Sample Data'!L147&lt;35,'Test Sample Data'!L147&gt;0),'Test Sample Data'!L147-'Choose Housekeeping Genes'!M$20,35-'Choose Housekeeping Genes'!M$20),"")</f>
        <v/>
      </c>
      <c r="M147" s="22" t="str">
        <f>IF(SUM('Test Sample Data'!M$3:M$194)&gt;10,IF(AND(ISNUMBER('Test Sample Data'!M147),'Test Sample Data'!M147&lt;35,'Test Sample Data'!M147&gt;0),'Test Sample Data'!M147-'Choose Housekeeping Genes'!N$20,35-'Choose Housekeeping Genes'!N$20),"")</f>
        <v/>
      </c>
      <c r="N147" s="22" t="str">
        <f>IF(SUM('Test Sample Data'!N$3:N$194)&gt;10,IF(AND(ISNUMBER('Test Sample Data'!N147),'Test Sample Data'!N147&lt;35,'Test Sample Data'!N147&gt;0),'Test Sample Data'!N147-'Choose Housekeeping Genes'!O$20,35-'Choose Housekeeping Genes'!O$20),"")</f>
        <v/>
      </c>
      <c r="O147" s="22" t="str">
        <f>IF(SUM('Test Sample Data'!O$3:O$194)&gt;10,IF(AND(ISNUMBER('Test Sample Data'!O147),'Test Sample Data'!O147&lt;35,'Test Sample Data'!O147&gt;0),'Test Sample Data'!O147-'Choose Housekeeping Genes'!P$20,35-'Choose Housekeeping Genes'!P$20),"")</f>
        <v/>
      </c>
      <c r="P147" s="22" t="str">
        <f>IF(SUM('Test Sample Data'!P$3:P$194)&gt;10,IF(AND(ISNUMBER('Test Sample Data'!P147),'Test Sample Data'!P147&lt;35,'Test Sample Data'!P147&gt;0),'Test Sample Data'!P147-'Choose Housekeeping Genes'!Q$20,35-'Choose Housekeeping Genes'!Q$20),"")</f>
        <v/>
      </c>
      <c r="Q147" s="22" t="str">
        <f>IF(SUM('Test Sample Data'!Q$3:Q$194)&gt;10,IF(AND(ISNUMBER('Test Sample Data'!Q147),'Test Sample Data'!Q147&lt;35,'Test Sample Data'!Q147&gt;0),'Test Sample Data'!Q147-'Choose Housekeeping Genes'!R$20,35-'Choose Housekeeping Genes'!R$20),"")</f>
        <v/>
      </c>
      <c r="R147" s="22" t="str">
        <f>IF(SUM('Test Sample Data'!R$3:R$194)&gt;10,IF(AND(ISNUMBER('Test Sample Data'!R147),'Test Sample Data'!R147&lt;35,'Test Sample Data'!R147&gt;0),'Test Sample Data'!R147-'Choose Housekeeping Genes'!S$20,35-'Choose Housekeeping Genes'!S$20),"")</f>
        <v/>
      </c>
      <c r="S147" s="22" t="str">
        <f>IF(SUM('Test Sample Data'!S$3:S$194)&gt;10,IF(AND(ISNUMBER('Test Sample Data'!S147),'Test Sample Data'!S147&lt;35,'Test Sample Data'!S147&gt;0),'Test Sample Data'!S147-'Choose Housekeeping Genes'!T$20,35-'Choose Housekeeping Genes'!T$20),"")</f>
        <v/>
      </c>
      <c r="T147" s="22" t="str">
        <f>IF(SUM('Test Sample Data'!T$3:T$194)&gt;10,IF(AND(ISNUMBER('Test Sample Data'!T147),'Test Sample Data'!T147&lt;35,'Test Sample Data'!T147&gt;0),'Test Sample Data'!T147-'Choose Housekeeping Genes'!U$20,35-'Choose Housekeeping Genes'!U$20),"")</f>
        <v/>
      </c>
      <c r="U147" s="22" t="str">
        <f>IF(SUM('Test Sample Data'!U$3:U$194)&gt;10,IF(AND(ISNUMBER('Test Sample Data'!U147),'Test Sample Data'!U147&lt;35,'Test Sample Data'!U147&gt;0),'Test Sample Data'!U147-'Choose Housekeeping Genes'!V$20,35-'Choose Housekeeping Genes'!V$20),"")</f>
        <v/>
      </c>
      <c r="V147" s="22" t="str">
        <f>IF(SUM('Test Sample Data'!V$3:V$194)&gt;10,IF(AND(ISNUMBER('Test Sample Data'!V147),'Test Sample Data'!V147&lt;35,'Test Sample Data'!V147&gt;0),'Test Sample Data'!V147-'Choose Housekeeping Genes'!W$20,35-'Choose Housekeeping Genes'!W$20),"")</f>
        <v/>
      </c>
      <c r="W147" s="139" t="str">
        <f>'Control Sample Data'!A147</f>
        <v>Thr-CGT-3</v>
      </c>
      <c r="X147" s="140" t="s">
        <v>150</v>
      </c>
      <c r="Y147" s="22" t="str">
        <f>IF(SUM('Control Sample Data'!C$3:C$194)&gt;10,IF(AND(ISNUMBER('Control Sample Data'!C147),'Control Sample Data'!C147&lt;35,'Control Sample Data'!C147&gt;0),'Control Sample Data'!C147-'Choose Housekeeping Genes'!AA$20,35-'Choose Housekeeping Genes'!AA$20),"")</f>
        <v/>
      </c>
      <c r="Z147" s="22" t="str">
        <f>IF(SUM('Control Sample Data'!D$3:D$194)&gt;10,IF(AND(ISNUMBER('Control Sample Data'!D147),'Control Sample Data'!D147&lt;35,'Control Sample Data'!D147&gt;0),'Control Sample Data'!D147-'Choose Housekeeping Genes'!AB$20,35-'Choose Housekeeping Genes'!AB$20),"")</f>
        <v/>
      </c>
      <c r="AA147" s="22" t="str">
        <f>IF(SUM('Control Sample Data'!E$3:E$194)&gt;10,IF(AND(ISNUMBER('Control Sample Data'!E147),'Control Sample Data'!E147&lt;35,'Control Sample Data'!E147&gt;0),'Control Sample Data'!E147-'Choose Housekeeping Genes'!AC$20,35-'Choose Housekeeping Genes'!AC$20),"")</f>
        <v/>
      </c>
      <c r="AB147" s="22" t="str">
        <f>IF(SUM('Control Sample Data'!F$3:F$194)&gt;10,IF(AND(ISNUMBER('Control Sample Data'!F147),'Control Sample Data'!F147&lt;35,'Control Sample Data'!F147&gt;0),'Control Sample Data'!F147-'Choose Housekeeping Genes'!AD$20,35-'Choose Housekeeping Genes'!AD$20),"")</f>
        <v/>
      </c>
      <c r="AC147" s="22" t="str">
        <f>IF(SUM('Control Sample Data'!G$3:G$194)&gt;10,IF(AND(ISNUMBER('Control Sample Data'!G147),'Control Sample Data'!G147&lt;35,'Control Sample Data'!G147&gt;0),'Control Sample Data'!G147-'Choose Housekeeping Genes'!AE$20,35-'Choose Housekeeping Genes'!AE$20),"")</f>
        <v/>
      </c>
      <c r="AD147" s="22" t="str">
        <f>IF(SUM('Control Sample Data'!H$3:H$194)&gt;10,IF(AND(ISNUMBER('Control Sample Data'!H147),'Control Sample Data'!H147&lt;35,'Control Sample Data'!H147&gt;0),'Control Sample Data'!H147-'Choose Housekeeping Genes'!AF$20,35-'Choose Housekeeping Genes'!AF$20),"")</f>
        <v/>
      </c>
      <c r="AE147" s="22" t="str">
        <f>IF(SUM('Control Sample Data'!I$3:I$194)&gt;10,IF(AND(ISNUMBER('Control Sample Data'!I147),'Control Sample Data'!I147&lt;35,'Control Sample Data'!I147&gt;0),'Control Sample Data'!I147-'Choose Housekeeping Genes'!AG$20,35-'Choose Housekeeping Genes'!AG$20),"")</f>
        <v/>
      </c>
      <c r="AF147" s="22" t="str">
        <f>IF(SUM('Control Sample Data'!J$3:J$194)&gt;10,IF(AND(ISNUMBER('Control Sample Data'!J147),'Control Sample Data'!J147&lt;35,'Control Sample Data'!J147&gt;0),'Control Sample Data'!J147-'Choose Housekeeping Genes'!AH$20,35-'Choose Housekeeping Genes'!AH$20),"")</f>
        <v/>
      </c>
      <c r="AG147" s="22" t="str">
        <f>IF(SUM('Control Sample Data'!K$3:K$194)&gt;10,IF(AND(ISNUMBER('Control Sample Data'!K147),'Control Sample Data'!K147&lt;35,'Control Sample Data'!K147&gt;0),'Control Sample Data'!K147-'Choose Housekeeping Genes'!AI$20,35-'Choose Housekeeping Genes'!AI$20),"")</f>
        <v/>
      </c>
      <c r="AH147" s="22" t="str">
        <f>IF(SUM('Control Sample Data'!L$3:L$194)&gt;10,IF(AND(ISNUMBER('Control Sample Data'!L147),'Control Sample Data'!L147&lt;35,'Control Sample Data'!L147&gt;0),'Control Sample Data'!L147-'Choose Housekeeping Genes'!AJ$20,35-'Choose Housekeeping Genes'!AJ$20),"")</f>
        <v/>
      </c>
      <c r="AI147" s="22" t="str">
        <f>IF(SUM('Control Sample Data'!M$3:M$194)&gt;10,IF(AND(ISNUMBER('Control Sample Data'!M147),'Control Sample Data'!M147&lt;35,'Control Sample Data'!M147&gt;0),'Control Sample Data'!M147-'Choose Housekeeping Genes'!AK$20,35-'Choose Housekeeping Genes'!AK$20),"")</f>
        <v/>
      </c>
      <c r="AJ147" s="22" t="str">
        <f>IF(SUM('Control Sample Data'!N$3:N$194)&gt;10,IF(AND(ISNUMBER('Control Sample Data'!N147),'Control Sample Data'!N147&lt;35,'Control Sample Data'!N147&gt;0),'Control Sample Data'!N147-'Choose Housekeeping Genes'!AL$20,35-'Choose Housekeeping Genes'!AL$20),"")</f>
        <v/>
      </c>
      <c r="AK147" s="22" t="str">
        <f>IF(SUM('Control Sample Data'!O$3:O$194)&gt;10,IF(AND(ISNUMBER('Control Sample Data'!O147),'Control Sample Data'!O147&lt;35,'Control Sample Data'!O147&gt;0),'Control Sample Data'!O147-'Choose Housekeeping Genes'!AM$20,35-'Choose Housekeeping Genes'!AM$20),"")</f>
        <v/>
      </c>
      <c r="AL147" s="22" t="str">
        <f>IF(SUM('Control Sample Data'!P$3:P$194)&gt;10,IF(AND(ISNUMBER('Control Sample Data'!P147),'Control Sample Data'!P147&lt;35,'Control Sample Data'!P147&gt;0),'Control Sample Data'!P147-'Choose Housekeeping Genes'!AN$20,35-'Choose Housekeeping Genes'!AN$20),"")</f>
        <v/>
      </c>
      <c r="AM147" s="22" t="str">
        <f>IF(SUM('Control Sample Data'!Q$3:Q$194)&gt;10,IF(AND(ISNUMBER('Control Sample Data'!Q147),'Control Sample Data'!Q147&lt;35,'Control Sample Data'!Q147&gt;0),'Control Sample Data'!Q147-'Choose Housekeeping Genes'!AO$20,35-'Choose Housekeeping Genes'!AO$20),"")</f>
        <v/>
      </c>
      <c r="AN147" s="22" t="str">
        <f>IF(SUM('Control Sample Data'!R$3:R$194)&gt;10,IF(AND(ISNUMBER('Control Sample Data'!R147),'Control Sample Data'!R147&lt;35,'Control Sample Data'!R147&gt;0),'Control Sample Data'!R147-'Choose Housekeeping Genes'!AP$20,35-'Choose Housekeeping Genes'!AP$20),"")</f>
        <v/>
      </c>
      <c r="AO147" s="22" t="str">
        <f>IF(SUM('Control Sample Data'!S$3:S$194)&gt;10,IF(AND(ISNUMBER('Control Sample Data'!S147),'Control Sample Data'!S147&lt;35,'Control Sample Data'!S147&gt;0),'Control Sample Data'!S147-'Choose Housekeeping Genes'!AQ$20,35-'Choose Housekeeping Genes'!AQ$20),"")</f>
        <v/>
      </c>
      <c r="AP147" s="22" t="str">
        <f>IF(SUM('Control Sample Data'!T$3:T$194)&gt;10,IF(AND(ISNUMBER('Control Sample Data'!T147),'Control Sample Data'!T147&lt;35,'Control Sample Data'!T147&gt;0),'Control Sample Data'!T147-'Choose Housekeeping Genes'!AR$20,35-'Choose Housekeeping Genes'!AR$20),"")</f>
        <v/>
      </c>
      <c r="AQ147" s="22" t="str">
        <f>IF(SUM('Control Sample Data'!U$3:U$194)&gt;10,IF(AND(ISNUMBER('Control Sample Data'!U147),'Control Sample Data'!U147&lt;35,'Control Sample Data'!U147&gt;0),'Control Sample Data'!U147-'Choose Housekeeping Genes'!AS$20,35-'Choose Housekeeping Genes'!AS$20),"")</f>
        <v/>
      </c>
      <c r="AR147" s="22" t="str">
        <f>IF(SUM('Control Sample Data'!V$3:V$194)&gt;10,IF(AND(ISNUMBER('Control Sample Data'!V147),'Control Sample Data'!V147&lt;35,'Control Sample Data'!V147&gt;0),'Control Sample Data'!V147-'Choose Housekeeping Genes'!AT$20,35-'Choose Housekeeping Genes'!AT$20),"")</f>
        <v/>
      </c>
      <c r="AS147" s="69" t="str">
        <f>'Control Sample Data'!A147</f>
        <v>Thr-CGT-3</v>
      </c>
      <c r="AT147" s="21" t="s">
        <v>150</v>
      </c>
      <c r="AU147" s="22" t="str">
        <f ca="1">IF(ISNUMBER(C147-'Choose Housekeeping Genes'!D$12),C147-'Choose Housekeeping Genes'!D$12,"")</f>
        <v/>
      </c>
      <c r="AV147" s="22" t="str">
        <f ca="1">IF(ISNUMBER(D147-'Choose Housekeeping Genes'!E$12),D147-'Choose Housekeeping Genes'!E$12,"")</f>
        <v/>
      </c>
      <c r="AW147" s="22" t="str">
        <f ca="1">IF(ISNUMBER(E147-'Choose Housekeeping Genes'!F$12),E147-'Choose Housekeeping Genes'!F$12,"")</f>
        <v/>
      </c>
      <c r="AX147" s="22" t="str">
        <f ca="1">IF(ISNUMBER(F147-'Choose Housekeeping Genes'!G$12),F147-'Choose Housekeeping Genes'!G$12,"")</f>
        <v/>
      </c>
      <c r="AY147" s="22" t="str">
        <f ca="1">IF(ISNUMBER(G147-'Choose Housekeeping Genes'!H$12),G147-'Choose Housekeeping Genes'!H$12,"")</f>
        <v/>
      </c>
      <c r="AZ147" s="22" t="str">
        <f ca="1">IF(ISNUMBER(H147-'Choose Housekeeping Genes'!I$12),H147-'Choose Housekeeping Genes'!I$12,"")</f>
        <v/>
      </c>
      <c r="BA147" s="22" t="str">
        <f ca="1">IF(ISNUMBER(I147-'Choose Housekeeping Genes'!J$12),I147-'Choose Housekeeping Genes'!J$12,"")</f>
        <v/>
      </c>
      <c r="BB147" s="22" t="str">
        <f ca="1">IF(ISNUMBER(J147-'Choose Housekeeping Genes'!K$12),J147-'Choose Housekeeping Genes'!K$12,"")</f>
        <v/>
      </c>
      <c r="BC147" s="22" t="str">
        <f ca="1">IF(ISNUMBER(K147-'Choose Housekeeping Genes'!L$12),K147-'Choose Housekeeping Genes'!L$12,"")</f>
        <v/>
      </c>
      <c r="BD147" s="22" t="str">
        <f ca="1">IF(ISNUMBER(L147-'Choose Housekeeping Genes'!M$12),L147-'Choose Housekeeping Genes'!M$12,"")</f>
        <v/>
      </c>
      <c r="BE147" s="22" t="str">
        <f ca="1">IF(ISNUMBER(M147-'Choose Housekeeping Genes'!N$12),M147-'Choose Housekeeping Genes'!N$12,"")</f>
        <v/>
      </c>
      <c r="BF147" s="22" t="str">
        <f ca="1">IF(ISNUMBER(N147-'Choose Housekeeping Genes'!O$12),N147-'Choose Housekeeping Genes'!O$12,"")</f>
        <v/>
      </c>
      <c r="BG147" s="22" t="str">
        <f ca="1">IF(ISNUMBER(O147-'Choose Housekeeping Genes'!P$12),O147-'Choose Housekeeping Genes'!P$12,"")</f>
        <v/>
      </c>
      <c r="BH147" s="22" t="str">
        <f ca="1">IF(ISNUMBER(P147-'Choose Housekeeping Genes'!Q$12),P147-'Choose Housekeeping Genes'!Q$12,"")</f>
        <v/>
      </c>
      <c r="BI147" s="22" t="str">
        <f ca="1">IF(ISNUMBER(Q147-'Choose Housekeeping Genes'!R$12),Q147-'Choose Housekeeping Genes'!R$12,"")</f>
        <v/>
      </c>
      <c r="BJ147" s="22" t="str">
        <f ca="1">IF(ISNUMBER(R147-'Choose Housekeeping Genes'!S$12),R147-'Choose Housekeeping Genes'!S$12,"")</f>
        <v/>
      </c>
      <c r="BK147" s="22" t="str">
        <f ca="1">IF(ISNUMBER(S147-'Choose Housekeeping Genes'!T$12),S147-'Choose Housekeeping Genes'!T$12,"")</f>
        <v/>
      </c>
      <c r="BL147" s="22" t="str">
        <f ca="1">IF(ISNUMBER(T147-'Choose Housekeeping Genes'!U$12),T147-'Choose Housekeeping Genes'!U$12,"")</f>
        <v/>
      </c>
      <c r="BM147" s="22" t="str">
        <f ca="1">IF(ISNUMBER(U147-'Choose Housekeeping Genes'!V$12),U147-'Choose Housekeeping Genes'!V$12,"")</f>
        <v/>
      </c>
      <c r="BN147" s="22" t="str">
        <f ca="1">IF(ISNUMBER(V147-'Choose Housekeeping Genes'!W$12),V147-'Choose Housekeeping Genes'!W$12,"")</f>
        <v/>
      </c>
      <c r="BO147" s="142" t="str">
        <f t="shared" si="94"/>
        <v>Thr-CGT-3</v>
      </c>
      <c r="BP147" s="140" t="s">
        <v>150</v>
      </c>
      <c r="BQ147" s="22" t="str">
        <f ca="1">IF(ISNUMBER(Y147-'Choose Housekeeping Genes'!AA$12),Y147-'Choose Housekeeping Genes'!AA$12,"")</f>
        <v/>
      </c>
      <c r="BR147" s="22" t="str">
        <f ca="1">IF(ISNUMBER(Z147-'Choose Housekeeping Genes'!AB$12),Z147-'Choose Housekeeping Genes'!AB$12,"")</f>
        <v/>
      </c>
      <c r="BS147" s="22" t="str">
        <f ca="1">IF(ISNUMBER(AA147-'Choose Housekeeping Genes'!AC$12),AA147-'Choose Housekeeping Genes'!AC$12,"")</f>
        <v/>
      </c>
      <c r="BT147" s="22" t="str">
        <f ca="1">IF(ISNUMBER(AB147-'Choose Housekeeping Genes'!AD$12),AB147-'Choose Housekeeping Genes'!AD$12,"")</f>
        <v/>
      </c>
      <c r="BU147" s="22" t="str">
        <f ca="1">IF(ISNUMBER(AC147-'Choose Housekeeping Genes'!AE$12),AC147-'Choose Housekeeping Genes'!AE$12,"")</f>
        <v/>
      </c>
      <c r="BV147" s="22" t="str">
        <f ca="1">IF(ISNUMBER(AD147-'Choose Housekeeping Genes'!AF$12),AD147-'Choose Housekeeping Genes'!AF$12,"")</f>
        <v/>
      </c>
      <c r="BW147" s="22" t="str">
        <f ca="1">IF(ISNUMBER(AE147-'Choose Housekeeping Genes'!AG$12),AE147-'Choose Housekeeping Genes'!AG$12,"")</f>
        <v/>
      </c>
      <c r="BX147" s="22" t="str">
        <f ca="1">IF(ISNUMBER(AF147-'Choose Housekeeping Genes'!AH$12),AF147-'Choose Housekeeping Genes'!AH$12,"")</f>
        <v/>
      </c>
      <c r="BY147" s="22" t="str">
        <f ca="1">IF(ISNUMBER(AG147-'Choose Housekeeping Genes'!AI$12),AG147-'Choose Housekeeping Genes'!AI$12,"")</f>
        <v/>
      </c>
      <c r="BZ147" s="22" t="str">
        <f ca="1">IF(ISNUMBER(AH147-'Choose Housekeeping Genes'!AJ$12),AH147-'Choose Housekeeping Genes'!AJ$12,"")</f>
        <v/>
      </c>
      <c r="CA147" s="22" t="str">
        <f ca="1">IF(ISNUMBER(AI147-'Choose Housekeeping Genes'!AK$12),AI147-'Choose Housekeeping Genes'!AK$12,"")</f>
        <v/>
      </c>
      <c r="CB147" s="22" t="str">
        <f ca="1">IF(ISNUMBER(AJ147-'Choose Housekeeping Genes'!AL$12),AJ147-'Choose Housekeeping Genes'!AL$12,"")</f>
        <v/>
      </c>
      <c r="CC147" s="22" t="str">
        <f ca="1">IF(ISNUMBER(AK147-'Choose Housekeeping Genes'!AM$12),AK147-'Choose Housekeeping Genes'!AM$12,"")</f>
        <v/>
      </c>
      <c r="CD147" s="22" t="str">
        <f ca="1">IF(ISNUMBER(AL147-'Choose Housekeeping Genes'!AN$12),AL147-'Choose Housekeeping Genes'!AN$12,"")</f>
        <v/>
      </c>
      <c r="CE147" s="22" t="str">
        <f ca="1">IF(ISNUMBER(AM147-'Choose Housekeeping Genes'!AO$12),AM147-'Choose Housekeeping Genes'!AO$12,"")</f>
        <v/>
      </c>
      <c r="CF147" s="22" t="str">
        <f ca="1">IF(ISNUMBER(AN147-'Choose Housekeeping Genes'!AP$12),AN147-'Choose Housekeeping Genes'!AP$12,"")</f>
        <v/>
      </c>
      <c r="CG147" s="22" t="str">
        <f ca="1">IF(ISNUMBER(AO147-'Choose Housekeeping Genes'!AQ$12),AO147-'Choose Housekeeping Genes'!AQ$12,"")</f>
        <v/>
      </c>
      <c r="CH147" s="22" t="str">
        <f ca="1">IF(ISNUMBER(AP147-'Choose Housekeeping Genes'!AR$12),AP147-'Choose Housekeeping Genes'!AR$12,"")</f>
        <v/>
      </c>
      <c r="CI147" s="22" t="str">
        <f ca="1">IF(ISNUMBER(AQ147-'Choose Housekeeping Genes'!AS$12),AQ147-'Choose Housekeeping Genes'!AS$12,"")</f>
        <v/>
      </c>
      <c r="CJ147" s="22" t="str">
        <f ca="1">IF(ISNUMBER(AR147-'Choose Housekeeping Genes'!AT$12),AR147-'Choose Housekeeping Genes'!AT$12,"")</f>
        <v/>
      </c>
      <c r="CK147" s="66" t="e">
        <f t="shared" ca="1" si="95"/>
        <v>#DIV/0!</v>
      </c>
      <c r="CL147" s="143" t="e">
        <f t="shared" ca="1" si="96"/>
        <v>#DIV/0!</v>
      </c>
      <c r="DA147" s="69" t="str">
        <f>'Transcript table'!D155</f>
        <v>Thr-CGT-3</v>
      </c>
      <c r="DB147" s="21" t="s">
        <v>150</v>
      </c>
      <c r="DC147" s="65" t="str">
        <f t="shared" ca="1" si="97"/>
        <v/>
      </c>
      <c r="DD147" s="65" t="str">
        <f t="shared" ca="1" si="98"/>
        <v/>
      </c>
      <c r="DE147" s="65" t="str">
        <f t="shared" ca="1" si="99"/>
        <v/>
      </c>
      <c r="DF147" s="65" t="str">
        <f t="shared" ca="1" si="100"/>
        <v/>
      </c>
      <c r="DG147" s="65" t="str">
        <f t="shared" ca="1" si="101"/>
        <v/>
      </c>
      <c r="DH147" s="65" t="str">
        <f t="shared" ca="1" si="102"/>
        <v/>
      </c>
      <c r="DI147" s="65" t="str">
        <f t="shared" ca="1" si="103"/>
        <v/>
      </c>
      <c r="DJ147" s="65" t="str">
        <f t="shared" ca="1" si="104"/>
        <v/>
      </c>
      <c r="DK147" s="65" t="str">
        <f t="shared" ca="1" si="105"/>
        <v/>
      </c>
      <c r="DL147" s="65" t="str">
        <f t="shared" ca="1" si="106"/>
        <v/>
      </c>
      <c r="DM147" s="65" t="str">
        <f t="shared" ca="1" si="107"/>
        <v/>
      </c>
      <c r="DN147" s="65" t="str">
        <f t="shared" ca="1" si="108"/>
        <v/>
      </c>
      <c r="DO147" s="65" t="str">
        <f t="shared" ca="1" si="109"/>
        <v/>
      </c>
      <c r="DP147" s="65" t="str">
        <f t="shared" ca="1" si="110"/>
        <v/>
      </c>
      <c r="DQ147" s="65" t="str">
        <f t="shared" ca="1" si="111"/>
        <v/>
      </c>
      <c r="DR147" s="65" t="str">
        <f t="shared" ca="1" si="112"/>
        <v/>
      </c>
      <c r="DS147" s="65" t="str">
        <f t="shared" ca="1" si="113"/>
        <v/>
      </c>
      <c r="DT147" s="65" t="str">
        <f t="shared" ca="1" si="114"/>
        <v/>
      </c>
      <c r="DU147" s="65" t="str">
        <f t="shared" ca="1" si="115"/>
        <v/>
      </c>
      <c r="DV147" s="65" t="str">
        <f t="shared" ca="1" si="116"/>
        <v/>
      </c>
      <c r="DW147" s="141" t="str">
        <f t="shared" si="117"/>
        <v>Thr-CGT-3</v>
      </c>
      <c r="DX147" s="140" t="s">
        <v>150</v>
      </c>
      <c r="DY147" s="65" t="str">
        <f t="shared" ca="1" si="118"/>
        <v/>
      </c>
      <c r="DZ147" s="65" t="str">
        <f t="shared" ca="1" si="119"/>
        <v/>
      </c>
      <c r="EA147" s="65" t="str">
        <f t="shared" ca="1" si="120"/>
        <v/>
      </c>
      <c r="EB147" s="65" t="str">
        <f t="shared" ca="1" si="121"/>
        <v/>
      </c>
      <c r="EC147" s="65" t="str">
        <f t="shared" ca="1" si="122"/>
        <v/>
      </c>
      <c r="ED147" s="65" t="str">
        <f t="shared" ca="1" si="123"/>
        <v/>
      </c>
      <c r="EE147" s="65" t="str">
        <f t="shared" ca="1" si="124"/>
        <v/>
      </c>
      <c r="EF147" s="65" t="str">
        <f t="shared" ca="1" si="125"/>
        <v/>
      </c>
      <c r="EG147" s="65" t="str">
        <f t="shared" ca="1" si="126"/>
        <v/>
      </c>
      <c r="EH147" s="65" t="str">
        <f t="shared" ca="1" si="127"/>
        <v/>
      </c>
      <c r="EI147" s="65" t="str">
        <f t="shared" ca="1" si="128"/>
        <v/>
      </c>
      <c r="EJ147" s="65" t="str">
        <f t="shared" ca="1" si="129"/>
        <v/>
      </c>
      <c r="EK147" s="65" t="str">
        <f t="shared" ca="1" si="130"/>
        <v/>
      </c>
      <c r="EL147" s="65" t="str">
        <f t="shared" ca="1" si="131"/>
        <v/>
      </c>
      <c r="EM147" s="65" t="str">
        <f t="shared" ca="1" si="132"/>
        <v/>
      </c>
      <c r="EN147" s="65" t="str">
        <f t="shared" ca="1" si="133"/>
        <v/>
      </c>
      <c r="EO147" s="65" t="str">
        <f t="shared" ca="1" si="134"/>
        <v/>
      </c>
      <c r="EP147" s="65" t="str">
        <f t="shared" ca="1" si="135"/>
        <v/>
      </c>
      <c r="EQ147" s="65" t="str">
        <f t="shared" ca="1" si="136"/>
        <v/>
      </c>
      <c r="ER147" s="65" t="str">
        <f t="shared" ca="1" si="137"/>
        <v/>
      </c>
    </row>
    <row r="148" spans="1:148" ht="12.75" customHeight="1">
      <c r="A148" s="134" t="str">
        <f>'Test Sample Data'!A148</f>
        <v>Thr-CGT-4</v>
      </c>
      <c r="B148" s="136" t="s">
        <v>148</v>
      </c>
      <c r="C148" s="22" t="str">
        <f>IF(SUM('Test Sample Data'!C$3:C$194)&gt;10,IF(AND(ISNUMBER('Test Sample Data'!C148),'Test Sample Data'!C148&lt;35,'Test Sample Data'!C148&gt;0),'Test Sample Data'!C148-'Choose Housekeeping Genes'!D$20,35-'Choose Housekeeping Genes'!D$20),"")</f>
        <v/>
      </c>
      <c r="D148" s="22" t="str">
        <f>IF(SUM('Test Sample Data'!D$3:D$194)&gt;10,IF(AND(ISNUMBER('Test Sample Data'!D148),'Test Sample Data'!D148&lt;35,'Test Sample Data'!D148&gt;0),'Test Sample Data'!D148-'Choose Housekeeping Genes'!E$20,35-'Choose Housekeeping Genes'!E$20),"")</f>
        <v/>
      </c>
      <c r="E148" s="22" t="str">
        <f>IF(SUM('Test Sample Data'!E$3:E$194)&gt;10,IF(AND(ISNUMBER('Test Sample Data'!E148),'Test Sample Data'!E148&lt;35,'Test Sample Data'!E148&gt;0),'Test Sample Data'!E148-'Choose Housekeeping Genes'!F$20,35-'Choose Housekeeping Genes'!F$20),"")</f>
        <v/>
      </c>
      <c r="F148" s="22" t="str">
        <f>IF(SUM('Test Sample Data'!F$3:F$194)&gt;10,IF(AND(ISNUMBER('Test Sample Data'!F148),'Test Sample Data'!F148&lt;35,'Test Sample Data'!F148&gt;0),'Test Sample Data'!F148-'Choose Housekeeping Genes'!G$20,35-'Choose Housekeeping Genes'!G$20),"")</f>
        <v/>
      </c>
      <c r="G148" s="22" t="str">
        <f>IF(SUM('Test Sample Data'!G$3:G$194)&gt;10,IF(AND(ISNUMBER('Test Sample Data'!G148),'Test Sample Data'!G148&lt;35,'Test Sample Data'!G148&gt;0),'Test Sample Data'!G148-'Choose Housekeeping Genes'!H$20,35-'Choose Housekeeping Genes'!H$20),"")</f>
        <v/>
      </c>
      <c r="H148" s="22" t="str">
        <f>IF(SUM('Test Sample Data'!H$3:H$194)&gt;10,IF(AND(ISNUMBER('Test Sample Data'!H148),'Test Sample Data'!H148&lt;35,'Test Sample Data'!H148&gt;0),'Test Sample Data'!H148-'Choose Housekeeping Genes'!I$20,35-'Choose Housekeeping Genes'!I$20),"")</f>
        <v/>
      </c>
      <c r="I148" s="22" t="str">
        <f>IF(SUM('Test Sample Data'!I$3:I$194)&gt;10,IF(AND(ISNUMBER('Test Sample Data'!I148),'Test Sample Data'!I148&lt;35,'Test Sample Data'!I148&gt;0),'Test Sample Data'!I148-'Choose Housekeeping Genes'!J$20,35-'Choose Housekeeping Genes'!J$20),"")</f>
        <v/>
      </c>
      <c r="J148" s="22" t="str">
        <f>IF(SUM('Test Sample Data'!J$3:J$194)&gt;10,IF(AND(ISNUMBER('Test Sample Data'!J148),'Test Sample Data'!J148&lt;35,'Test Sample Data'!J148&gt;0),'Test Sample Data'!J148-'Choose Housekeeping Genes'!K$20,35-'Choose Housekeeping Genes'!K$20),"")</f>
        <v/>
      </c>
      <c r="K148" s="22" t="str">
        <f>IF(SUM('Test Sample Data'!K$3:K$194)&gt;10,IF(AND(ISNUMBER('Test Sample Data'!K148),'Test Sample Data'!K148&lt;35,'Test Sample Data'!K148&gt;0),'Test Sample Data'!K148-'Choose Housekeeping Genes'!L$20,35-'Choose Housekeeping Genes'!L$20),"")</f>
        <v/>
      </c>
      <c r="L148" s="22" t="str">
        <f>IF(SUM('Test Sample Data'!L$3:L$194)&gt;10,IF(AND(ISNUMBER('Test Sample Data'!L148),'Test Sample Data'!L148&lt;35,'Test Sample Data'!L148&gt;0),'Test Sample Data'!L148-'Choose Housekeeping Genes'!M$20,35-'Choose Housekeeping Genes'!M$20),"")</f>
        <v/>
      </c>
      <c r="M148" s="22" t="str">
        <f>IF(SUM('Test Sample Data'!M$3:M$194)&gt;10,IF(AND(ISNUMBER('Test Sample Data'!M148),'Test Sample Data'!M148&lt;35,'Test Sample Data'!M148&gt;0),'Test Sample Data'!M148-'Choose Housekeeping Genes'!N$20,35-'Choose Housekeeping Genes'!N$20),"")</f>
        <v/>
      </c>
      <c r="N148" s="22" t="str">
        <f>IF(SUM('Test Sample Data'!N$3:N$194)&gt;10,IF(AND(ISNUMBER('Test Sample Data'!N148),'Test Sample Data'!N148&lt;35,'Test Sample Data'!N148&gt;0),'Test Sample Data'!N148-'Choose Housekeeping Genes'!O$20,35-'Choose Housekeeping Genes'!O$20),"")</f>
        <v/>
      </c>
      <c r="O148" s="22" t="str">
        <f>IF(SUM('Test Sample Data'!O$3:O$194)&gt;10,IF(AND(ISNUMBER('Test Sample Data'!O148),'Test Sample Data'!O148&lt;35,'Test Sample Data'!O148&gt;0),'Test Sample Data'!O148-'Choose Housekeeping Genes'!P$20,35-'Choose Housekeeping Genes'!P$20),"")</f>
        <v/>
      </c>
      <c r="P148" s="22" t="str">
        <f>IF(SUM('Test Sample Data'!P$3:P$194)&gt;10,IF(AND(ISNUMBER('Test Sample Data'!P148),'Test Sample Data'!P148&lt;35,'Test Sample Data'!P148&gt;0),'Test Sample Data'!P148-'Choose Housekeeping Genes'!Q$20,35-'Choose Housekeeping Genes'!Q$20),"")</f>
        <v/>
      </c>
      <c r="Q148" s="22" t="str">
        <f>IF(SUM('Test Sample Data'!Q$3:Q$194)&gt;10,IF(AND(ISNUMBER('Test Sample Data'!Q148),'Test Sample Data'!Q148&lt;35,'Test Sample Data'!Q148&gt;0),'Test Sample Data'!Q148-'Choose Housekeeping Genes'!R$20,35-'Choose Housekeeping Genes'!R$20),"")</f>
        <v/>
      </c>
      <c r="R148" s="22" t="str">
        <f>IF(SUM('Test Sample Data'!R$3:R$194)&gt;10,IF(AND(ISNUMBER('Test Sample Data'!R148),'Test Sample Data'!R148&lt;35,'Test Sample Data'!R148&gt;0),'Test Sample Data'!R148-'Choose Housekeeping Genes'!S$20,35-'Choose Housekeeping Genes'!S$20),"")</f>
        <v/>
      </c>
      <c r="S148" s="22" t="str">
        <f>IF(SUM('Test Sample Data'!S$3:S$194)&gt;10,IF(AND(ISNUMBER('Test Sample Data'!S148),'Test Sample Data'!S148&lt;35,'Test Sample Data'!S148&gt;0),'Test Sample Data'!S148-'Choose Housekeeping Genes'!T$20,35-'Choose Housekeeping Genes'!T$20),"")</f>
        <v/>
      </c>
      <c r="T148" s="22" t="str">
        <f>IF(SUM('Test Sample Data'!T$3:T$194)&gt;10,IF(AND(ISNUMBER('Test Sample Data'!T148),'Test Sample Data'!T148&lt;35,'Test Sample Data'!T148&gt;0),'Test Sample Data'!T148-'Choose Housekeeping Genes'!U$20,35-'Choose Housekeeping Genes'!U$20),"")</f>
        <v/>
      </c>
      <c r="U148" s="22" t="str">
        <f>IF(SUM('Test Sample Data'!U$3:U$194)&gt;10,IF(AND(ISNUMBER('Test Sample Data'!U148),'Test Sample Data'!U148&lt;35,'Test Sample Data'!U148&gt;0),'Test Sample Data'!U148-'Choose Housekeeping Genes'!V$20,35-'Choose Housekeeping Genes'!V$20),"")</f>
        <v/>
      </c>
      <c r="V148" s="22" t="str">
        <f>IF(SUM('Test Sample Data'!V$3:V$194)&gt;10,IF(AND(ISNUMBER('Test Sample Data'!V148),'Test Sample Data'!V148&lt;35,'Test Sample Data'!V148&gt;0),'Test Sample Data'!V148-'Choose Housekeeping Genes'!W$20,35-'Choose Housekeeping Genes'!W$20),"")</f>
        <v/>
      </c>
      <c r="W148" s="139" t="str">
        <f>'Control Sample Data'!A148</f>
        <v>Thr-CGT-4</v>
      </c>
      <c r="X148" s="140" t="s">
        <v>148</v>
      </c>
      <c r="Y148" s="22" t="str">
        <f>IF(SUM('Control Sample Data'!C$3:C$194)&gt;10,IF(AND(ISNUMBER('Control Sample Data'!C148),'Control Sample Data'!C148&lt;35,'Control Sample Data'!C148&gt;0),'Control Sample Data'!C148-'Choose Housekeeping Genes'!AA$20,35-'Choose Housekeeping Genes'!AA$20),"")</f>
        <v/>
      </c>
      <c r="Z148" s="22" t="str">
        <f>IF(SUM('Control Sample Data'!D$3:D$194)&gt;10,IF(AND(ISNUMBER('Control Sample Data'!D148),'Control Sample Data'!D148&lt;35,'Control Sample Data'!D148&gt;0),'Control Sample Data'!D148-'Choose Housekeeping Genes'!AB$20,35-'Choose Housekeeping Genes'!AB$20),"")</f>
        <v/>
      </c>
      <c r="AA148" s="22" t="str">
        <f>IF(SUM('Control Sample Data'!E$3:E$194)&gt;10,IF(AND(ISNUMBER('Control Sample Data'!E148),'Control Sample Data'!E148&lt;35,'Control Sample Data'!E148&gt;0),'Control Sample Data'!E148-'Choose Housekeeping Genes'!AC$20,35-'Choose Housekeeping Genes'!AC$20),"")</f>
        <v/>
      </c>
      <c r="AB148" s="22" t="str">
        <f>IF(SUM('Control Sample Data'!F$3:F$194)&gt;10,IF(AND(ISNUMBER('Control Sample Data'!F148),'Control Sample Data'!F148&lt;35,'Control Sample Data'!F148&gt;0),'Control Sample Data'!F148-'Choose Housekeeping Genes'!AD$20,35-'Choose Housekeeping Genes'!AD$20),"")</f>
        <v/>
      </c>
      <c r="AC148" s="22" t="str">
        <f>IF(SUM('Control Sample Data'!G$3:G$194)&gt;10,IF(AND(ISNUMBER('Control Sample Data'!G148),'Control Sample Data'!G148&lt;35,'Control Sample Data'!G148&gt;0),'Control Sample Data'!G148-'Choose Housekeeping Genes'!AE$20,35-'Choose Housekeeping Genes'!AE$20),"")</f>
        <v/>
      </c>
      <c r="AD148" s="22" t="str">
        <f>IF(SUM('Control Sample Data'!H$3:H$194)&gt;10,IF(AND(ISNUMBER('Control Sample Data'!H148),'Control Sample Data'!H148&lt;35,'Control Sample Data'!H148&gt;0),'Control Sample Data'!H148-'Choose Housekeeping Genes'!AF$20,35-'Choose Housekeeping Genes'!AF$20),"")</f>
        <v/>
      </c>
      <c r="AE148" s="22" t="str">
        <f>IF(SUM('Control Sample Data'!I$3:I$194)&gt;10,IF(AND(ISNUMBER('Control Sample Data'!I148),'Control Sample Data'!I148&lt;35,'Control Sample Data'!I148&gt;0),'Control Sample Data'!I148-'Choose Housekeeping Genes'!AG$20,35-'Choose Housekeeping Genes'!AG$20),"")</f>
        <v/>
      </c>
      <c r="AF148" s="22" t="str">
        <f>IF(SUM('Control Sample Data'!J$3:J$194)&gt;10,IF(AND(ISNUMBER('Control Sample Data'!J148),'Control Sample Data'!J148&lt;35,'Control Sample Data'!J148&gt;0),'Control Sample Data'!J148-'Choose Housekeeping Genes'!AH$20,35-'Choose Housekeeping Genes'!AH$20),"")</f>
        <v/>
      </c>
      <c r="AG148" s="22" t="str">
        <f>IF(SUM('Control Sample Data'!K$3:K$194)&gt;10,IF(AND(ISNUMBER('Control Sample Data'!K148),'Control Sample Data'!K148&lt;35,'Control Sample Data'!K148&gt;0),'Control Sample Data'!K148-'Choose Housekeeping Genes'!AI$20,35-'Choose Housekeeping Genes'!AI$20),"")</f>
        <v/>
      </c>
      <c r="AH148" s="22" t="str">
        <f>IF(SUM('Control Sample Data'!L$3:L$194)&gt;10,IF(AND(ISNUMBER('Control Sample Data'!L148),'Control Sample Data'!L148&lt;35,'Control Sample Data'!L148&gt;0),'Control Sample Data'!L148-'Choose Housekeeping Genes'!AJ$20,35-'Choose Housekeeping Genes'!AJ$20),"")</f>
        <v/>
      </c>
      <c r="AI148" s="22" t="str">
        <f>IF(SUM('Control Sample Data'!M$3:M$194)&gt;10,IF(AND(ISNUMBER('Control Sample Data'!M148),'Control Sample Data'!M148&lt;35,'Control Sample Data'!M148&gt;0),'Control Sample Data'!M148-'Choose Housekeeping Genes'!AK$20,35-'Choose Housekeeping Genes'!AK$20),"")</f>
        <v/>
      </c>
      <c r="AJ148" s="22" t="str">
        <f>IF(SUM('Control Sample Data'!N$3:N$194)&gt;10,IF(AND(ISNUMBER('Control Sample Data'!N148),'Control Sample Data'!N148&lt;35,'Control Sample Data'!N148&gt;0),'Control Sample Data'!N148-'Choose Housekeeping Genes'!AL$20,35-'Choose Housekeeping Genes'!AL$20),"")</f>
        <v/>
      </c>
      <c r="AK148" s="22" t="str">
        <f>IF(SUM('Control Sample Data'!O$3:O$194)&gt;10,IF(AND(ISNUMBER('Control Sample Data'!O148),'Control Sample Data'!O148&lt;35,'Control Sample Data'!O148&gt;0),'Control Sample Data'!O148-'Choose Housekeeping Genes'!AM$20,35-'Choose Housekeeping Genes'!AM$20),"")</f>
        <v/>
      </c>
      <c r="AL148" s="22" t="str">
        <f>IF(SUM('Control Sample Data'!P$3:P$194)&gt;10,IF(AND(ISNUMBER('Control Sample Data'!P148),'Control Sample Data'!P148&lt;35,'Control Sample Data'!P148&gt;0),'Control Sample Data'!P148-'Choose Housekeeping Genes'!AN$20,35-'Choose Housekeeping Genes'!AN$20),"")</f>
        <v/>
      </c>
      <c r="AM148" s="22" t="str">
        <f>IF(SUM('Control Sample Data'!Q$3:Q$194)&gt;10,IF(AND(ISNUMBER('Control Sample Data'!Q148),'Control Sample Data'!Q148&lt;35,'Control Sample Data'!Q148&gt;0),'Control Sample Data'!Q148-'Choose Housekeeping Genes'!AO$20,35-'Choose Housekeeping Genes'!AO$20),"")</f>
        <v/>
      </c>
      <c r="AN148" s="22" t="str">
        <f>IF(SUM('Control Sample Data'!R$3:R$194)&gt;10,IF(AND(ISNUMBER('Control Sample Data'!R148),'Control Sample Data'!R148&lt;35,'Control Sample Data'!R148&gt;0),'Control Sample Data'!R148-'Choose Housekeeping Genes'!AP$20,35-'Choose Housekeeping Genes'!AP$20),"")</f>
        <v/>
      </c>
      <c r="AO148" s="22" t="str">
        <f>IF(SUM('Control Sample Data'!S$3:S$194)&gt;10,IF(AND(ISNUMBER('Control Sample Data'!S148),'Control Sample Data'!S148&lt;35,'Control Sample Data'!S148&gt;0),'Control Sample Data'!S148-'Choose Housekeeping Genes'!AQ$20,35-'Choose Housekeeping Genes'!AQ$20),"")</f>
        <v/>
      </c>
      <c r="AP148" s="22" t="str">
        <f>IF(SUM('Control Sample Data'!T$3:T$194)&gt;10,IF(AND(ISNUMBER('Control Sample Data'!T148),'Control Sample Data'!T148&lt;35,'Control Sample Data'!T148&gt;0),'Control Sample Data'!T148-'Choose Housekeeping Genes'!AR$20,35-'Choose Housekeeping Genes'!AR$20),"")</f>
        <v/>
      </c>
      <c r="AQ148" s="22" t="str">
        <f>IF(SUM('Control Sample Data'!U$3:U$194)&gt;10,IF(AND(ISNUMBER('Control Sample Data'!U148),'Control Sample Data'!U148&lt;35,'Control Sample Data'!U148&gt;0),'Control Sample Data'!U148-'Choose Housekeeping Genes'!AS$20,35-'Choose Housekeeping Genes'!AS$20),"")</f>
        <v/>
      </c>
      <c r="AR148" s="22" t="str">
        <f>IF(SUM('Control Sample Data'!V$3:V$194)&gt;10,IF(AND(ISNUMBER('Control Sample Data'!V148),'Control Sample Data'!V148&lt;35,'Control Sample Data'!V148&gt;0),'Control Sample Data'!V148-'Choose Housekeeping Genes'!AT$20,35-'Choose Housekeeping Genes'!AT$20),"")</f>
        <v/>
      </c>
      <c r="AS148" s="69" t="str">
        <f>'Control Sample Data'!A148</f>
        <v>Thr-CGT-4</v>
      </c>
      <c r="AT148" s="21" t="s">
        <v>148</v>
      </c>
      <c r="AU148" s="22" t="str">
        <f ca="1">IF(ISNUMBER(C148-'Choose Housekeeping Genes'!D$12),C148-'Choose Housekeeping Genes'!D$12,"")</f>
        <v/>
      </c>
      <c r="AV148" s="22" t="str">
        <f ca="1">IF(ISNUMBER(D148-'Choose Housekeeping Genes'!E$12),D148-'Choose Housekeeping Genes'!E$12,"")</f>
        <v/>
      </c>
      <c r="AW148" s="22" t="str">
        <f ca="1">IF(ISNUMBER(E148-'Choose Housekeeping Genes'!F$12),E148-'Choose Housekeeping Genes'!F$12,"")</f>
        <v/>
      </c>
      <c r="AX148" s="22" t="str">
        <f ca="1">IF(ISNUMBER(F148-'Choose Housekeeping Genes'!G$12),F148-'Choose Housekeeping Genes'!G$12,"")</f>
        <v/>
      </c>
      <c r="AY148" s="22" t="str">
        <f ca="1">IF(ISNUMBER(G148-'Choose Housekeeping Genes'!H$12),G148-'Choose Housekeeping Genes'!H$12,"")</f>
        <v/>
      </c>
      <c r="AZ148" s="22" t="str">
        <f ca="1">IF(ISNUMBER(H148-'Choose Housekeeping Genes'!I$12),H148-'Choose Housekeeping Genes'!I$12,"")</f>
        <v/>
      </c>
      <c r="BA148" s="22" t="str">
        <f ca="1">IF(ISNUMBER(I148-'Choose Housekeeping Genes'!J$12),I148-'Choose Housekeeping Genes'!J$12,"")</f>
        <v/>
      </c>
      <c r="BB148" s="22" t="str">
        <f ca="1">IF(ISNUMBER(J148-'Choose Housekeeping Genes'!K$12),J148-'Choose Housekeeping Genes'!K$12,"")</f>
        <v/>
      </c>
      <c r="BC148" s="22" t="str">
        <f ca="1">IF(ISNUMBER(K148-'Choose Housekeeping Genes'!L$12),K148-'Choose Housekeeping Genes'!L$12,"")</f>
        <v/>
      </c>
      <c r="BD148" s="22" t="str">
        <f ca="1">IF(ISNUMBER(L148-'Choose Housekeeping Genes'!M$12),L148-'Choose Housekeeping Genes'!M$12,"")</f>
        <v/>
      </c>
      <c r="BE148" s="22" t="str">
        <f ca="1">IF(ISNUMBER(M148-'Choose Housekeeping Genes'!N$12),M148-'Choose Housekeeping Genes'!N$12,"")</f>
        <v/>
      </c>
      <c r="BF148" s="22" t="str">
        <f ca="1">IF(ISNUMBER(N148-'Choose Housekeeping Genes'!O$12),N148-'Choose Housekeeping Genes'!O$12,"")</f>
        <v/>
      </c>
      <c r="BG148" s="22" t="str">
        <f ca="1">IF(ISNUMBER(O148-'Choose Housekeeping Genes'!P$12),O148-'Choose Housekeeping Genes'!P$12,"")</f>
        <v/>
      </c>
      <c r="BH148" s="22" t="str">
        <f ca="1">IF(ISNUMBER(P148-'Choose Housekeeping Genes'!Q$12),P148-'Choose Housekeeping Genes'!Q$12,"")</f>
        <v/>
      </c>
      <c r="BI148" s="22" t="str">
        <f ca="1">IF(ISNUMBER(Q148-'Choose Housekeeping Genes'!R$12),Q148-'Choose Housekeeping Genes'!R$12,"")</f>
        <v/>
      </c>
      <c r="BJ148" s="22" t="str">
        <f ca="1">IF(ISNUMBER(R148-'Choose Housekeeping Genes'!S$12),R148-'Choose Housekeeping Genes'!S$12,"")</f>
        <v/>
      </c>
      <c r="BK148" s="22" t="str">
        <f ca="1">IF(ISNUMBER(S148-'Choose Housekeeping Genes'!T$12),S148-'Choose Housekeeping Genes'!T$12,"")</f>
        <v/>
      </c>
      <c r="BL148" s="22" t="str">
        <f ca="1">IF(ISNUMBER(T148-'Choose Housekeeping Genes'!U$12),T148-'Choose Housekeeping Genes'!U$12,"")</f>
        <v/>
      </c>
      <c r="BM148" s="22" t="str">
        <f ca="1">IF(ISNUMBER(U148-'Choose Housekeeping Genes'!V$12),U148-'Choose Housekeeping Genes'!V$12,"")</f>
        <v/>
      </c>
      <c r="BN148" s="22" t="str">
        <f ca="1">IF(ISNUMBER(V148-'Choose Housekeeping Genes'!W$12),V148-'Choose Housekeeping Genes'!W$12,"")</f>
        <v/>
      </c>
      <c r="BO148" s="142" t="str">
        <f t="shared" si="94"/>
        <v>Thr-CGT-4</v>
      </c>
      <c r="BP148" s="140" t="s">
        <v>148</v>
      </c>
      <c r="BQ148" s="22" t="str">
        <f ca="1">IF(ISNUMBER(Y148-'Choose Housekeeping Genes'!AA$12),Y148-'Choose Housekeeping Genes'!AA$12,"")</f>
        <v/>
      </c>
      <c r="BR148" s="22" t="str">
        <f ca="1">IF(ISNUMBER(Z148-'Choose Housekeeping Genes'!AB$12),Z148-'Choose Housekeeping Genes'!AB$12,"")</f>
        <v/>
      </c>
      <c r="BS148" s="22" t="str">
        <f ca="1">IF(ISNUMBER(AA148-'Choose Housekeeping Genes'!AC$12),AA148-'Choose Housekeeping Genes'!AC$12,"")</f>
        <v/>
      </c>
      <c r="BT148" s="22" t="str">
        <f ca="1">IF(ISNUMBER(AB148-'Choose Housekeeping Genes'!AD$12),AB148-'Choose Housekeeping Genes'!AD$12,"")</f>
        <v/>
      </c>
      <c r="BU148" s="22" t="str">
        <f ca="1">IF(ISNUMBER(AC148-'Choose Housekeeping Genes'!AE$12),AC148-'Choose Housekeeping Genes'!AE$12,"")</f>
        <v/>
      </c>
      <c r="BV148" s="22" t="str">
        <f ca="1">IF(ISNUMBER(AD148-'Choose Housekeeping Genes'!AF$12),AD148-'Choose Housekeeping Genes'!AF$12,"")</f>
        <v/>
      </c>
      <c r="BW148" s="22" t="str">
        <f ca="1">IF(ISNUMBER(AE148-'Choose Housekeeping Genes'!AG$12),AE148-'Choose Housekeeping Genes'!AG$12,"")</f>
        <v/>
      </c>
      <c r="BX148" s="22" t="str">
        <f ca="1">IF(ISNUMBER(AF148-'Choose Housekeeping Genes'!AH$12),AF148-'Choose Housekeeping Genes'!AH$12,"")</f>
        <v/>
      </c>
      <c r="BY148" s="22" t="str">
        <f ca="1">IF(ISNUMBER(AG148-'Choose Housekeeping Genes'!AI$12),AG148-'Choose Housekeeping Genes'!AI$12,"")</f>
        <v/>
      </c>
      <c r="BZ148" s="22" t="str">
        <f ca="1">IF(ISNUMBER(AH148-'Choose Housekeeping Genes'!AJ$12),AH148-'Choose Housekeeping Genes'!AJ$12,"")</f>
        <v/>
      </c>
      <c r="CA148" s="22" t="str">
        <f ca="1">IF(ISNUMBER(AI148-'Choose Housekeeping Genes'!AK$12),AI148-'Choose Housekeeping Genes'!AK$12,"")</f>
        <v/>
      </c>
      <c r="CB148" s="22" t="str">
        <f ca="1">IF(ISNUMBER(AJ148-'Choose Housekeeping Genes'!AL$12),AJ148-'Choose Housekeeping Genes'!AL$12,"")</f>
        <v/>
      </c>
      <c r="CC148" s="22" t="str">
        <f ca="1">IF(ISNUMBER(AK148-'Choose Housekeeping Genes'!AM$12),AK148-'Choose Housekeeping Genes'!AM$12,"")</f>
        <v/>
      </c>
      <c r="CD148" s="22" t="str">
        <f ca="1">IF(ISNUMBER(AL148-'Choose Housekeeping Genes'!AN$12),AL148-'Choose Housekeeping Genes'!AN$12,"")</f>
        <v/>
      </c>
      <c r="CE148" s="22" t="str">
        <f ca="1">IF(ISNUMBER(AM148-'Choose Housekeeping Genes'!AO$12),AM148-'Choose Housekeeping Genes'!AO$12,"")</f>
        <v/>
      </c>
      <c r="CF148" s="22" t="str">
        <f ca="1">IF(ISNUMBER(AN148-'Choose Housekeeping Genes'!AP$12),AN148-'Choose Housekeeping Genes'!AP$12,"")</f>
        <v/>
      </c>
      <c r="CG148" s="22" t="str">
        <f ca="1">IF(ISNUMBER(AO148-'Choose Housekeeping Genes'!AQ$12),AO148-'Choose Housekeeping Genes'!AQ$12,"")</f>
        <v/>
      </c>
      <c r="CH148" s="22" t="str">
        <f ca="1">IF(ISNUMBER(AP148-'Choose Housekeeping Genes'!AR$12),AP148-'Choose Housekeeping Genes'!AR$12,"")</f>
        <v/>
      </c>
      <c r="CI148" s="22" t="str">
        <f ca="1">IF(ISNUMBER(AQ148-'Choose Housekeeping Genes'!AS$12),AQ148-'Choose Housekeeping Genes'!AS$12,"")</f>
        <v/>
      </c>
      <c r="CJ148" s="22" t="str">
        <f ca="1">IF(ISNUMBER(AR148-'Choose Housekeeping Genes'!AT$12),AR148-'Choose Housekeeping Genes'!AT$12,"")</f>
        <v/>
      </c>
      <c r="CK148" s="66" t="e">
        <f t="shared" ca="1" si="95"/>
        <v>#DIV/0!</v>
      </c>
      <c r="CL148" s="143" t="e">
        <f t="shared" ca="1" si="96"/>
        <v>#DIV/0!</v>
      </c>
      <c r="DA148" s="69" t="str">
        <f>'Transcript table'!D156</f>
        <v>Thr-CGT-4</v>
      </c>
      <c r="DB148" s="21" t="s">
        <v>148</v>
      </c>
      <c r="DC148" s="65" t="str">
        <f t="shared" ca="1" si="97"/>
        <v/>
      </c>
      <c r="DD148" s="65" t="str">
        <f t="shared" ca="1" si="98"/>
        <v/>
      </c>
      <c r="DE148" s="65" t="str">
        <f t="shared" ca="1" si="99"/>
        <v/>
      </c>
      <c r="DF148" s="65" t="str">
        <f t="shared" ca="1" si="100"/>
        <v/>
      </c>
      <c r="DG148" s="65" t="str">
        <f t="shared" ca="1" si="101"/>
        <v/>
      </c>
      <c r="DH148" s="65" t="str">
        <f t="shared" ca="1" si="102"/>
        <v/>
      </c>
      <c r="DI148" s="65" t="str">
        <f t="shared" ca="1" si="103"/>
        <v/>
      </c>
      <c r="DJ148" s="65" t="str">
        <f t="shared" ca="1" si="104"/>
        <v/>
      </c>
      <c r="DK148" s="65" t="str">
        <f t="shared" ca="1" si="105"/>
        <v/>
      </c>
      <c r="DL148" s="65" t="str">
        <f t="shared" ca="1" si="106"/>
        <v/>
      </c>
      <c r="DM148" s="65" t="str">
        <f t="shared" ca="1" si="107"/>
        <v/>
      </c>
      <c r="DN148" s="65" t="str">
        <f t="shared" ca="1" si="108"/>
        <v/>
      </c>
      <c r="DO148" s="65" t="str">
        <f t="shared" ca="1" si="109"/>
        <v/>
      </c>
      <c r="DP148" s="65" t="str">
        <f t="shared" ca="1" si="110"/>
        <v/>
      </c>
      <c r="DQ148" s="65" t="str">
        <f t="shared" ca="1" si="111"/>
        <v/>
      </c>
      <c r="DR148" s="65" t="str">
        <f t="shared" ca="1" si="112"/>
        <v/>
      </c>
      <c r="DS148" s="65" t="str">
        <f t="shared" ca="1" si="113"/>
        <v/>
      </c>
      <c r="DT148" s="65" t="str">
        <f t="shared" ca="1" si="114"/>
        <v/>
      </c>
      <c r="DU148" s="65" t="str">
        <f t="shared" ca="1" si="115"/>
        <v/>
      </c>
      <c r="DV148" s="65" t="str">
        <f t="shared" ca="1" si="116"/>
        <v/>
      </c>
      <c r="DW148" s="141" t="str">
        <f t="shared" si="117"/>
        <v>Thr-CGT-4</v>
      </c>
      <c r="DX148" s="140" t="s">
        <v>148</v>
      </c>
      <c r="DY148" s="65" t="str">
        <f t="shared" ca="1" si="118"/>
        <v/>
      </c>
      <c r="DZ148" s="65" t="str">
        <f t="shared" ca="1" si="119"/>
        <v/>
      </c>
      <c r="EA148" s="65" t="str">
        <f t="shared" ca="1" si="120"/>
        <v/>
      </c>
      <c r="EB148" s="65" t="str">
        <f t="shared" ca="1" si="121"/>
        <v/>
      </c>
      <c r="EC148" s="65" t="str">
        <f t="shared" ca="1" si="122"/>
        <v/>
      </c>
      <c r="ED148" s="65" t="str">
        <f t="shared" ca="1" si="123"/>
        <v/>
      </c>
      <c r="EE148" s="65" t="str">
        <f t="shared" ca="1" si="124"/>
        <v/>
      </c>
      <c r="EF148" s="65" t="str">
        <f t="shared" ca="1" si="125"/>
        <v/>
      </c>
      <c r="EG148" s="65" t="str">
        <f t="shared" ca="1" si="126"/>
        <v/>
      </c>
      <c r="EH148" s="65" t="str">
        <f t="shared" ca="1" si="127"/>
        <v/>
      </c>
      <c r="EI148" s="65" t="str">
        <f t="shared" ca="1" si="128"/>
        <v/>
      </c>
      <c r="EJ148" s="65" t="str">
        <f t="shared" ca="1" si="129"/>
        <v/>
      </c>
      <c r="EK148" s="65" t="str">
        <f t="shared" ca="1" si="130"/>
        <v/>
      </c>
      <c r="EL148" s="65" t="str">
        <f t="shared" ca="1" si="131"/>
        <v/>
      </c>
      <c r="EM148" s="65" t="str">
        <f t="shared" ca="1" si="132"/>
        <v/>
      </c>
      <c r="EN148" s="65" t="str">
        <f t="shared" ca="1" si="133"/>
        <v/>
      </c>
      <c r="EO148" s="65" t="str">
        <f t="shared" ca="1" si="134"/>
        <v/>
      </c>
      <c r="EP148" s="65" t="str">
        <f t="shared" ca="1" si="135"/>
        <v/>
      </c>
      <c r="EQ148" s="65" t="str">
        <f t="shared" ca="1" si="136"/>
        <v/>
      </c>
      <c r="ER148" s="65" t="str">
        <f t="shared" ca="1" si="137"/>
        <v/>
      </c>
    </row>
    <row r="149" spans="1:148" ht="12.75" customHeight="1">
      <c r="A149" s="134" t="str">
        <f>'Test Sample Data'!A149</f>
        <v>Thr-CGT-5</v>
      </c>
      <c r="B149" s="136" t="s">
        <v>146</v>
      </c>
      <c r="C149" s="22" t="str">
        <f>IF(SUM('Test Sample Data'!C$3:C$194)&gt;10,IF(AND(ISNUMBER('Test Sample Data'!C149),'Test Sample Data'!C149&lt;35,'Test Sample Data'!C149&gt;0),'Test Sample Data'!C149-'Choose Housekeeping Genes'!D$20,35-'Choose Housekeeping Genes'!D$20),"")</f>
        <v/>
      </c>
      <c r="D149" s="22" t="str">
        <f>IF(SUM('Test Sample Data'!D$3:D$194)&gt;10,IF(AND(ISNUMBER('Test Sample Data'!D149),'Test Sample Data'!D149&lt;35,'Test Sample Data'!D149&gt;0),'Test Sample Data'!D149-'Choose Housekeeping Genes'!E$20,35-'Choose Housekeeping Genes'!E$20),"")</f>
        <v/>
      </c>
      <c r="E149" s="22" t="str">
        <f>IF(SUM('Test Sample Data'!E$3:E$194)&gt;10,IF(AND(ISNUMBER('Test Sample Data'!E149),'Test Sample Data'!E149&lt;35,'Test Sample Data'!E149&gt;0),'Test Sample Data'!E149-'Choose Housekeeping Genes'!F$20,35-'Choose Housekeeping Genes'!F$20),"")</f>
        <v/>
      </c>
      <c r="F149" s="22" t="str">
        <f>IF(SUM('Test Sample Data'!F$3:F$194)&gt;10,IF(AND(ISNUMBER('Test Sample Data'!F149),'Test Sample Data'!F149&lt;35,'Test Sample Data'!F149&gt;0),'Test Sample Data'!F149-'Choose Housekeeping Genes'!G$20,35-'Choose Housekeeping Genes'!G$20),"")</f>
        <v/>
      </c>
      <c r="G149" s="22" t="str">
        <f>IF(SUM('Test Sample Data'!G$3:G$194)&gt;10,IF(AND(ISNUMBER('Test Sample Data'!G149),'Test Sample Data'!G149&lt;35,'Test Sample Data'!G149&gt;0),'Test Sample Data'!G149-'Choose Housekeeping Genes'!H$20,35-'Choose Housekeeping Genes'!H$20),"")</f>
        <v/>
      </c>
      <c r="H149" s="22" t="str">
        <f>IF(SUM('Test Sample Data'!H$3:H$194)&gt;10,IF(AND(ISNUMBER('Test Sample Data'!H149),'Test Sample Data'!H149&lt;35,'Test Sample Data'!H149&gt;0),'Test Sample Data'!H149-'Choose Housekeeping Genes'!I$20,35-'Choose Housekeeping Genes'!I$20),"")</f>
        <v/>
      </c>
      <c r="I149" s="22" t="str">
        <f>IF(SUM('Test Sample Data'!I$3:I$194)&gt;10,IF(AND(ISNUMBER('Test Sample Data'!I149),'Test Sample Data'!I149&lt;35,'Test Sample Data'!I149&gt;0),'Test Sample Data'!I149-'Choose Housekeeping Genes'!J$20,35-'Choose Housekeeping Genes'!J$20),"")</f>
        <v/>
      </c>
      <c r="J149" s="22" t="str">
        <f>IF(SUM('Test Sample Data'!J$3:J$194)&gt;10,IF(AND(ISNUMBER('Test Sample Data'!J149),'Test Sample Data'!J149&lt;35,'Test Sample Data'!J149&gt;0),'Test Sample Data'!J149-'Choose Housekeeping Genes'!K$20,35-'Choose Housekeeping Genes'!K$20),"")</f>
        <v/>
      </c>
      <c r="K149" s="22" t="str">
        <f>IF(SUM('Test Sample Data'!K$3:K$194)&gt;10,IF(AND(ISNUMBER('Test Sample Data'!K149),'Test Sample Data'!K149&lt;35,'Test Sample Data'!K149&gt;0),'Test Sample Data'!K149-'Choose Housekeeping Genes'!L$20,35-'Choose Housekeeping Genes'!L$20),"")</f>
        <v/>
      </c>
      <c r="L149" s="22" t="str">
        <f>IF(SUM('Test Sample Data'!L$3:L$194)&gt;10,IF(AND(ISNUMBER('Test Sample Data'!L149),'Test Sample Data'!L149&lt;35,'Test Sample Data'!L149&gt;0),'Test Sample Data'!L149-'Choose Housekeeping Genes'!M$20,35-'Choose Housekeeping Genes'!M$20),"")</f>
        <v/>
      </c>
      <c r="M149" s="22" t="str">
        <f>IF(SUM('Test Sample Data'!M$3:M$194)&gt;10,IF(AND(ISNUMBER('Test Sample Data'!M149),'Test Sample Data'!M149&lt;35,'Test Sample Data'!M149&gt;0),'Test Sample Data'!M149-'Choose Housekeeping Genes'!N$20,35-'Choose Housekeeping Genes'!N$20),"")</f>
        <v/>
      </c>
      <c r="N149" s="22" t="str">
        <f>IF(SUM('Test Sample Data'!N$3:N$194)&gt;10,IF(AND(ISNUMBER('Test Sample Data'!N149),'Test Sample Data'!N149&lt;35,'Test Sample Data'!N149&gt;0),'Test Sample Data'!N149-'Choose Housekeeping Genes'!O$20,35-'Choose Housekeeping Genes'!O$20),"")</f>
        <v/>
      </c>
      <c r="O149" s="22" t="str">
        <f>IF(SUM('Test Sample Data'!O$3:O$194)&gt;10,IF(AND(ISNUMBER('Test Sample Data'!O149),'Test Sample Data'!O149&lt;35,'Test Sample Data'!O149&gt;0),'Test Sample Data'!O149-'Choose Housekeeping Genes'!P$20,35-'Choose Housekeeping Genes'!P$20),"")</f>
        <v/>
      </c>
      <c r="P149" s="22" t="str">
        <f>IF(SUM('Test Sample Data'!P$3:P$194)&gt;10,IF(AND(ISNUMBER('Test Sample Data'!P149),'Test Sample Data'!P149&lt;35,'Test Sample Data'!P149&gt;0),'Test Sample Data'!P149-'Choose Housekeeping Genes'!Q$20,35-'Choose Housekeeping Genes'!Q$20),"")</f>
        <v/>
      </c>
      <c r="Q149" s="22" t="str">
        <f>IF(SUM('Test Sample Data'!Q$3:Q$194)&gt;10,IF(AND(ISNUMBER('Test Sample Data'!Q149),'Test Sample Data'!Q149&lt;35,'Test Sample Data'!Q149&gt;0),'Test Sample Data'!Q149-'Choose Housekeeping Genes'!R$20,35-'Choose Housekeeping Genes'!R$20),"")</f>
        <v/>
      </c>
      <c r="R149" s="22" t="str">
        <f>IF(SUM('Test Sample Data'!R$3:R$194)&gt;10,IF(AND(ISNUMBER('Test Sample Data'!R149),'Test Sample Data'!R149&lt;35,'Test Sample Data'!R149&gt;0),'Test Sample Data'!R149-'Choose Housekeeping Genes'!S$20,35-'Choose Housekeeping Genes'!S$20),"")</f>
        <v/>
      </c>
      <c r="S149" s="22" t="str">
        <f>IF(SUM('Test Sample Data'!S$3:S$194)&gt;10,IF(AND(ISNUMBER('Test Sample Data'!S149),'Test Sample Data'!S149&lt;35,'Test Sample Data'!S149&gt;0),'Test Sample Data'!S149-'Choose Housekeeping Genes'!T$20,35-'Choose Housekeeping Genes'!T$20),"")</f>
        <v/>
      </c>
      <c r="T149" s="22" t="str">
        <f>IF(SUM('Test Sample Data'!T$3:T$194)&gt;10,IF(AND(ISNUMBER('Test Sample Data'!T149),'Test Sample Data'!T149&lt;35,'Test Sample Data'!T149&gt;0),'Test Sample Data'!T149-'Choose Housekeeping Genes'!U$20,35-'Choose Housekeeping Genes'!U$20),"")</f>
        <v/>
      </c>
      <c r="U149" s="22" t="str">
        <f>IF(SUM('Test Sample Data'!U$3:U$194)&gt;10,IF(AND(ISNUMBER('Test Sample Data'!U149),'Test Sample Data'!U149&lt;35,'Test Sample Data'!U149&gt;0),'Test Sample Data'!U149-'Choose Housekeeping Genes'!V$20,35-'Choose Housekeeping Genes'!V$20),"")</f>
        <v/>
      </c>
      <c r="V149" s="22" t="str">
        <f>IF(SUM('Test Sample Data'!V$3:V$194)&gt;10,IF(AND(ISNUMBER('Test Sample Data'!V149),'Test Sample Data'!V149&lt;35,'Test Sample Data'!V149&gt;0),'Test Sample Data'!V149-'Choose Housekeeping Genes'!W$20,35-'Choose Housekeeping Genes'!W$20),"")</f>
        <v/>
      </c>
      <c r="W149" s="139" t="str">
        <f>'Control Sample Data'!A149</f>
        <v>Thr-CGT-5</v>
      </c>
      <c r="X149" s="140" t="s">
        <v>146</v>
      </c>
      <c r="Y149" s="22" t="str">
        <f>IF(SUM('Control Sample Data'!C$3:C$194)&gt;10,IF(AND(ISNUMBER('Control Sample Data'!C149),'Control Sample Data'!C149&lt;35,'Control Sample Data'!C149&gt;0),'Control Sample Data'!C149-'Choose Housekeeping Genes'!AA$20,35-'Choose Housekeeping Genes'!AA$20),"")</f>
        <v/>
      </c>
      <c r="Z149" s="22" t="str">
        <f>IF(SUM('Control Sample Data'!D$3:D$194)&gt;10,IF(AND(ISNUMBER('Control Sample Data'!D149),'Control Sample Data'!D149&lt;35,'Control Sample Data'!D149&gt;0),'Control Sample Data'!D149-'Choose Housekeeping Genes'!AB$20,35-'Choose Housekeeping Genes'!AB$20),"")</f>
        <v/>
      </c>
      <c r="AA149" s="22" t="str">
        <f>IF(SUM('Control Sample Data'!E$3:E$194)&gt;10,IF(AND(ISNUMBER('Control Sample Data'!E149),'Control Sample Data'!E149&lt;35,'Control Sample Data'!E149&gt;0),'Control Sample Data'!E149-'Choose Housekeeping Genes'!AC$20,35-'Choose Housekeeping Genes'!AC$20),"")</f>
        <v/>
      </c>
      <c r="AB149" s="22" t="str">
        <f>IF(SUM('Control Sample Data'!F$3:F$194)&gt;10,IF(AND(ISNUMBER('Control Sample Data'!F149),'Control Sample Data'!F149&lt;35,'Control Sample Data'!F149&gt;0),'Control Sample Data'!F149-'Choose Housekeeping Genes'!AD$20,35-'Choose Housekeeping Genes'!AD$20),"")</f>
        <v/>
      </c>
      <c r="AC149" s="22" t="str">
        <f>IF(SUM('Control Sample Data'!G$3:G$194)&gt;10,IF(AND(ISNUMBER('Control Sample Data'!G149),'Control Sample Data'!G149&lt;35,'Control Sample Data'!G149&gt;0),'Control Sample Data'!G149-'Choose Housekeeping Genes'!AE$20,35-'Choose Housekeeping Genes'!AE$20),"")</f>
        <v/>
      </c>
      <c r="AD149" s="22" t="str">
        <f>IF(SUM('Control Sample Data'!H$3:H$194)&gt;10,IF(AND(ISNUMBER('Control Sample Data'!H149),'Control Sample Data'!H149&lt;35,'Control Sample Data'!H149&gt;0),'Control Sample Data'!H149-'Choose Housekeeping Genes'!AF$20,35-'Choose Housekeeping Genes'!AF$20),"")</f>
        <v/>
      </c>
      <c r="AE149" s="22" t="str">
        <f>IF(SUM('Control Sample Data'!I$3:I$194)&gt;10,IF(AND(ISNUMBER('Control Sample Data'!I149),'Control Sample Data'!I149&lt;35,'Control Sample Data'!I149&gt;0),'Control Sample Data'!I149-'Choose Housekeeping Genes'!AG$20,35-'Choose Housekeeping Genes'!AG$20),"")</f>
        <v/>
      </c>
      <c r="AF149" s="22" t="str">
        <f>IF(SUM('Control Sample Data'!J$3:J$194)&gt;10,IF(AND(ISNUMBER('Control Sample Data'!J149),'Control Sample Data'!J149&lt;35,'Control Sample Data'!J149&gt;0),'Control Sample Data'!J149-'Choose Housekeeping Genes'!AH$20,35-'Choose Housekeeping Genes'!AH$20),"")</f>
        <v/>
      </c>
      <c r="AG149" s="22" t="str">
        <f>IF(SUM('Control Sample Data'!K$3:K$194)&gt;10,IF(AND(ISNUMBER('Control Sample Data'!K149),'Control Sample Data'!K149&lt;35,'Control Sample Data'!K149&gt;0),'Control Sample Data'!K149-'Choose Housekeeping Genes'!AI$20,35-'Choose Housekeeping Genes'!AI$20),"")</f>
        <v/>
      </c>
      <c r="AH149" s="22" t="str">
        <f>IF(SUM('Control Sample Data'!L$3:L$194)&gt;10,IF(AND(ISNUMBER('Control Sample Data'!L149),'Control Sample Data'!L149&lt;35,'Control Sample Data'!L149&gt;0),'Control Sample Data'!L149-'Choose Housekeeping Genes'!AJ$20,35-'Choose Housekeeping Genes'!AJ$20),"")</f>
        <v/>
      </c>
      <c r="AI149" s="22" t="str">
        <f>IF(SUM('Control Sample Data'!M$3:M$194)&gt;10,IF(AND(ISNUMBER('Control Sample Data'!M149),'Control Sample Data'!M149&lt;35,'Control Sample Data'!M149&gt;0),'Control Sample Data'!M149-'Choose Housekeeping Genes'!AK$20,35-'Choose Housekeeping Genes'!AK$20),"")</f>
        <v/>
      </c>
      <c r="AJ149" s="22" t="str">
        <f>IF(SUM('Control Sample Data'!N$3:N$194)&gt;10,IF(AND(ISNUMBER('Control Sample Data'!N149),'Control Sample Data'!N149&lt;35,'Control Sample Data'!N149&gt;0),'Control Sample Data'!N149-'Choose Housekeeping Genes'!AL$20,35-'Choose Housekeeping Genes'!AL$20),"")</f>
        <v/>
      </c>
      <c r="AK149" s="22" t="str">
        <f>IF(SUM('Control Sample Data'!O$3:O$194)&gt;10,IF(AND(ISNUMBER('Control Sample Data'!O149),'Control Sample Data'!O149&lt;35,'Control Sample Data'!O149&gt;0),'Control Sample Data'!O149-'Choose Housekeeping Genes'!AM$20,35-'Choose Housekeeping Genes'!AM$20),"")</f>
        <v/>
      </c>
      <c r="AL149" s="22" t="str">
        <f>IF(SUM('Control Sample Data'!P$3:P$194)&gt;10,IF(AND(ISNUMBER('Control Sample Data'!P149),'Control Sample Data'!P149&lt;35,'Control Sample Data'!P149&gt;0),'Control Sample Data'!P149-'Choose Housekeeping Genes'!AN$20,35-'Choose Housekeeping Genes'!AN$20),"")</f>
        <v/>
      </c>
      <c r="AM149" s="22" t="str">
        <f>IF(SUM('Control Sample Data'!Q$3:Q$194)&gt;10,IF(AND(ISNUMBER('Control Sample Data'!Q149),'Control Sample Data'!Q149&lt;35,'Control Sample Data'!Q149&gt;0),'Control Sample Data'!Q149-'Choose Housekeeping Genes'!AO$20,35-'Choose Housekeeping Genes'!AO$20),"")</f>
        <v/>
      </c>
      <c r="AN149" s="22" t="str">
        <f>IF(SUM('Control Sample Data'!R$3:R$194)&gt;10,IF(AND(ISNUMBER('Control Sample Data'!R149),'Control Sample Data'!R149&lt;35,'Control Sample Data'!R149&gt;0),'Control Sample Data'!R149-'Choose Housekeeping Genes'!AP$20,35-'Choose Housekeeping Genes'!AP$20),"")</f>
        <v/>
      </c>
      <c r="AO149" s="22" t="str">
        <f>IF(SUM('Control Sample Data'!S$3:S$194)&gt;10,IF(AND(ISNUMBER('Control Sample Data'!S149),'Control Sample Data'!S149&lt;35,'Control Sample Data'!S149&gt;0),'Control Sample Data'!S149-'Choose Housekeeping Genes'!AQ$20,35-'Choose Housekeeping Genes'!AQ$20),"")</f>
        <v/>
      </c>
      <c r="AP149" s="22" t="str">
        <f>IF(SUM('Control Sample Data'!T$3:T$194)&gt;10,IF(AND(ISNUMBER('Control Sample Data'!T149),'Control Sample Data'!T149&lt;35,'Control Sample Data'!T149&gt;0),'Control Sample Data'!T149-'Choose Housekeeping Genes'!AR$20,35-'Choose Housekeeping Genes'!AR$20),"")</f>
        <v/>
      </c>
      <c r="AQ149" s="22" t="str">
        <f>IF(SUM('Control Sample Data'!U$3:U$194)&gt;10,IF(AND(ISNUMBER('Control Sample Data'!U149),'Control Sample Data'!U149&lt;35,'Control Sample Data'!U149&gt;0),'Control Sample Data'!U149-'Choose Housekeeping Genes'!AS$20,35-'Choose Housekeeping Genes'!AS$20),"")</f>
        <v/>
      </c>
      <c r="AR149" s="22" t="str">
        <f>IF(SUM('Control Sample Data'!V$3:V$194)&gt;10,IF(AND(ISNUMBER('Control Sample Data'!V149),'Control Sample Data'!V149&lt;35,'Control Sample Data'!V149&gt;0),'Control Sample Data'!V149-'Choose Housekeeping Genes'!AT$20,35-'Choose Housekeeping Genes'!AT$20),"")</f>
        <v/>
      </c>
      <c r="AS149" s="69" t="str">
        <f>'Control Sample Data'!A149</f>
        <v>Thr-CGT-5</v>
      </c>
      <c r="AT149" s="21" t="s">
        <v>146</v>
      </c>
      <c r="AU149" s="22" t="str">
        <f ca="1">IF(ISNUMBER(C149-'Choose Housekeeping Genes'!D$12),C149-'Choose Housekeeping Genes'!D$12,"")</f>
        <v/>
      </c>
      <c r="AV149" s="22" t="str">
        <f ca="1">IF(ISNUMBER(D149-'Choose Housekeeping Genes'!E$12),D149-'Choose Housekeeping Genes'!E$12,"")</f>
        <v/>
      </c>
      <c r="AW149" s="22" t="str">
        <f ca="1">IF(ISNUMBER(E149-'Choose Housekeeping Genes'!F$12),E149-'Choose Housekeeping Genes'!F$12,"")</f>
        <v/>
      </c>
      <c r="AX149" s="22" t="str">
        <f ca="1">IF(ISNUMBER(F149-'Choose Housekeeping Genes'!G$12),F149-'Choose Housekeeping Genes'!G$12,"")</f>
        <v/>
      </c>
      <c r="AY149" s="22" t="str">
        <f ca="1">IF(ISNUMBER(G149-'Choose Housekeeping Genes'!H$12),G149-'Choose Housekeeping Genes'!H$12,"")</f>
        <v/>
      </c>
      <c r="AZ149" s="22" t="str">
        <f ca="1">IF(ISNUMBER(H149-'Choose Housekeeping Genes'!I$12),H149-'Choose Housekeeping Genes'!I$12,"")</f>
        <v/>
      </c>
      <c r="BA149" s="22" t="str">
        <f ca="1">IF(ISNUMBER(I149-'Choose Housekeeping Genes'!J$12),I149-'Choose Housekeeping Genes'!J$12,"")</f>
        <v/>
      </c>
      <c r="BB149" s="22" t="str">
        <f ca="1">IF(ISNUMBER(J149-'Choose Housekeeping Genes'!K$12),J149-'Choose Housekeeping Genes'!K$12,"")</f>
        <v/>
      </c>
      <c r="BC149" s="22" t="str">
        <f ca="1">IF(ISNUMBER(K149-'Choose Housekeeping Genes'!L$12),K149-'Choose Housekeeping Genes'!L$12,"")</f>
        <v/>
      </c>
      <c r="BD149" s="22" t="str">
        <f ca="1">IF(ISNUMBER(L149-'Choose Housekeeping Genes'!M$12),L149-'Choose Housekeeping Genes'!M$12,"")</f>
        <v/>
      </c>
      <c r="BE149" s="22" t="str">
        <f ca="1">IF(ISNUMBER(M149-'Choose Housekeeping Genes'!N$12),M149-'Choose Housekeeping Genes'!N$12,"")</f>
        <v/>
      </c>
      <c r="BF149" s="22" t="str">
        <f ca="1">IF(ISNUMBER(N149-'Choose Housekeeping Genes'!O$12),N149-'Choose Housekeeping Genes'!O$12,"")</f>
        <v/>
      </c>
      <c r="BG149" s="22" t="str">
        <f ca="1">IF(ISNUMBER(O149-'Choose Housekeeping Genes'!P$12),O149-'Choose Housekeeping Genes'!P$12,"")</f>
        <v/>
      </c>
      <c r="BH149" s="22" t="str">
        <f ca="1">IF(ISNUMBER(P149-'Choose Housekeeping Genes'!Q$12),P149-'Choose Housekeeping Genes'!Q$12,"")</f>
        <v/>
      </c>
      <c r="BI149" s="22" t="str">
        <f ca="1">IF(ISNUMBER(Q149-'Choose Housekeeping Genes'!R$12),Q149-'Choose Housekeeping Genes'!R$12,"")</f>
        <v/>
      </c>
      <c r="BJ149" s="22" t="str">
        <f ca="1">IF(ISNUMBER(R149-'Choose Housekeeping Genes'!S$12),R149-'Choose Housekeeping Genes'!S$12,"")</f>
        <v/>
      </c>
      <c r="BK149" s="22" t="str">
        <f ca="1">IF(ISNUMBER(S149-'Choose Housekeeping Genes'!T$12),S149-'Choose Housekeeping Genes'!T$12,"")</f>
        <v/>
      </c>
      <c r="BL149" s="22" t="str">
        <f ca="1">IF(ISNUMBER(T149-'Choose Housekeeping Genes'!U$12),T149-'Choose Housekeeping Genes'!U$12,"")</f>
        <v/>
      </c>
      <c r="BM149" s="22" t="str">
        <f ca="1">IF(ISNUMBER(U149-'Choose Housekeeping Genes'!V$12),U149-'Choose Housekeeping Genes'!V$12,"")</f>
        <v/>
      </c>
      <c r="BN149" s="22" t="str">
        <f ca="1">IF(ISNUMBER(V149-'Choose Housekeeping Genes'!W$12),V149-'Choose Housekeeping Genes'!W$12,"")</f>
        <v/>
      </c>
      <c r="BO149" s="142" t="str">
        <f t="shared" si="94"/>
        <v>Thr-CGT-5</v>
      </c>
      <c r="BP149" s="140" t="s">
        <v>146</v>
      </c>
      <c r="BQ149" s="22" t="str">
        <f ca="1">IF(ISNUMBER(Y149-'Choose Housekeeping Genes'!AA$12),Y149-'Choose Housekeeping Genes'!AA$12,"")</f>
        <v/>
      </c>
      <c r="BR149" s="22" t="str">
        <f ca="1">IF(ISNUMBER(Z149-'Choose Housekeeping Genes'!AB$12),Z149-'Choose Housekeeping Genes'!AB$12,"")</f>
        <v/>
      </c>
      <c r="BS149" s="22" t="str">
        <f ca="1">IF(ISNUMBER(AA149-'Choose Housekeeping Genes'!AC$12),AA149-'Choose Housekeeping Genes'!AC$12,"")</f>
        <v/>
      </c>
      <c r="BT149" s="22" t="str">
        <f ca="1">IF(ISNUMBER(AB149-'Choose Housekeeping Genes'!AD$12),AB149-'Choose Housekeeping Genes'!AD$12,"")</f>
        <v/>
      </c>
      <c r="BU149" s="22" t="str">
        <f ca="1">IF(ISNUMBER(AC149-'Choose Housekeeping Genes'!AE$12),AC149-'Choose Housekeeping Genes'!AE$12,"")</f>
        <v/>
      </c>
      <c r="BV149" s="22" t="str">
        <f ca="1">IF(ISNUMBER(AD149-'Choose Housekeeping Genes'!AF$12),AD149-'Choose Housekeeping Genes'!AF$12,"")</f>
        <v/>
      </c>
      <c r="BW149" s="22" t="str">
        <f ca="1">IF(ISNUMBER(AE149-'Choose Housekeeping Genes'!AG$12),AE149-'Choose Housekeeping Genes'!AG$12,"")</f>
        <v/>
      </c>
      <c r="BX149" s="22" t="str">
        <f ca="1">IF(ISNUMBER(AF149-'Choose Housekeeping Genes'!AH$12),AF149-'Choose Housekeeping Genes'!AH$12,"")</f>
        <v/>
      </c>
      <c r="BY149" s="22" t="str">
        <f ca="1">IF(ISNUMBER(AG149-'Choose Housekeeping Genes'!AI$12),AG149-'Choose Housekeeping Genes'!AI$12,"")</f>
        <v/>
      </c>
      <c r="BZ149" s="22" t="str">
        <f ca="1">IF(ISNUMBER(AH149-'Choose Housekeeping Genes'!AJ$12),AH149-'Choose Housekeeping Genes'!AJ$12,"")</f>
        <v/>
      </c>
      <c r="CA149" s="22" t="str">
        <f ca="1">IF(ISNUMBER(AI149-'Choose Housekeeping Genes'!AK$12),AI149-'Choose Housekeeping Genes'!AK$12,"")</f>
        <v/>
      </c>
      <c r="CB149" s="22" t="str">
        <f ca="1">IF(ISNUMBER(AJ149-'Choose Housekeeping Genes'!AL$12),AJ149-'Choose Housekeeping Genes'!AL$12,"")</f>
        <v/>
      </c>
      <c r="CC149" s="22" t="str">
        <f ca="1">IF(ISNUMBER(AK149-'Choose Housekeeping Genes'!AM$12),AK149-'Choose Housekeeping Genes'!AM$12,"")</f>
        <v/>
      </c>
      <c r="CD149" s="22" t="str">
        <f ca="1">IF(ISNUMBER(AL149-'Choose Housekeeping Genes'!AN$12),AL149-'Choose Housekeeping Genes'!AN$12,"")</f>
        <v/>
      </c>
      <c r="CE149" s="22" t="str">
        <f ca="1">IF(ISNUMBER(AM149-'Choose Housekeeping Genes'!AO$12),AM149-'Choose Housekeeping Genes'!AO$12,"")</f>
        <v/>
      </c>
      <c r="CF149" s="22" t="str">
        <f ca="1">IF(ISNUMBER(AN149-'Choose Housekeeping Genes'!AP$12),AN149-'Choose Housekeeping Genes'!AP$12,"")</f>
        <v/>
      </c>
      <c r="CG149" s="22" t="str">
        <f ca="1">IF(ISNUMBER(AO149-'Choose Housekeeping Genes'!AQ$12),AO149-'Choose Housekeeping Genes'!AQ$12,"")</f>
        <v/>
      </c>
      <c r="CH149" s="22" t="str">
        <f ca="1">IF(ISNUMBER(AP149-'Choose Housekeeping Genes'!AR$12),AP149-'Choose Housekeeping Genes'!AR$12,"")</f>
        <v/>
      </c>
      <c r="CI149" s="22" t="str">
        <f ca="1">IF(ISNUMBER(AQ149-'Choose Housekeeping Genes'!AS$12),AQ149-'Choose Housekeeping Genes'!AS$12,"")</f>
        <v/>
      </c>
      <c r="CJ149" s="22" t="str">
        <f ca="1">IF(ISNUMBER(AR149-'Choose Housekeeping Genes'!AT$12),AR149-'Choose Housekeeping Genes'!AT$12,"")</f>
        <v/>
      </c>
      <c r="CK149" s="66" t="e">
        <f t="shared" ca="1" si="95"/>
        <v>#DIV/0!</v>
      </c>
      <c r="CL149" s="143" t="e">
        <f t="shared" ca="1" si="96"/>
        <v>#DIV/0!</v>
      </c>
      <c r="DA149" s="69" t="str">
        <f>'Transcript table'!D157</f>
        <v>Thr-CGT-5</v>
      </c>
      <c r="DB149" s="21" t="s">
        <v>146</v>
      </c>
      <c r="DC149" s="65" t="str">
        <f t="shared" ca="1" si="97"/>
        <v/>
      </c>
      <c r="DD149" s="65" t="str">
        <f t="shared" ca="1" si="98"/>
        <v/>
      </c>
      <c r="DE149" s="65" t="str">
        <f t="shared" ca="1" si="99"/>
        <v/>
      </c>
      <c r="DF149" s="65" t="str">
        <f t="shared" ca="1" si="100"/>
        <v/>
      </c>
      <c r="DG149" s="65" t="str">
        <f t="shared" ca="1" si="101"/>
        <v/>
      </c>
      <c r="DH149" s="65" t="str">
        <f t="shared" ca="1" si="102"/>
        <v/>
      </c>
      <c r="DI149" s="65" t="str">
        <f t="shared" ca="1" si="103"/>
        <v/>
      </c>
      <c r="DJ149" s="65" t="str">
        <f t="shared" ca="1" si="104"/>
        <v/>
      </c>
      <c r="DK149" s="65" t="str">
        <f t="shared" ca="1" si="105"/>
        <v/>
      </c>
      <c r="DL149" s="65" t="str">
        <f t="shared" ca="1" si="106"/>
        <v/>
      </c>
      <c r="DM149" s="65" t="str">
        <f t="shared" ca="1" si="107"/>
        <v/>
      </c>
      <c r="DN149" s="65" t="str">
        <f t="shared" ca="1" si="108"/>
        <v/>
      </c>
      <c r="DO149" s="65" t="str">
        <f t="shared" ca="1" si="109"/>
        <v/>
      </c>
      <c r="DP149" s="65" t="str">
        <f t="shared" ca="1" si="110"/>
        <v/>
      </c>
      <c r="DQ149" s="65" t="str">
        <f t="shared" ca="1" si="111"/>
        <v/>
      </c>
      <c r="DR149" s="65" t="str">
        <f t="shared" ca="1" si="112"/>
        <v/>
      </c>
      <c r="DS149" s="65" t="str">
        <f t="shared" ca="1" si="113"/>
        <v/>
      </c>
      <c r="DT149" s="65" t="str">
        <f t="shared" ca="1" si="114"/>
        <v/>
      </c>
      <c r="DU149" s="65" t="str">
        <f t="shared" ca="1" si="115"/>
        <v/>
      </c>
      <c r="DV149" s="65" t="str">
        <f t="shared" ca="1" si="116"/>
        <v/>
      </c>
      <c r="DW149" s="141" t="str">
        <f t="shared" si="117"/>
        <v>Thr-CGT-5</v>
      </c>
      <c r="DX149" s="140" t="s">
        <v>146</v>
      </c>
      <c r="DY149" s="65" t="str">
        <f t="shared" ca="1" si="118"/>
        <v/>
      </c>
      <c r="DZ149" s="65" t="str">
        <f t="shared" ca="1" si="119"/>
        <v/>
      </c>
      <c r="EA149" s="65" t="str">
        <f t="shared" ca="1" si="120"/>
        <v/>
      </c>
      <c r="EB149" s="65" t="str">
        <f t="shared" ca="1" si="121"/>
        <v/>
      </c>
      <c r="EC149" s="65" t="str">
        <f t="shared" ca="1" si="122"/>
        <v/>
      </c>
      <c r="ED149" s="65" t="str">
        <f t="shared" ca="1" si="123"/>
        <v/>
      </c>
      <c r="EE149" s="65" t="str">
        <f t="shared" ca="1" si="124"/>
        <v/>
      </c>
      <c r="EF149" s="65" t="str">
        <f t="shared" ca="1" si="125"/>
        <v/>
      </c>
      <c r="EG149" s="65" t="str">
        <f t="shared" ca="1" si="126"/>
        <v/>
      </c>
      <c r="EH149" s="65" t="str">
        <f t="shared" ca="1" si="127"/>
        <v/>
      </c>
      <c r="EI149" s="65" t="str">
        <f t="shared" ca="1" si="128"/>
        <v/>
      </c>
      <c r="EJ149" s="65" t="str">
        <f t="shared" ca="1" si="129"/>
        <v/>
      </c>
      <c r="EK149" s="65" t="str">
        <f t="shared" ca="1" si="130"/>
        <v/>
      </c>
      <c r="EL149" s="65" t="str">
        <f t="shared" ca="1" si="131"/>
        <v/>
      </c>
      <c r="EM149" s="65" t="str">
        <f t="shared" ca="1" si="132"/>
        <v/>
      </c>
      <c r="EN149" s="65" t="str">
        <f t="shared" ca="1" si="133"/>
        <v/>
      </c>
      <c r="EO149" s="65" t="str">
        <f t="shared" ca="1" si="134"/>
        <v/>
      </c>
      <c r="EP149" s="65" t="str">
        <f t="shared" ca="1" si="135"/>
        <v/>
      </c>
      <c r="EQ149" s="65" t="str">
        <f t="shared" ca="1" si="136"/>
        <v/>
      </c>
      <c r="ER149" s="65" t="str">
        <f t="shared" ca="1" si="137"/>
        <v/>
      </c>
    </row>
    <row r="150" spans="1:148" ht="12.75" customHeight="1">
      <c r="A150" s="134" t="str">
        <f>'Test Sample Data'!A150</f>
        <v>Thr-TGT</v>
      </c>
      <c r="B150" s="136" t="s">
        <v>144</v>
      </c>
      <c r="C150" s="22" t="str">
        <f>IF(SUM('Test Sample Data'!C$3:C$194)&gt;10,IF(AND(ISNUMBER('Test Sample Data'!C150),'Test Sample Data'!C150&lt;35,'Test Sample Data'!C150&gt;0),'Test Sample Data'!C150-'Choose Housekeeping Genes'!D$20,35-'Choose Housekeeping Genes'!D$20),"")</f>
        <v/>
      </c>
      <c r="D150" s="22" t="str">
        <f>IF(SUM('Test Sample Data'!D$3:D$194)&gt;10,IF(AND(ISNUMBER('Test Sample Data'!D150),'Test Sample Data'!D150&lt;35,'Test Sample Data'!D150&gt;0),'Test Sample Data'!D150-'Choose Housekeeping Genes'!E$20,35-'Choose Housekeeping Genes'!E$20),"")</f>
        <v/>
      </c>
      <c r="E150" s="22" t="str">
        <f>IF(SUM('Test Sample Data'!E$3:E$194)&gt;10,IF(AND(ISNUMBER('Test Sample Data'!E150),'Test Sample Data'!E150&lt;35,'Test Sample Data'!E150&gt;0),'Test Sample Data'!E150-'Choose Housekeeping Genes'!F$20,35-'Choose Housekeeping Genes'!F$20),"")</f>
        <v/>
      </c>
      <c r="F150" s="22" t="str">
        <f>IF(SUM('Test Sample Data'!F$3:F$194)&gt;10,IF(AND(ISNUMBER('Test Sample Data'!F150),'Test Sample Data'!F150&lt;35,'Test Sample Data'!F150&gt;0),'Test Sample Data'!F150-'Choose Housekeeping Genes'!G$20,35-'Choose Housekeeping Genes'!G$20),"")</f>
        <v/>
      </c>
      <c r="G150" s="22" t="str">
        <f>IF(SUM('Test Sample Data'!G$3:G$194)&gt;10,IF(AND(ISNUMBER('Test Sample Data'!G150),'Test Sample Data'!G150&lt;35,'Test Sample Data'!G150&gt;0),'Test Sample Data'!G150-'Choose Housekeeping Genes'!H$20,35-'Choose Housekeeping Genes'!H$20),"")</f>
        <v/>
      </c>
      <c r="H150" s="22" t="str">
        <f>IF(SUM('Test Sample Data'!H$3:H$194)&gt;10,IF(AND(ISNUMBER('Test Sample Data'!H150),'Test Sample Data'!H150&lt;35,'Test Sample Data'!H150&gt;0),'Test Sample Data'!H150-'Choose Housekeeping Genes'!I$20,35-'Choose Housekeeping Genes'!I$20),"")</f>
        <v/>
      </c>
      <c r="I150" s="22" t="str">
        <f>IF(SUM('Test Sample Data'!I$3:I$194)&gt;10,IF(AND(ISNUMBER('Test Sample Data'!I150),'Test Sample Data'!I150&lt;35,'Test Sample Data'!I150&gt;0),'Test Sample Data'!I150-'Choose Housekeeping Genes'!J$20,35-'Choose Housekeeping Genes'!J$20),"")</f>
        <v/>
      </c>
      <c r="J150" s="22" t="str">
        <f>IF(SUM('Test Sample Data'!J$3:J$194)&gt;10,IF(AND(ISNUMBER('Test Sample Data'!J150),'Test Sample Data'!J150&lt;35,'Test Sample Data'!J150&gt;0),'Test Sample Data'!J150-'Choose Housekeeping Genes'!K$20,35-'Choose Housekeeping Genes'!K$20),"")</f>
        <v/>
      </c>
      <c r="K150" s="22" t="str">
        <f>IF(SUM('Test Sample Data'!K$3:K$194)&gt;10,IF(AND(ISNUMBER('Test Sample Data'!K150),'Test Sample Data'!K150&lt;35,'Test Sample Data'!K150&gt;0),'Test Sample Data'!K150-'Choose Housekeeping Genes'!L$20,35-'Choose Housekeeping Genes'!L$20),"")</f>
        <v/>
      </c>
      <c r="L150" s="22" t="str">
        <f>IF(SUM('Test Sample Data'!L$3:L$194)&gt;10,IF(AND(ISNUMBER('Test Sample Data'!L150),'Test Sample Data'!L150&lt;35,'Test Sample Data'!L150&gt;0),'Test Sample Data'!L150-'Choose Housekeeping Genes'!M$20,35-'Choose Housekeeping Genes'!M$20),"")</f>
        <v/>
      </c>
      <c r="M150" s="22" t="str">
        <f>IF(SUM('Test Sample Data'!M$3:M$194)&gt;10,IF(AND(ISNUMBER('Test Sample Data'!M150),'Test Sample Data'!M150&lt;35,'Test Sample Data'!M150&gt;0),'Test Sample Data'!M150-'Choose Housekeeping Genes'!N$20,35-'Choose Housekeeping Genes'!N$20),"")</f>
        <v/>
      </c>
      <c r="N150" s="22" t="str">
        <f>IF(SUM('Test Sample Data'!N$3:N$194)&gt;10,IF(AND(ISNUMBER('Test Sample Data'!N150),'Test Sample Data'!N150&lt;35,'Test Sample Data'!N150&gt;0),'Test Sample Data'!N150-'Choose Housekeeping Genes'!O$20,35-'Choose Housekeeping Genes'!O$20),"")</f>
        <v/>
      </c>
      <c r="O150" s="22" t="str">
        <f>IF(SUM('Test Sample Data'!O$3:O$194)&gt;10,IF(AND(ISNUMBER('Test Sample Data'!O150),'Test Sample Data'!O150&lt;35,'Test Sample Data'!O150&gt;0),'Test Sample Data'!O150-'Choose Housekeeping Genes'!P$20,35-'Choose Housekeeping Genes'!P$20),"")</f>
        <v/>
      </c>
      <c r="P150" s="22" t="str">
        <f>IF(SUM('Test Sample Data'!P$3:P$194)&gt;10,IF(AND(ISNUMBER('Test Sample Data'!P150),'Test Sample Data'!P150&lt;35,'Test Sample Data'!P150&gt;0),'Test Sample Data'!P150-'Choose Housekeeping Genes'!Q$20,35-'Choose Housekeeping Genes'!Q$20),"")</f>
        <v/>
      </c>
      <c r="Q150" s="22" t="str">
        <f>IF(SUM('Test Sample Data'!Q$3:Q$194)&gt;10,IF(AND(ISNUMBER('Test Sample Data'!Q150),'Test Sample Data'!Q150&lt;35,'Test Sample Data'!Q150&gt;0),'Test Sample Data'!Q150-'Choose Housekeeping Genes'!R$20,35-'Choose Housekeeping Genes'!R$20),"")</f>
        <v/>
      </c>
      <c r="R150" s="22" t="str">
        <f>IF(SUM('Test Sample Data'!R$3:R$194)&gt;10,IF(AND(ISNUMBER('Test Sample Data'!R150),'Test Sample Data'!R150&lt;35,'Test Sample Data'!R150&gt;0),'Test Sample Data'!R150-'Choose Housekeeping Genes'!S$20,35-'Choose Housekeeping Genes'!S$20),"")</f>
        <v/>
      </c>
      <c r="S150" s="22" t="str">
        <f>IF(SUM('Test Sample Data'!S$3:S$194)&gt;10,IF(AND(ISNUMBER('Test Sample Data'!S150),'Test Sample Data'!S150&lt;35,'Test Sample Data'!S150&gt;0),'Test Sample Data'!S150-'Choose Housekeeping Genes'!T$20,35-'Choose Housekeeping Genes'!T$20),"")</f>
        <v/>
      </c>
      <c r="T150" s="22" t="str">
        <f>IF(SUM('Test Sample Data'!T$3:T$194)&gt;10,IF(AND(ISNUMBER('Test Sample Data'!T150),'Test Sample Data'!T150&lt;35,'Test Sample Data'!T150&gt;0),'Test Sample Data'!T150-'Choose Housekeeping Genes'!U$20,35-'Choose Housekeeping Genes'!U$20),"")</f>
        <v/>
      </c>
      <c r="U150" s="22" t="str">
        <f>IF(SUM('Test Sample Data'!U$3:U$194)&gt;10,IF(AND(ISNUMBER('Test Sample Data'!U150),'Test Sample Data'!U150&lt;35,'Test Sample Data'!U150&gt;0),'Test Sample Data'!U150-'Choose Housekeeping Genes'!V$20,35-'Choose Housekeeping Genes'!V$20),"")</f>
        <v/>
      </c>
      <c r="V150" s="22" t="str">
        <f>IF(SUM('Test Sample Data'!V$3:V$194)&gt;10,IF(AND(ISNUMBER('Test Sample Data'!V150),'Test Sample Data'!V150&lt;35,'Test Sample Data'!V150&gt;0),'Test Sample Data'!V150-'Choose Housekeeping Genes'!W$20,35-'Choose Housekeeping Genes'!W$20),"")</f>
        <v/>
      </c>
      <c r="W150" s="139" t="str">
        <f>'Control Sample Data'!A150</f>
        <v>Thr-TGT</v>
      </c>
      <c r="X150" s="140" t="s">
        <v>144</v>
      </c>
      <c r="Y150" s="22" t="str">
        <f>IF(SUM('Control Sample Data'!C$3:C$194)&gt;10,IF(AND(ISNUMBER('Control Sample Data'!C150),'Control Sample Data'!C150&lt;35,'Control Sample Data'!C150&gt;0),'Control Sample Data'!C150-'Choose Housekeeping Genes'!AA$20,35-'Choose Housekeeping Genes'!AA$20),"")</f>
        <v/>
      </c>
      <c r="Z150" s="22" t="str">
        <f>IF(SUM('Control Sample Data'!D$3:D$194)&gt;10,IF(AND(ISNUMBER('Control Sample Data'!D150),'Control Sample Data'!D150&lt;35,'Control Sample Data'!D150&gt;0),'Control Sample Data'!D150-'Choose Housekeeping Genes'!AB$20,35-'Choose Housekeeping Genes'!AB$20),"")</f>
        <v/>
      </c>
      <c r="AA150" s="22" t="str">
        <f>IF(SUM('Control Sample Data'!E$3:E$194)&gt;10,IF(AND(ISNUMBER('Control Sample Data'!E150),'Control Sample Data'!E150&lt;35,'Control Sample Data'!E150&gt;0),'Control Sample Data'!E150-'Choose Housekeeping Genes'!AC$20,35-'Choose Housekeeping Genes'!AC$20),"")</f>
        <v/>
      </c>
      <c r="AB150" s="22" t="str">
        <f>IF(SUM('Control Sample Data'!F$3:F$194)&gt;10,IF(AND(ISNUMBER('Control Sample Data'!F150),'Control Sample Data'!F150&lt;35,'Control Sample Data'!F150&gt;0),'Control Sample Data'!F150-'Choose Housekeeping Genes'!AD$20,35-'Choose Housekeeping Genes'!AD$20),"")</f>
        <v/>
      </c>
      <c r="AC150" s="22" t="str">
        <f>IF(SUM('Control Sample Data'!G$3:G$194)&gt;10,IF(AND(ISNUMBER('Control Sample Data'!G150),'Control Sample Data'!G150&lt;35,'Control Sample Data'!G150&gt;0),'Control Sample Data'!G150-'Choose Housekeeping Genes'!AE$20,35-'Choose Housekeeping Genes'!AE$20),"")</f>
        <v/>
      </c>
      <c r="AD150" s="22" t="str">
        <f>IF(SUM('Control Sample Data'!H$3:H$194)&gt;10,IF(AND(ISNUMBER('Control Sample Data'!H150),'Control Sample Data'!H150&lt;35,'Control Sample Data'!H150&gt;0),'Control Sample Data'!H150-'Choose Housekeeping Genes'!AF$20,35-'Choose Housekeeping Genes'!AF$20),"")</f>
        <v/>
      </c>
      <c r="AE150" s="22" t="str">
        <f>IF(SUM('Control Sample Data'!I$3:I$194)&gt;10,IF(AND(ISNUMBER('Control Sample Data'!I150),'Control Sample Data'!I150&lt;35,'Control Sample Data'!I150&gt;0),'Control Sample Data'!I150-'Choose Housekeeping Genes'!AG$20,35-'Choose Housekeeping Genes'!AG$20),"")</f>
        <v/>
      </c>
      <c r="AF150" s="22" t="str">
        <f>IF(SUM('Control Sample Data'!J$3:J$194)&gt;10,IF(AND(ISNUMBER('Control Sample Data'!J150),'Control Sample Data'!J150&lt;35,'Control Sample Data'!J150&gt;0),'Control Sample Data'!J150-'Choose Housekeeping Genes'!AH$20,35-'Choose Housekeeping Genes'!AH$20),"")</f>
        <v/>
      </c>
      <c r="AG150" s="22" t="str">
        <f>IF(SUM('Control Sample Data'!K$3:K$194)&gt;10,IF(AND(ISNUMBER('Control Sample Data'!K150),'Control Sample Data'!K150&lt;35,'Control Sample Data'!K150&gt;0),'Control Sample Data'!K150-'Choose Housekeeping Genes'!AI$20,35-'Choose Housekeeping Genes'!AI$20),"")</f>
        <v/>
      </c>
      <c r="AH150" s="22" t="str">
        <f>IF(SUM('Control Sample Data'!L$3:L$194)&gt;10,IF(AND(ISNUMBER('Control Sample Data'!L150),'Control Sample Data'!L150&lt;35,'Control Sample Data'!L150&gt;0),'Control Sample Data'!L150-'Choose Housekeeping Genes'!AJ$20,35-'Choose Housekeeping Genes'!AJ$20),"")</f>
        <v/>
      </c>
      <c r="AI150" s="22" t="str">
        <f>IF(SUM('Control Sample Data'!M$3:M$194)&gt;10,IF(AND(ISNUMBER('Control Sample Data'!M150),'Control Sample Data'!M150&lt;35,'Control Sample Data'!M150&gt;0),'Control Sample Data'!M150-'Choose Housekeeping Genes'!AK$20,35-'Choose Housekeeping Genes'!AK$20),"")</f>
        <v/>
      </c>
      <c r="AJ150" s="22" t="str">
        <f>IF(SUM('Control Sample Data'!N$3:N$194)&gt;10,IF(AND(ISNUMBER('Control Sample Data'!N150),'Control Sample Data'!N150&lt;35,'Control Sample Data'!N150&gt;0),'Control Sample Data'!N150-'Choose Housekeeping Genes'!AL$20,35-'Choose Housekeeping Genes'!AL$20),"")</f>
        <v/>
      </c>
      <c r="AK150" s="22" t="str">
        <f>IF(SUM('Control Sample Data'!O$3:O$194)&gt;10,IF(AND(ISNUMBER('Control Sample Data'!O150),'Control Sample Data'!O150&lt;35,'Control Sample Data'!O150&gt;0),'Control Sample Data'!O150-'Choose Housekeeping Genes'!AM$20,35-'Choose Housekeeping Genes'!AM$20),"")</f>
        <v/>
      </c>
      <c r="AL150" s="22" t="str">
        <f>IF(SUM('Control Sample Data'!P$3:P$194)&gt;10,IF(AND(ISNUMBER('Control Sample Data'!P150),'Control Sample Data'!P150&lt;35,'Control Sample Data'!P150&gt;0),'Control Sample Data'!P150-'Choose Housekeeping Genes'!AN$20,35-'Choose Housekeeping Genes'!AN$20),"")</f>
        <v/>
      </c>
      <c r="AM150" s="22" t="str">
        <f>IF(SUM('Control Sample Data'!Q$3:Q$194)&gt;10,IF(AND(ISNUMBER('Control Sample Data'!Q150),'Control Sample Data'!Q150&lt;35,'Control Sample Data'!Q150&gt;0),'Control Sample Data'!Q150-'Choose Housekeeping Genes'!AO$20,35-'Choose Housekeeping Genes'!AO$20),"")</f>
        <v/>
      </c>
      <c r="AN150" s="22" t="str">
        <f>IF(SUM('Control Sample Data'!R$3:R$194)&gt;10,IF(AND(ISNUMBER('Control Sample Data'!R150),'Control Sample Data'!R150&lt;35,'Control Sample Data'!R150&gt;0),'Control Sample Data'!R150-'Choose Housekeeping Genes'!AP$20,35-'Choose Housekeeping Genes'!AP$20),"")</f>
        <v/>
      </c>
      <c r="AO150" s="22" t="str">
        <f>IF(SUM('Control Sample Data'!S$3:S$194)&gt;10,IF(AND(ISNUMBER('Control Sample Data'!S150),'Control Sample Data'!S150&lt;35,'Control Sample Data'!S150&gt;0),'Control Sample Data'!S150-'Choose Housekeeping Genes'!AQ$20,35-'Choose Housekeeping Genes'!AQ$20),"")</f>
        <v/>
      </c>
      <c r="AP150" s="22" t="str">
        <f>IF(SUM('Control Sample Data'!T$3:T$194)&gt;10,IF(AND(ISNUMBER('Control Sample Data'!T150),'Control Sample Data'!T150&lt;35,'Control Sample Data'!T150&gt;0),'Control Sample Data'!T150-'Choose Housekeeping Genes'!AR$20,35-'Choose Housekeeping Genes'!AR$20),"")</f>
        <v/>
      </c>
      <c r="AQ150" s="22" t="str">
        <f>IF(SUM('Control Sample Data'!U$3:U$194)&gt;10,IF(AND(ISNUMBER('Control Sample Data'!U150),'Control Sample Data'!U150&lt;35,'Control Sample Data'!U150&gt;0),'Control Sample Data'!U150-'Choose Housekeeping Genes'!AS$20,35-'Choose Housekeeping Genes'!AS$20),"")</f>
        <v/>
      </c>
      <c r="AR150" s="22" t="str">
        <f>IF(SUM('Control Sample Data'!V$3:V$194)&gt;10,IF(AND(ISNUMBER('Control Sample Data'!V150),'Control Sample Data'!V150&lt;35,'Control Sample Data'!V150&gt;0),'Control Sample Data'!V150-'Choose Housekeeping Genes'!AT$20,35-'Choose Housekeeping Genes'!AT$20),"")</f>
        <v/>
      </c>
      <c r="AS150" s="69" t="str">
        <f>'Control Sample Data'!A150</f>
        <v>Thr-TGT</v>
      </c>
      <c r="AT150" s="21" t="s">
        <v>144</v>
      </c>
      <c r="AU150" s="22" t="str">
        <f ca="1">IF(ISNUMBER(C150-'Choose Housekeeping Genes'!D$12),C150-'Choose Housekeeping Genes'!D$12,"")</f>
        <v/>
      </c>
      <c r="AV150" s="22" t="str">
        <f ca="1">IF(ISNUMBER(D150-'Choose Housekeeping Genes'!E$12),D150-'Choose Housekeeping Genes'!E$12,"")</f>
        <v/>
      </c>
      <c r="AW150" s="22" t="str">
        <f ca="1">IF(ISNUMBER(E150-'Choose Housekeeping Genes'!F$12),E150-'Choose Housekeeping Genes'!F$12,"")</f>
        <v/>
      </c>
      <c r="AX150" s="22" t="str">
        <f ca="1">IF(ISNUMBER(F150-'Choose Housekeeping Genes'!G$12),F150-'Choose Housekeeping Genes'!G$12,"")</f>
        <v/>
      </c>
      <c r="AY150" s="22" t="str">
        <f ca="1">IF(ISNUMBER(G150-'Choose Housekeeping Genes'!H$12),G150-'Choose Housekeeping Genes'!H$12,"")</f>
        <v/>
      </c>
      <c r="AZ150" s="22" t="str">
        <f ca="1">IF(ISNUMBER(H150-'Choose Housekeeping Genes'!I$12),H150-'Choose Housekeeping Genes'!I$12,"")</f>
        <v/>
      </c>
      <c r="BA150" s="22" t="str">
        <f ca="1">IF(ISNUMBER(I150-'Choose Housekeeping Genes'!J$12),I150-'Choose Housekeeping Genes'!J$12,"")</f>
        <v/>
      </c>
      <c r="BB150" s="22" t="str">
        <f ca="1">IF(ISNUMBER(J150-'Choose Housekeeping Genes'!K$12),J150-'Choose Housekeeping Genes'!K$12,"")</f>
        <v/>
      </c>
      <c r="BC150" s="22" t="str">
        <f ca="1">IF(ISNUMBER(K150-'Choose Housekeeping Genes'!L$12),K150-'Choose Housekeeping Genes'!L$12,"")</f>
        <v/>
      </c>
      <c r="BD150" s="22" t="str">
        <f ca="1">IF(ISNUMBER(L150-'Choose Housekeeping Genes'!M$12),L150-'Choose Housekeeping Genes'!M$12,"")</f>
        <v/>
      </c>
      <c r="BE150" s="22" t="str">
        <f ca="1">IF(ISNUMBER(M150-'Choose Housekeeping Genes'!N$12),M150-'Choose Housekeeping Genes'!N$12,"")</f>
        <v/>
      </c>
      <c r="BF150" s="22" t="str">
        <f ca="1">IF(ISNUMBER(N150-'Choose Housekeeping Genes'!O$12),N150-'Choose Housekeeping Genes'!O$12,"")</f>
        <v/>
      </c>
      <c r="BG150" s="22" t="str">
        <f ca="1">IF(ISNUMBER(O150-'Choose Housekeeping Genes'!P$12),O150-'Choose Housekeeping Genes'!P$12,"")</f>
        <v/>
      </c>
      <c r="BH150" s="22" t="str">
        <f ca="1">IF(ISNUMBER(P150-'Choose Housekeeping Genes'!Q$12),P150-'Choose Housekeeping Genes'!Q$12,"")</f>
        <v/>
      </c>
      <c r="BI150" s="22" t="str">
        <f ca="1">IF(ISNUMBER(Q150-'Choose Housekeeping Genes'!R$12),Q150-'Choose Housekeeping Genes'!R$12,"")</f>
        <v/>
      </c>
      <c r="BJ150" s="22" t="str">
        <f ca="1">IF(ISNUMBER(R150-'Choose Housekeeping Genes'!S$12),R150-'Choose Housekeeping Genes'!S$12,"")</f>
        <v/>
      </c>
      <c r="BK150" s="22" t="str">
        <f ca="1">IF(ISNUMBER(S150-'Choose Housekeeping Genes'!T$12),S150-'Choose Housekeeping Genes'!T$12,"")</f>
        <v/>
      </c>
      <c r="BL150" s="22" t="str">
        <f ca="1">IF(ISNUMBER(T150-'Choose Housekeeping Genes'!U$12),T150-'Choose Housekeeping Genes'!U$12,"")</f>
        <v/>
      </c>
      <c r="BM150" s="22" t="str">
        <f ca="1">IF(ISNUMBER(U150-'Choose Housekeeping Genes'!V$12),U150-'Choose Housekeeping Genes'!V$12,"")</f>
        <v/>
      </c>
      <c r="BN150" s="22" t="str">
        <f ca="1">IF(ISNUMBER(V150-'Choose Housekeeping Genes'!W$12),V150-'Choose Housekeeping Genes'!W$12,"")</f>
        <v/>
      </c>
      <c r="BO150" s="142" t="str">
        <f t="shared" si="94"/>
        <v>Thr-TGT</v>
      </c>
      <c r="BP150" s="140" t="s">
        <v>144</v>
      </c>
      <c r="BQ150" s="22" t="str">
        <f ca="1">IF(ISNUMBER(Y150-'Choose Housekeeping Genes'!AA$12),Y150-'Choose Housekeeping Genes'!AA$12,"")</f>
        <v/>
      </c>
      <c r="BR150" s="22" t="str">
        <f ca="1">IF(ISNUMBER(Z150-'Choose Housekeeping Genes'!AB$12),Z150-'Choose Housekeeping Genes'!AB$12,"")</f>
        <v/>
      </c>
      <c r="BS150" s="22" t="str">
        <f ca="1">IF(ISNUMBER(AA150-'Choose Housekeeping Genes'!AC$12),AA150-'Choose Housekeeping Genes'!AC$12,"")</f>
        <v/>
      </c>
      <c r="BT150" s="22" t="str">
        <f ca="1">IF(ISNUMBER(AB150-'Choose Housekeeping Genes'!AD$12),AB150-'Choose Housekeeping Genes'!AD$12,"")</f>
        <v/>
      </c>
      <c r="BU150" s="22" t="str">
        <f ca="1">IF(ISNUMBER(AC150-'Choose Housekeeping Genes'!AE$12),AC150-'Choose Housekeeping Genes'!AE$12,"")</f>
        <v/>
      </c>
      <c r="BV150" s="22" t="str">
        <f ca="1">IF(ISNUMBER(AD150-'Choose Housekeeping Genes'!AF$12),AD150-'Choose Housekeeping Genes'!AF$12,"")</f>
        <v/>
      </c>
      <c r="BW150" s="22" t="str">
        <f ca="1">IF(ISNUMBER(AE150-'Choose Housekeeping Genes'!AG$12),AE150-'Choose Housekeeping Genes'!AG$12,"")</f>
        <v/>
      </c>
      <c r="BX150" s="22" t="str">
        <f ca="1">IF(ISNUMBER(AF150-'Choose Housekeeping Genes'!AH$12),AF150-'Choose Housekeeping Genes'!AH$12,"")</f>
        <v/>
      </c>
      <c r="BY150" s="22" t="str">
        <f ca="1">IF(ISNUMBER(AG150-'Choose Housekeeping Genes'!AI$12),AG150-'Choose Housekeeping Genes'!AI$12,"")</f>
        <v/>
      </c>
      <c r="BZ150" s="22" t="str">
        <f ca="1">IF(ISNUMBER(AH150-'Choose Housekeeping Genes'!AJ$12),AH150-'Choose Housekeeping Genes'!AJ$12,"")</f>
        <v/>
      </c>
      <c r="CA150" s="22" t="str">
        <f ca="1">IF(ISNUMBER(AI150-'Choose Housekeeping Genes'!AK$12),AI150-'Choose Housekeeping Genes'!AK$12,"")</f>
        <v/>
      </c>
      <c r="CB150" s="22" t="str">
        <f ca="1">IF(ISNUMBER(AJ150-'Choose Housekeeping Genes'!AL$12),AJ150-'Choose Housekeeping Genes'!AL$12,"")</f>
        <v/>
      </c>
      <c r="CC150" s="22" t="str">
        <f ca="1">IF(ISNUMBER(AK150-'Choose Housekeeping Genes'!AM$12),AK150-'Choose Housekeeping Genes'!AM$12,"")</f>
        <v/>
      </c>
      <c r="CD150" s="22" t="str">
        <f ca="1">IF(ISNUMBER(AL150-'Choose Housekeeping Genes'!AN$12),AL150-'Choose Housekeeping Genes'!AN$12,"")</f>
        <v/>
      </c>
      <c r="CE150" s="22" t="str">
        <f ca="1">IF(ISNUMBER(AM150-'Choose Housekeeping Genes'!AO$12),AM150-'Choose Housekeeping Genes'!AO$12,"")</f>
        <v/>
      </c>
      <c r="CF150" s="22" t="str">
        <f ca="1">IF(ISNUMBER(AN150-'Choose Housekeeping Genes'!AP$12),AN150-'Choose Housekeeping Genes'!AP$12,"")</f>
        <v/>
      </c>
      <c r="CG150" s="22" t="str">
        <f ca="1">IF(ISNUMBER(AO150-'Choose Housekeeping Genes'!AQ$12),AO150-'Choose Housekeeping Genes'!AQ$12,"")</f>
        <v/>
      </c>
      <c r="CH150" s="22" t="str">
        <f ca="1">IF(ISNUMBER(AP150-'Choose Housekeeping Genes'!AR$12),AP150-'Choose Housekeeping Genes'!AR$12,"")</f>
        <v/>
      </c>
      <c r="CI150" s="22" t="str">
        <f ca="1">IF(ISNUMBER(AQ150-'Choose Housekeeping Genes'!AS$12),AQ150-'Choose Housekeeping Genes'!AS$12,"")</f>
        <v/>
      </c>
      <c r="CJ150" s="22" t="str">
        <f ca="1">IF(ISNUMBER(AR150-'Choose Housekeeping Genes'!AT$12),AR150-'Choose Housekeeping Genes'!AT$12,"")</f>
        <v/>
      </c>
      <c r="CK150" s="66" t="e">
        <f t="shared" ca="1" si="95"/>
        <v>#DIV/0!</v>
      </c>
      <c r="CL150" s="143" t="e">
        <f t="shared" ca="1" si="96"/>
        <v>#DIV/0!</v>
      </c>
      <c r="DA150" s="69" t="str">
        <f>'Transcript table'!D158</f>
        <v>Thr-TGT</v>
      </c>
      <c r="DB150" s="21" t="s">
        <v>144</v>
      </c>
      <c r="DC150" s="65" t="str">
        <f t="shared" ca="1" si="97"/>
        <v/>
      </c>
      <c r="DD150" s="65" t="str">
        <f t="shared" ca="1" si="98"/>
        <v/>
      </c>
      <c r="DE150" s="65" t="str">
        <f t="shared" ca="1" si="99"/>
        <v/>
      </c>
      <c r="DF150" s="65" t="str">
        <f t="shared" ca="1" si="100"/>
        <v/>
      </c>
      <c r="DG150" s="65" t="str">
        <f t="shared" ca="1" si="101"/>
        <v/>
      </c>
      <c r="DH150" s="65" t="str">
        <f t="shared" ca="1" si="102"/>
        <v/>
      </c>
      <c r="DI150" s="65" t="str">
        <f t="shared" ca="1" si="103"/>
        <v/>
      </c>
      <c r="DJ150" s="65" t="str">
        <f t="shared" ca="1" si="104"/>
        <v/>
      </c>
      <c r="DK150" s="65" t="str">
        <f t="shared" ca="1" si="105"/>
        <v/>
      </c>
      <c r="DL150" s="65" t="str">
        <f t="shared" ca="1" si="106"/>
        <v/>
      </c>
      <c r="DM150" s="65" t="str">
        <f t="shared" ca="1" si="107"/>
        <v/>
      </c>
      <c r="DN150" s="65" t="str">
        <f t="shared" ca="1" si="108"/>
        <v/>
      </c>
      <c r="DO150" s="65" t="str">
        <f t="shared" ca="1" si="109"/>
        <v/>
      </c>
      <c r="DP150" s="65" t="str">
        <f t="shared" ca="1" si="110"/>
        <v/>
      </c>
      <c r="DQ150" s="65" t="str">
        <f t="shared" ca="1" si="111"/>
        <v/>
      </c>
      <c r="DR150" s="65" t="str">
        <f t="shared" ca="1" si="112"/>
        <v/>
      </c>
      <c r="DS150" s="65" t="str">
        <f t="shared" ca="1" si="113"/>
        <v/>
      </c>
      <c r="DT150" s="65" t="str">
        <f t="shared" ca="1" si="114"/>
        <v/>
      </c>
      <c r="DU150" s="65" t="str">
        <f t="shared" ca="1" si="115"/>
        <v/>
      </c>
      <c r="DV150" s="65" t="str">
        <f t="shared" ca="1" si="116"/>
        <v/>
      </c>
      <c r="DW150" s="141" t="str">
        <f t="shared" si="117"/>
        <v>Thr-TGT</v>
      </c>
      <c r="DX150" s="140" t="s">
        <v>144</v>
      </c>
      <c r="DY150" s="65" t="str">
        <f t="shared" ca="1" si="118"/>
        <v/>
      </c>
      <c r="DZ150" s="65" t="str">
        <f t="shared" ca="1" si="119"/>
        <v/>
      </c>
      <c r="EA150" s="65" t="str">
        <f t="shared" ca="1" si="120"/>
        <v/>
      </c>
      <c r="EB150" s="65" t="str">
        <f t="shared" ca="1" si="121"/>
        <v/>
      </c>
      <c r="EC150" s="65" t="str">
        <f t="shared" ca="1" si="122"/>
        <v/>
      </c>
      <c r="ED150" s="65" t="str">
        <f t="shared" ca="1" si="123"/>
        <v/>
      </c>
      <c r="EE150" s="65" t="str">
        <f t="shared" ca="1" si="124"/>
        <v/>
      </c>
      <c r="EF150" s="65" t="str">
        <f t="shared" ca="1" si="125"/>
        <v/>
      </c>
      <c r="EG150" s="65" t="str">
        <f t="shared" ca="1" si="126"/>
        <v/>
      </c>
      <c r="EH150" s="65" t="str">
        <f t="shared" ca="1" si="127"/>
        <v/>
      </c>
      <c r="EI150" s="65" t="str">
        <f t="shared" ca="1" si="128"/>
        <v/>
      </c>
      <c r="EJ150" s="65" t="str">
        <f t="shared" ca="1" si="129"/>
        <v/>
      </c>
      <c r="EK150" s="65" t="str">
        <f t="shared" ca="1" si="130"/>
        <v/>
      </c>
      <c r="EL150" s="65" t="str">
        <f t="shared" ca="1" si="131"/>
        <v/>
      </c>
      <c r="EM150" s="65" t="str">
        <f t="shared" ca="1" si="132"/>
        <v/>
      </c>
      <c r="EN150" s="65" t="str">
        <f t="shared" ca="1" si="133"/>
        <v/>
      </c>
      <c r="EO150" s="65" t="str">
        <f t="shared" ca="1" si="134"/>
        <v/>
      </c>
      <c r="EP150" s="65" t="str">
        <f t="shared" ca="1" si="135"/>
        <v/>
      </c>
      <c r="EQ150" s="65" t="str">
        <f t="shared" ca="1" si="136"/>
        <v/>
      </c>
      <c r="ER150" s="65" t="str">
        <f t="shared" ca="1" si="137"/>
        <v/>
      </c>
    </row>
    <row r="151" spans="1:148" ht="12.75" customHeight="1">
      <c r="A151" s="134" t="str">
        <f>'Test Sample Data'!A151</f>
        <v>Trp-CCA-1</v>
      </c>
      <c r="B151" s="136" t="s">
        <v>142</v>
      </c>
      <c r="C151" s="22" t="str">
        <f>IF(SUM('Test Sample Data'!C$3:C$194)&gt;10,IF(AND(ISNUMBER('Test Sample Data'!C151),'Test Sample Data'!C151&lt;35,'Test Sample Data'!C151&gt;0),'Test Sample Data'!C151-'Choose Housekeeping Genes'!D$20,35-'Choose Housekeeping Genes'!D$20),"")</f>
        <v/>
      </c>
      <c r="D151" s="22" t="str">
        <f>IF(SUM('Test Sample Data'!D$3:D$194)&gt;10,IF(AND(ISNUMBER('Test Sample Data'!D151),'Test Sample Data'!D151&lt;35,'Test Sample Data'!D151&gt;0),'Test Sample Data'!D151-'Choose Housekeeping Genes'!E$20,35-'Choose Housekeeping Genes'!E$20),"")</f>
        <v/>
      </c>
      <c r="E151" s="22" t="str">
        <f>IF(SUM('Test Sample Data'!E$3:E$194)&gt;10,IF(AND(ISNUMBER('Test Sample Data'!E151),'Test Sample Data'!E151&lt;35,'Test Sample Data'!E151&gt;0),'Test Sample Data'!E151-'Choose Housekeeping Genes'!F$20,35-'Choose Housekeeping Genes'!F$20),"")</f>
        <v/>
      </c>
      <c r="F151" s="22" t="str">
        <f>IF(SUM('Test Sample Data'!F$3:F$194)&gt;10,IF(AND(ISNUMBER('Test Sample Data'!F151),'Test Sample Data'!F151&lt;35,'Test Sample Data'!F151&gt;0),'Test Sample Data'!F151-'Choose Housekeeping Genes'!G$20,35-'Choose Housekeeping Genes'!G$20),"")</f>
        <v/>
      </c>
      <c r="G151" s="22" t="str">
        <f>IF(SUM('Test Sample Data'!G$3:G$194)&gt;10,IF(AND(ISNUMBER('Test Sample Data'!G151),'Test Sample Data'!G151&lt;35,'Test Sample Data'!G151&gt;0),'Test Sample Data'!G151-'Choose Housekeeping Genes'!H$20,35-'Choose Housekeeping Genes'!H$20),"")</f>
        <v/>
      </c>
      <c r="H151" s="22" t="str">
        <f>IF(SUM('Test Sample Data'!H$3:H$194)&gt;10,IF(AND(ISNUMBER('Test Sample Data'!H151),'Test Sample Data'!H151&lt;35,'Test Sample Data'!H151&gt;0),'Test Sample Data'!H151-'Choose Housekeeping Genes'!I$20,35-'Choose Housekeeping Genes'!I$20),"")</f>
        <v/>
      </c>
      <c r="I151" s="22" t="str">
        <f>IF(SUM('Test Sample Data'!I$3:I$194)&gt;10,IF(AND(ISNUMBER('Test Sample Data'!I151),'Test Sample Data'!I151&lt;35,'Test Sample Data'!I151&gt;0),'Test Sample Data'!I151-'Choose Housekeeping Genes'!J$20,35-'Choose Housekeeping Genes'!J$20),"")</f>
        <v/>
      </c>
      <c r="J151" s="22" t="str">
        <f>IF(SUM('Test Sample Data'!J$3:J$194)&gt;10,IF(AND(ISNUMBER('Test Sample Data'!J151),'Test Sample Data'!J151&lt;35,'Test Sample Data'!J151&gt;0),'Test Sample Data'!J151-'Choose Housekeeping Genes'!K$20,35-'Choose Housekeeping Genes'!K$20),"")</f>
        <v/>
      </c>
      <c r="K151" s="22" t="str">
        <f>IF(SUM('Test Sample Data'!K$3:K$194)&gt;10,IF(AND(ISNUMBER('Test Sample Data'!K151),'Test Sample Data'!K151&lt;35,'Test Sample Data'!K151&gt;0),'Test Sample Data'!K151-'Choose Housekeeping Genes'!L$20,35-'Choose Housekeeping Genes'!L$20),"")</f>
        <v/>
      </c>
      <c r="L151" s="22" t="str">
        <f>IF(SUM('Test Sample Data'!L$3:L$194)&gt;10,IF(AND(ISNUMBER('Test Sample Data'!L151),'Test Sample Data'!L151&lt;35,'Test Sample Data'!L151&gt;0),'Test Sample Data'!L151-'Choose Housekeeping Genes'!M$20,35-'Choose Housekeeping Genes'!M$20),"")</f>
        <v/>
      </c>
      <c r="M151" s="22" t="str">
        <f>IF(SUM('Test Sample Data'!M$3:M$194)&gt;10,IF(AND(ISNUMBER('Test Sample Data'!M151),'Test Sample Data'!M151&lt;35,'Test Sample Data'!M151&gt;0),'Test Sample Data'!M151-'Choose Housekeeping Genes'!N$20,35-'Choose Housekeeping Genes'!N$20),"")</f>
        <v/>
      </c>
      <c r="N151" s="22" t="str">
        <f>IF(SUM('Test Sample Data'!N$3:N$194)&gt;10,IF(AND(ISNUMBER('Test Sample Data'!N151),'Test Sample Data'!N151&lt;35,'Test Sample Data'!N151&gt;0),'Test Sample Data'!N151-'Choose Housekeeping Genes'!O$20,35-'Choose Housekeeping Genes'!O$20),"")</f>
        <v/>
      </c>
      <c r="O151" s="22" t="str">
        <f>IF(SUM('Test Sample Data'!O$3:O$194)&gt;10,IF(AND(ISNUMBER('Test Sample Data'!O151),'Test Sample Data'!O151&lt;35,'Test Sample Data'!O151&gt;0),'Test Sample Data'!O151-'Choose Housekeeping Genes'!P$20,35-'Choose Housekeeping Genes'!P$20),"")</f>
        <v/>
      </c>
      <c r="P151" s="22" t="str">
        <f>IF(SUM('Test Sample Data'!P$3:P$194)&gt;10,IF(AND(ISNUMBER('Test Sample Data'!P151),'Test Sample Data'!P151&lt;35,'Test Sample Data'!P151&gt;0),'Test Sample Data'!P151-'Choose Housekeeping Genes'!Q$20,35-'Choose Housekeeping Genes'!Q$20),"")</f>
        <v/>
      </c>
      <c r="Q151" s="22" t="str">
        <f>IF(SUM('Test Sample Data'!Q$3:Q$194)&gt;10,IF(AND(ISNUMBER('Test Sample Data'!Q151),'Test Sample Data'!Q151&lt;35,'Test Sample Data'!Q151&gt;0),'Test Sample Data'!Q151-'Choose Housekeeping Genes'!R$20,35-'Choose Housekeeping Genes'!R$20),"")</f>
        <v/>
      </c>
      <c r="R151" s="22" t="str">
        <f>IF(SUM('Test Sample Data'!R$3:R$194)&gt;10,IF(AND(ISNUMBER('Test Sample Data'!R151),'Test Sample Data'!R151&lt;35,'Test Sample Data'!R151&gt;0),'Test Sample Data'!R151-'Choose Housekeeping Genes'!S$20,35-'Choose Housekeeping Genes'!S$20),"")</f>
        <v/>
      </c>
      <c r="S151" s="22" t="str">
        <f>IF(SUM('Test Sample Data'!S$3:S$194)&gt;10,IF(AND(ISNUMBER('Test Sample Data'!S151),'Test Sample Data'!S151&lt;35,'Test Sample Data'!S151&gt;0),'Test Sample Data'!S151-'Choose Housekeeping Genes'!T$20,35-'Choose Housekeeping Genes'!T$20),"")</f>
        <v/>
      </c>
      <c r="T151" s="22" t="str">
        <f>IF(SUM('Test Sample Data'!T$3:T$194)&gt;10,IF(AND(ISNUMBER('Test Sample Data'!T151),'Test Sample Data'!T151&lt;35,'Test Sample Data'!T151&gt;0),'Test Sample Data'!T151-'Choose Housekeeping Genes'!U$20,35-'Choose Housekeeping Genes'!U$20),"")</f>
        <v/>
      </c>
      <c r="U151" s="22" t="str">
        <f>IF(SUM('Test Sample Data'!U$3:U$194)&gt;10,IF(AND(ISNUMBER('Test Sample Data'!U151),'Test Sample Data'!U151&lt;35,'Test Sample Data'!U151&gt;0),'Test Sample Data'!U151-'Choose Housekeeping Genes'!V$20,35-'Choose Housekeeping Genes'!V$20),"")</f>
        <v/>
      </c>
      <c r="V151" s="22" t="str">
        <f>IF(SUM('Test Sample Data'!V$3:V$194)&gt;10,IF(AND(ISNUMBER('Test Sample Data'!V151),'Test Sample Data'!V151&lt;35,'Test Sample Data'!V151&gt;0),'Test Sample Data'!V151-'Choose Housekeeping Genes'!W$20,35-'Choose Housekeeping Genes'!W$20),"")</f>
        <v/>
      </c>
      <c r="W151" s="139" t="str">
        <f>'Control Sample Data'!A151</f>
        <v>Trp-CCA-1</v>
      </c>
      <c r="X151" s="140" t="s">
        <v>142</v>
      </c>
      <c r="Y151" s="22" t="str">
        <f>IF(SUM('Control Sample Data'!C$3:C$194)&gt;10,IF(AND(ISNUMBER('Control Sample Data'!C151),'Control Sample Data'!C151&lt;35,'Control Sample Data'!C151&gt;0),'Control Sample Data'!C151-'Choose Housekeeping Genes'!AA$20,35-'Choose Housekeeping Genes'!AA$20),"")</f>
        <v/>
      </c>
      <c r="Z151" s="22" t="str">
        <f>IF(SUM('Control Sample Data'!D$3:D$194)&gt;10,IF(AND(ISNUMBER('Control Sample Data'!D151),'Control Sample Data'!D151&lt;35,'Control Sample Data'!D151&gt;0),'Control Sample Data'!D151-'Choose Housekeeping Genes'!AB$20,35-'Choose Housekeeping Genes'!AB$20),"")</f>
        <v/>
      </c>
      <c r="AA151" s="22" t="str">
        <f>IF(SUM('Control Sample Data'!E$3:E$194)&gt;10,IF(AND(ISNUMBER('Control Sample Data'!E151),'Control Sample Data'!E151&lt;35,'Control Sample Data'!E151&gt;0),'Control Sample Data'!E151-'Choose Housekeeping Genes'!AC$20,35-'Choose Housekeeping Genes'!AC$20),"")</f>
        <v/>
      </c>
      <c r="AB151" s="22" t="str">
        <f>IF(SUM('Control Sample Data'!F$3:F$194)&gt;10,IF(AND(ISNUMBER('Control Sample Data'!F151),'Control Sample Data'!F151&lt;35,'Control Sample Data'!F151&gt;0),'Control Sample Data'!F151-'Choose Housekeeping Genes'!AD$20,35-'Choose Housekeeping Genes'!AD$20),"")</f>
        <v/>
      </c>
      <c r="AC151" s="22" t="str">
        <f>IF(SUM('Control Sample Data'!G$3:G$194)&gt;10,IF(AND(ISNUMBER('Control Sample Data'!G151),'Control Sample Data'!G151&lt;35,'Control Sample Data'!G151&gt;0),'Control Sample Data'!G151-'Choose Housekeeping Genes'!AE$20,35-'Choose Housekeeping Genes'!AE$20),"")</f>
        <v/>
      </c>
      <c r="AD151" s="22" t="str">
        <f>IF(SUM('Control Sample Data'!H$3:H$194)&gt;10,IF(AND(ISNUMBER('Control Sample Data'!H151),'Control Sample Data'!H151&lt;35,'Control Sample Data'!H151&gt;0),'Control Sample Data'!H151-'Choose Housekeeping Genes'!AF$20,35-'Choose Housekeeping Genes'!AF$20),"")</f>
        <v/>
      </c>
      <c r="AE151" s="22" t="str">
        <f>IF(SUM('Control Sample Data'!I$3:I$194)&gt;10,IF(AND(ISNUMBER('Control Sample Data'!I151),'Control Sample Data'!I151&lt;35,'Control Sample Data'!I151&gt;0),'Control Sample Data'!I151-'Choose Housekeeping Genes'!AG$20,35-'Choose Housekeeping Genes'!AG$20),"")</f>
        <v/>
      </c>
      <c r="AF151" s="22" t="str">
        <f>IF(SUM('Control Sample Data'!J$3:J$194)&gt;10,IF(AND(ISNUMBER('Control Sample Data'!J151),'Control Sample Data'!J151&lt;35,'Control Sample Data'!J151&gt;0),'Control Sample Data'!J151-'Choose Housekeeping Genes'!AH$20,35-'Choose Housekeeping Genes'!AH$20),"")</f>
        <v/>
      </c>
      <c r="AG151" s="22" t="str">
        <f>IF(SUM('Control Sample Data'!K$3:K$194)&gt;10,IF(AND(ISNUMBER('Control Sample Data'!K151),'Control Sample Data'!K151&lt;35,'Control Sample Data'!K151&gt;0),'Control Sample Data'!K151-'Choose Housekeeping Genes'!AI$20,35-'Choose Housekeeping Genes'!AI$20),"")</f>
        <v/>
      </c>
      <c r="AH151" s="22" t="str">
        <f>IF(SUM('Control Sample Data'!L$3:L$194)&gt;10,IF(AND(ISNUMBER('Control Sample Data'!L151),'Control Sample Data'!L151&lt;35,'Control Sample Data'!L151&gt;0),'Control Sample Data'!L151-'Choose Housekeeping Genes'!AJ$20,35-'Choose Housekeeping Genes'!AJ$20),"")</f>
        <v/>
      </c>
      <c r="AI151" s="22" t="str">
        <f>IF(SUM('Control Sample Data'!M$3:M$194)&gt;10,IF(AND(ISNUMBER('Control Sample Data'!M151),'Control Sample Data'!M151&lt;35,'Control Sample Data'!M151&gt;0),'Control Sample Data'!M151-'Choose Housekeeping Genes'!AK$20,35-'Choose Housekeeping Genes'!AK$20),"")</f>
        <v/>
      </c>
      <c r="AJ151" s="22" t="str">
        <f>IF(SUM('Control Sample Data'!N$3:N$194)&gt;10,IF(AND(ISNUMBER('Control Sample Data'!N151),'Control Sample Data'!N151&lt;35,'Control Sample Data'!N151&gt;0),'Control Sample Data'!N151-'Choose Housekeeping Genes'!AL$20,35-'Choose Housekeeping Genes'!AL$20),"")</f>
        <v/>
      </c>
      <c r="AK151" s="22" t="str">
        <f>IF(SUM('Control Sample Data'!O$3:O$194)&gt;10,IF(AND(ISNUMBER('Control Sample Data'!O151),'Control Sample Data'!O151&lt;35,'Control Sample Data'!O151&gt;0),'Control Sample Data'!O151-'Choose Housekeeping Genes'!AM$20,35-'Choose Housekeeping Genes'!AM$20),"")</f>
        <v/>
      </c>
      <c r="AL151" s="22" t="str">
        <f>IF(SUM('Control Sample Data'!P$3:P$194)&gt;10,IF(AND(ISNUMBER('Control Sample Data'!P151),'Control Sample Data'!P151&lt;35,'Control Sample Data'!P151&gt;0),'Control Sample Data'!P151-'Choose Housekeeping Genes'!AN$20,35-'Choose Housekeeping Genes'!AN$20),"")</f>
        <v/>
      </c>
      <c r="AM151" s="22" t="str">
        <f>IF(SUM('Control Sample Data'!Q$3:Q$194)&gt;10,IF(AND(ISNUMBER('Control Sample Data'!Q151),'Control Sample Data'!Q151&lt;35,'Control Sample Data'!Q151&gt;0),'Control Sample Data'!Q151-'Choose Housekeeping Genes'!AO$20,35-'Choose Housekeeping Genes'!AO$20),"")</f>
        <v/>
      </c>
      <c r="AN151" s="22" t="str">
        <f>IF(SUM('Control Sample Data'!R$3:R$194)&gt;10,IF(AND(ISNUMBER('Control Sample Data'!R151),'Control Sample Data'!R151&lt;35,'Control Sample Data'!R151&gt;0),'Control Sample Data'!R151-'Choose Housekeeping Genes'!AP$20,35-'Choose Housekeeping Genes'!AP$20),"")</f>
        <v/>
      </c>
      <c r="AO151" s="22" t="str">
        <f>IF(SUM('Control Sample Data'!S$3:S$194)&gt;10,IF(AND(ISNUMBER('Control Sample Data'!S151),'Control Sample Data'!S151&lt;35,'Control Sample Data'!S151&gt;0),'Control Sample Data'!S151-'Choose Housekeeping Genes'!AQ$20,35-'Choose Housekeeping Genes'!AQ$20),"")</f>
        <v/>
      </c>
      <c r="AP151" s="22" t="str">
        <f>IF(SUM('Control Sample Data'!T$3:T$194)&gt;10,IF(AND(ISNUMBER('Control Sample Data'!T151),'Control Sample Data'!T151&lt;35,'Control Sample Data'!T151&gt;0),'Control Sample Data'!T151-'Choose Housekeeping Genes'!AR$20,35-'Choose Housekeeping Genes'!AR$20),"")</f>
        <v/>
      </c>
      <c r="AQ151" s="22" t="str">
        <f>IF(SUM('Control Sample Data'!U$3:U$194)&gt;10,IF(AND(ISNUMBER('Control Sample Data'!U151),'Control Sample Data'!U151&lt;35,'Control Sample Data'!U151&gt;0),'Control Sample Data'!U151-'Choose Housekeeping Genes'!AS$20,35-'Choose Housekeeping Genes'!AS$20),"")</f>
        <v/>
      </c>
      <c r="AR151" s="22" t="str">
        <f>IF(SUM('Control Sample Data'!V$3:V$194)&gt;10,IF(AND(ISNUMBER('Control Sample Data'!V151),'Control Sample Data'!V151&lt;35,'Control Sample Data'!V151&gt;0),'Control Sample Data'!V151-'Choose Housekeeping Genes'!AT$20,35-'Choose Housekeeping Genes'!AT$20),"")</f>
        <v/>
      </c>
      <c r="AS151" s="69" t="str">
        <f>'Control Sample Data'!A151</f>
        <v>Trp-CCA-1</v>
      </c>
      <c r="AT151" s="21" t="s">
        <v>142</v>
      </c>
      <c r="AU151" s="22" t="str">
        <f ca="1">IF(ISNUMBER(C151-'Choose Housekeeping Genes'!D$12),C151-'Choose Housekeeping Genes'!D$12,"")</f>
        <v/>
      </c>
      <c r="AV151" s="22" t="str">
        <f ca="1">IF(ISNUMBER(D151-'Choose Housekeeping Genes'!E$12),D151-'Choose Housekeeping Genes'!E$12,"")</f>
        <v/>
      </c>
      <c r="AW151" s="22" t="str">
        <f ca="1">IF(ISNUMBER(E151-'Choose Housekeeping Genes'!F$12),E151-'Choose Housekeeping Genes'!F$12,"")</f>
        <v/>
      </c>
      <c r="AX151" s="22" t="str">
        <f ca="1">IF(ISNUMBER(F151-'Choose Housekeeping Genes'!G$12),F151-'Choose Housekeeping Genes'!G$12,"")</f>
        <v/>
      </c>
      <c r="AY151" s="22" t="str">
        <f ca="1">IF(ISNUMBER(G151-'Choose Housekeeping Genes'!H$12),G151-'Choose Housekeeping Genes'!H$12,"")</f>
        <v/>
      </c>
      <c r="AZ151" s="22" t="str">
        <f ca="1">IF(ISNUMBER(H151-'Choose Housekeeping Genes'!I$12),H151-'Choose Housekeeping Genes'!I$12,"")</f>
        <v/>
      </c>
      <c r="BA151" s="22" t="str">
        <f ca="1">IF(ISNUMBER(I151-'Choose Housekeeping Genes'!J$12),I151-'Choose Housekeeping Genes'!J$12,"")</f>
        <v/>
      </c>
      <c r="BB151" s="22" t="str">
        <f ca="1">IF(ISNUMBER(J151-'Choose Housekeeping Genes'!K$12),J151-'Choose Housekeeping Genes'!K$12,"")</f>
        <v/>
      </c>
      <c r="BC151" s="22" t="str">
        <f ca="1">IF(ISNUMBER(K151-'Choose Housekeeping Genes'!L$12),K151-'Choose Housekeeping Genes'!L$12,"")</f>
        <v/>
      </c>
      <c r="BD151" s="22" t="str">
        <f ca="1">IF(ISNUMBER(L151-'Choose Housekeeping Genes'!M$12),L151-'Choose Housekeeping Genes'!M$12,"")</f>
        <v/>
      </c>
      <c r="BE151" s="22" t="str">
        <f ca="1">IF(ISNUMBER(M151-'Choose Housekeeping Genes'!N$12),M151-'Choose Housekeeping Genes'!N$12,"")</f>
        <v/>
      </c>
      <c r="BF151" s="22" t="str">
        <f ca="1">IF(ISNUMBER(N151-'Choose Housekeeping Genes'!O$12),N151-'Choose Housekeeping Genes'!O$12,"")</f>
        <v/>
      </c>
      <c r="BG151" s="22" t="str">
        <f ca="1">IF(ISNUMBER(O151-'Choose Housekeeping Genes'!P$12),O151-'Choose Housekeeping Genes'!P$12,"")</f>
        <v/>
      </c>
      <c r="BH151" s="22" t="str">
        <f ca="1">IF(ISNUMBER(P151-'Choose Housekeeping Genes'!Q$12),P151-'Choose Housekeeping Genes'!Q$12,"")</f>
        <v/>
      </c>
      <c r="BI151" s="22" t="str">
        <f ca="1">IF(ISNUMBER(Q151-'Choose Housekeeping Genes'!R$12),Q151-'Choose Housekeeping Genes'!R$12,"")</f>
        <v/>
      </c>
      <c r="BJ151" s="22" t="str">
        <f ca="1">IF(ISNUMBER(R151-'Choose Housekeeping Genes'!S$12),R151-'Choose Housekeeping Genes'!S$12,"")</f>
        <v/>
      </c>
      <c r="BK151" s="22" t="str">
        <f ca="1">IF(ISNUMBER(S151-'Choose Housekeeping Genes'!T$12),S151-'Choose Housekeeping Genes'!T$12,"")</f>
        <v/>
      </c>
      <c r="BL151" s="22" t="str">
        <f ca="1">IF(ISNUMBER(T151-'Choose Housekeeping Genes'!U$12),T151-'Choose Housekeeping Genes'!U$12,"")</f>
        <v/>
      </c>
      <c r="BM151" s="22" t="str">
        <f ca="1">IF(ISNUMBER(U151-'Choose Housekeeping Genes'!V$12),U151-'Choose Housekeeping Genes'!V$12,"")</f>
        <v/>
      </c>
      <c r="BN151" s="22" t="str">
        <f ca="1">IF(ISNUMBER(V151-'Choose Housekeeping Genes'!W$12),V151-'Choose Housekeeping Genes'!W$12,"")</f>
        <v/>
      </c>
      <c r="BO151" s="142" t="str">
        <f t="shared" si="94"/>
        <v>Trp-CCA-1</v>
      </c>
      <c r="BP151" s="140" t="s">
        <v>142</v>
      </c>
      <c r="BQ151" s="22" t="str">
        <f ca="1">IF(ISNUMBER(Y151-'Choose Housekeeping Genes'!AA$12),Y151-'Choose Housekeeping Genes'!AA$12,"")</f>
        <v/>
      </c>
      <c r="BR151" s="22" t="str">
        <f ca="1">IF(ISNUMBER(Z151-'Choose Housekeeping Genes'!AB$12),Z151-'Choose Housekeeping Genes'!AB$12,"")</f>
        <v/>
      </c>
      <c r="BS151" s="22" t="str">
        <f ca="1">IF(ISNUMBER(AA151-'Choose Housekeeping Genes'!AC$12),AA151-'Choose Housekeeping Genes'!AC$12,"")</f>
        <v/>
      </c>
      <c r="BT151" s="22" t="str">
        <f ca="1">IF(ISNUMBER(AB151-'Choose Housekeeping Genes'!AD$12),AB151-'Choose Housekeeping Genes'!AD$12,"")</f>
        <v/>
      </c>
      <c r="BU151" s="22" t="str">
        <f ca="1">IF(ISNUMBER(AC151-'Choose Housekeeping Genes'!AE$12),AC151-'Choose Housekeeping Genes'!AE$12,"")</f>
        <v/>
      </c>
      <c r="BV151" s="22" t="str">
        <f ca="1">IF(ISNUMBER(AD151-'Choose Housekeeping Genes'!AF$12),AD151-'Choose Housekeeping Genes'!AF$12,"")</f>
        <v/>
      </c>
      <c r="BW151" s="22" t="str">
        <f ca="1">IF(ISNUMBER(AE151-'Choose Housekeeping Genes'!AG$12),AE151-'Choose Housekeeping Genes'!AG$12,"")</f>
        <v/>
      </c>
      <c r="BX151" s="22" t="str">
        <f ca="1">IF(ISNUMBER(AF151-'Choose Housekeeping Genes'!AH$12),AF151-'Choose Housekeeping Genes'!AH$12,"")</f>
        <v/>
      </c>
      <c r="BY151" s="22" t="str">
        <f ca="1">IF(ISNUMBER(AG151-'Choose Housekeeping Genes'!AI$12),AG151-'Choose Housekeeping Genes'!AI$12,"")</f>
        <v/>
      </c>
      <c r="BZ151" s="22" t="str">
        <f ca="1">IF(ISNUMBER(AH151-'Choose Housekeeping Genes'!AJ$12),AH151-'Choose Housekeeping Genes'!AJ$12,"")</f>
        <v/>
      </c>
      <c r="CA151" s="22" t="str">
        <f ca="1">IF(ISNUMBER(AI151-'Choose Housekeeping Genes'!AK$12),AI151-'Choose Housekeeping Genes'!AK$12,"")</f>
        <v/>
      </c>
      <c r="CB151" s="22" t="str">
        <f ca="1">IF(ISNUMBER(AJ151-'Choose Housekeeping Genes'!AL$12),AJ151-'Choose Housekeeping Genes'!AL$12,"")</f>
        <v/>
      </c>
      <c r="CC151" s="22" t="str">
        <f ca="1">IF(ISNUMBER(AK151-'Choose Housekeeping Genes'!AM$12),AK151-'Choose Housekeeping Genes'!AM$12,"")</f>
        <v/>
      </c>
      <c r="CD151" s="22" t="str">
        <f ca="1">IF(ISNUMBER(AL151-'Choose Housekeeping Genes'!AN$12),AL151-'Choose Housekeeping Genes'!AN$12,"")</f>
        <v/>
      </c>
      <c r="CE151" s="22" t="str">
        <f ca="1">IF(ISNUMBER(AM151-'Choose Housekeeping Genes'!AO$12),AM151-'Choose Housekeeping Genes'!AO$12,"")</f>
        <v/>
      </c>
      <c r="CF151" s="22" t="str">
        <f ca="1">IF(ISNUMBER(AN151-'Choose Housekeeping Genes'!AP$12),AN151-'Choose Housekeeping Genes'!AP$12,"")</f>
        <v/>
      </c>
      <c r="CG151" s="22" t="str">
        <f ca="1">IF(ISNUMBER(AO151-'Choose Housekeeping Genes'!AQ$12),AO151-'Choose Housekeeping Genes'!AQ$12,"")</f>
        <v/>
      </c>
      <c r="CH151" s="22" t="str">
        <f ca="1">IF(ISNUMBER(AP151-'Choose Housekeeping Genes'!AR$12),AP151-'Choose Housekeeping Genes'!AR$12,"")</f>
        <v/>
      </c>
      <c r="CI151" s="22" t="str">
        <f ca="1">IF(ISNUMBER(AQ151-'Choose Housekeeping Genes'!AS$12),AQ151-'Choose Housekeeping Genes'!AS$12,"")</f>
        <v/>
      </c>
      <c r="CJ151" s="22" t="str">
        <f ca="1">IF(ISNUMBER(AR151-'Choose Housekeeping Genes'!AT$12),AR151-'Choose Housekeeping Genes'!AT$12,"")</f>
        <v/>
      </c>
      <c r="CK151" s="66" t="e">
        <f t="shared" ca="1" si="95"/>
        <v>#DIV/0!</v>
      </c>
      <c r="CL151" s="143" t="e">
        <f t="shared" ca="1" si="96"/>
        <v>#DIV/0!</v>
      </c>
      <c r="DA151" s="69" t="str">
        <f>'Transcript table'!D159</f>
        <v>Trp-CCA-1</v>
      </c>
      <c r="DB151" s="21" t="s">
        <v>142</v>
      </c>
      <c r="DC151" s="65" t="str">
        <f t="shared" ca="1" si="97"/>
        <v/>
      </c>
      <c r="DD151" s="65" t="str">
        <f t="shared" ca="1" si="98"/>
        <v/>
      </c>
      <c r="DE151" s="65" t="str">
        <f t="shared" ca="1" si="99"/>
        <v/>
      </c>
      <c r="DF151" s="65" t="str">
        <f t="shared" ca="1" si="100"/>
        <v/>
      </c>
      <c r="DG151" s="65" t="str">
        <f t="shared" ca="1" si="101"/>
        <v/>
      </c>
      <c r="DH151" s="65" t="str">
        <f t="shared" ca="1" si="102"/>
        <v/>
      </c>
      <c r="DI151" s="65" t="str">
        <f t="shared" ca="1" si="103"/>
        <v/>
      </c>
      <c r="DJ151" s="65" t="str">
        <f t="shared" ca="1" si="104"/>
        <v/>
      </c>
      <c r="DK151" s="65" t="str">
        <f t="shared" ca="1" si="105"/>
        <v/>
      </c>
      <c r="DL151" s="65" t="str">
        <f t="shared" ca="1" si="106"/>
        <v/>
      </c>
      <c r="DM151" s="65" t="str">
        <f t="shared" ca="1" si="107"/>
        <v/>
      </c>
      <c r="DN151" s="65" t="str">
        <f t="shared" ca="1" si="108"/>
        <v/>
      </c>
      <c r="DO151" s="65" t="str">
        <f t="shared" ca="1" si="109"/>
        <v/>
      </c>
      <c r="DP151" s="65" t="str">
        <f t="shared" ca="1" si="110"/>
        <v/>
      </c>
      <c r="DQ151" s="65" t="str">
        <f t="shared" ca="1" si="111"/>
        <v/>
      </c>
      <c r="DR151" s="65" t="str">
        <f t="shared" ca="1" si="112"/>
        <v/>
      </c>
      <c r="DS151" s="65" t="str">
        <f t="shared" ca="1" si="113"/>
        <v/>
      </c>
      <c r="DT151" s="65" t="str">
        <f t="shared" ca="1" si="114"/>
        <v/>
      </c>
      <c r="DU151" s="65" t="str">
        <f t="shared" ca="1" si="115"/>
        <v/>
      </c>
      <c r="DV151" s="65" t="str">
        <f t="shared" ca="1" si="116"/>
        <v/>
      </c>
      <c r="DW151" s="141" t="str">
        <f t="shared" si="117"/>
        <v>Trp-CCA-1</v>
      </c>
      <c r="DX151" s="140" t="s">
        <v>142</v>
      </c>
      <c r="DY151" s="65" t="str">
        <f t="shared" ca="1" si="118"/>
        <v/>
      </c>
      <c r="DZ151" s="65" t="str">
        <f t="shared" ca="1" si="119"/>
        <v/>
      </c>
      <c r="EA151" s="65" t="str">
        <f t="shared" ca="1" si="120"/>
        <v/>
      </c>
      <c r="EB151" s="65" t="str">
        <f t="shared" ca="1" si="121"/>
        <v/>
      </c>
      <c r="EC151" s="65" t="str">
        <f t="shared" ca="1" si="122"/>
        <v/>
      </c>
      <c r="ED151" s="65" t="str">
        <f t="shared" ca="1" si="123"/>
        <v/>
      </c>
      <c r="EE151" s="65" t="str">
        <f t="shared" ca="1" si="124"/>
        <v/>
      </c>
      <c r="EF151" s="65" t="str">
        <f t="shared" ca="1" si="125"/>
        <v/>
      </c>
      <c r="EG151" s="65" t="str">
        <f t="shared" ca="1" si="126"/>
        <v/>
      </c>
      <c r="EH151" s="65" t="str">
        <f t="shared" ca="1" si="127"/>
        <v/>
      </c>
      <c r="EI151" s="65" t="str">
        <f t="shared" ca="1" si="128"/>
        <v/>
      </c>
      <c r="EJ151" s="65" t="str">
        <f t="shared" ca="1" si="129"/>
        <v/>
      </c>
      <c r="EK151" s="65" t="str">
        <f t="shared" ca="1" si="130"/>
        <v/>
      </c>
      <c r="EL151" s="65" t="str">
        <f t="shared" ca="1" si="131"/>
        <v/>
      </c>
      <c r="EM151" s="65" t="str">
        <f t="shared" ca="1" si="132"/>
        <v/>
      </c>
      <c r="EN151" s="65" t="str">
        <f t="shared" ca="1" si="133"/>
        <v/>
      </c>
      <c r="EO151" s="65" t="str">
        <f t="shared" ca="1" si="134"/>
        <v/>
      </c>
      <c r="EP151" s="65" t="str">
        <f t="shared" ca="1" si="135"/>
        <v/>
      </c>
      <c r="EQ151" s="65" t="str">
        <f t="shared" ca="1" si="136"/>
        <v/>
      </c>
      <c r="ER151" s="65" t="str">
        <f t="shared" ca="1" si="137"/>
        <v/>
      </c>
    </row>
    <row r="152" spans="1:148" ht="12.75" customHeight="1">
      <c r="A152" s="134" t="str">
        <f>'Test Sample Data'!A152</f>
        <v>Trp-CCA-2</v>
      </c>
      <c r="B152" s="136" t="s">
        <v>140</v>
      </c>
      <c r="C152" s="22" t="str">
        <f>IF(SUM('Test Sample Data'!C$3:C$194)&gt;10,IF(AND(ISNUMBER('Test Sample Data'!C152),'Test Sample Data'!C152&lt;35,'Test Sample Data'!C152&gt;0),'Test Sample Data'!C152-'Choose Housekeeping Genes'!D$20,35-'Choose Housekeeping Genes'!D$20),"")</f>
        <v/>
      </c>
      <c r="D152" s="22" t="str">
        <f>IF(SUM('Test Sample Data'!D$3:D$194)&gt;10,IF(AND(ISNUMBER('Test Sample Data'!D152),'Test Sample Data'!D152&lt;35,'Test Sample Data'!D152&gt;0),'Test Sample Data'!D152-'Choose Housekeeping Genes'!E$20,35-'Choose Housekeeping Genes'!E$20),"")</f>
        <v/>
      </c>
      <c r="E152" s="22" t="str">
        <f>IF(SUM('Test Sample Data'!E$3:E$194)&gt;10,IF(AND(ISNUMBER('Test Sample Data'!E152),'Test Sample Data'!E152&lt;35,'Test Sample Data'!E152&gt;0),'Test Sample Data'!E152-'Choose Housekeeping Genes'!F$20,35-'Choose Housekeeping Genes'!F$20),"")</f>
        <v/>
      </c>
      <c r="F152" s="22" t="str">
        <f>IF(SUM('Test Sample Data'!F$3:F$194)&gt;10,IF(AND(ISNUMBER('Test Sample Data'!F152),'Test Sample Data'!F152&lt;35,'Test Sample Data'!F152&gt;0),'Test Sample Data'!F152-'Choose Housekeeping Genes'!G$20,35-'Choose Housekeeping Genes'!G$20),"")</f>
        <v/>
      </c>
      <c r="G152" s="22" t="str">
        <f>IF(SUM('Test Sample Data'!G$3:G$194)&gt;10,IF(AND(ISNUMBER('Test Sample Data'!G152),'Test Sample Data'!G152&lt;35,'Test Sample Data'!G152&gt;0),'Test Sample Data'!G152-'Choose Housekeeping Genes'!H$20,35-'Choose Housekeeping Genes'!H$20),"")</f>
        <v/>
      </c>
      <c r="H152" s="22" t="str">
        <f>IF(SUM('Test Sample Data'!H$3:H$194)&gt;10,IF(AND(ISNUMBER('Test Sample Data'!H152),'Test Sample Data'!H152&lt;35,'Test Sample Data'!H152&gt;0),'Test Sample Data'!H152-'Choose Housekeeping Genes'!I$20,35-'Choose Housekeeping Genes'!I$20),"")</f>
        <v/>
      </c>
      <c r="I152" s="22" t="str">
        <f>IF(SUM('Test Sample Data'!I$3:I$194)&gt;10,IF(AND(ISNUMBER('Test Sample Data'!I152),'Test Sample Data'!I152&lt;35,'Test Sample Data'!I152&gt;0),'Test Sample Data'!I152-'Choose Housekeeping Genes'!J$20,35-'Choose Housekeeping Genes'!J$20),"")</f>
        <v/>
      </c>
      <c r="J152" s="22" t="str">
        <f>IF(SUM('Test Sample Data'!J$3:J$194)&gt;10,IF(AND(ISNUMBER('Test Sample Data'!J152),'Test Sample Data'!J152&lt;35,'Test Sample Data'!J152&gt;0),'Test Sample Data'!J152-'Choose Housekeeping Genes'!K$20,35-'Choose Housekeeping Genes'!K$20),"")</f>
        <v/>
      </c>
      <c r="K152" s="22" t="str">
        <f>IF(SUM('Test Sample Data'!K$3:K$194)&gt;10,IF(AND(ISNUMBER('Test Sample Data'!K152),'Test Sample Data'!K152&lt;35,'Test Sample Data'!K152&gt;0),'Test Sample Data'!K152-'Choose Housekeeping Genes'!L$20,35-'Choose Housekeeping Genes'!L$20),"")</f>
        <v/>
      </c>
      <c r="L152" s="22" t="str">
        <f>IF(SUM('Test Sample Data'!L$3:L$194)&gt;10,IF(AND(ISNUMBER('Test Sample Data'!L152),'Test Sample Data'!L152&lt;35,'Test Sample Data'!L152&gt;0),'Test Sample Data'!L152-'Choose Housekeeping Genes'!M$20,35-'Choose Housekeeping Genes'!M$20),"")</f>
        <v/>
      </c>
      <c r="M152" s="22" t="str">
        <f>IF(SUM('Test Sample Data'!M$3:M$194)&gt;10,IF(AND(ISNUMBER('Test Sample Data'!M152),'Test Sample Data'!M152&lt;35,'Test Sample Data'!M152&gt;0),'Test Sample Data'!M152-'Choose Housekeeping Genes'!N$20,35-'Choose Housekeeping Genes'!N$20),"")</f>
        <v/>
      </c>
      <c r="N152" s="22" t="str">
        <f>IF(SUM('Test Sample Data'!N$3:N$194)&gt;10,IF(AND(ISNUMBER('Test Sample Data'!N152),'Test Sample Data'!N152&lt;35,'Test Sample Data'!N152&gt;0),'Test Sample Data'!N152-'Choose Housekeeping Genes'!O$20,35-'Choose Housekeeping Genes'!O$20),"")</f>
        <v/>
      </c>
      <c r="O152" s="22" t="str">
        <f>IF(SUM('Test Sample Data'!O$3:O$194)&gt;10,IF(AND(ISNUMBER('Test Sample Data'!O152),'Test Sample Data'!O152&lt;35,'Test Sample Data'!O152&gt;0),'Test Sample Data'!O152-'Choose Housekeeping Genes'!P$20,35-'Choose Housekeeping Genes'!P$20),"")</f>
        <v/>
      </c>
      <c r="P152" s="22" t="str">
        <f>IF(SUM('Test Sample Data'!P$3:P$194)&gt;10,IF(AND(ISNUMBER('Test Sample Data'!P152),'Test Sample Data'!P152&lt;35,'Test Sample Data'!P152&gt;0),'Test Sample Data'!P152-'Choose Housekeeping Genes'!Q$20,35-'Choose Housekeeping Genes'!Q$20),"")</f>
        <v/>
      </c>
      <c r="Q152" s="22" t="str">
        <f>IF(SUM('Test Sample Data'!Q$3:Q$194)&gt;10,IF(AND(ISNUMBER('Test Sample Data'!Q152),'Test Sample Data'!Q152&lt;35,'Test Sample Data'!Q152&gt;0),'Test Sample Data'!Q152-'Choose Housekeeping Genes'!R$20,35-'Choose Housekeeping Genes'!R$20),"")</f>
        <v/>
      </c>
      <c r="R152" s="22" t="str">
        <f>IF(SUM('Test Sample Data'!R$3:R$194)&gt;10,IF(AND(ISNUMBER('Test Sample Data'!R152),'Test Sample Data'!R152&lt;35,'Test Sample Data'!R152&gt;0),'Test Sample Data'!R152-'Choose Housekeeping Genes'!S$20,35-'Choose Housekeeping Genes'!S$20),"")</f>
        <v/>
      </c>
      <c r="S152" s="22" t="str">
        <f>IF(SUM('Test Sample Data'!S$3:S$194)&gt;10,IF(AND(ISNUMBER('Test Sample Data'!S152),'Test Sample Data'!S152&lt;35,'Test Sample Data'!S152&gt;0),'Test Sample Data'!S152-'Choose Housekeeping Genes'!T$20,35-'Choose Housekeeping Genes'!T$20),"")</f>
        <v/>
      </c>
      <c r="T152" s="22" t="str">
        <f>IF(SUM('Test Sample Data'!T$3:T$194)&gt;10,IF(AND(ISNUMBER('Test Sample Data'!T152),'Test Sample Data'!T152&lt;35,'Test Sample Data'!T152&gt;0),'Test Sample Data'!T152-'Choose Housekeeping Genes'!U$20,35-'Choose Housekeeping Genes'!U$20),"")</f>
        <v/>
      </c>
      <c r="U152" s="22" t="str">
        <f>IF(SUM('Test Sample Data'!U$3:U$194)&gt;10,IF(AND(ISNUMBER('Test Sample Data'!U152),'Test Sample Data'!U152&lt;35,'Test Sample Data'!U152&gt;0),'Test Sample Data'!U152-'Choose Housekeeping Genes'!V$20,35-'Choose Housekeeping Genes'!V$20),"")</f>
        <v/>
      </c>
      <c r="V152" s="22" t="str">
        <f>IF(SUM('Test Sample Data'!V$3:V$194)&gt;10,IF(AND(ISNUMBER('Test Sample Data'!V152),'Test Sample Data'!V152&lt;35,'Test Sample Data'!V152&gt;0),'Test Sample Data'!V152-'Choose Housekeeping Genes'!W$20,35-'Choose Housekeeping Genes'!W$20),"")</f>
        <v/>
      </c>
      <c r="W152" s="139" t="str">
        <f>'Control Sample Data'!A152</f>
        <v>Trp-CCA-2</v>
      </c>
      <c r="X152" s="140" t="s">
        <v>140</v>
      </c>
      <c r="Y152" s="22" t="str">
        <f>IF(SUM('Control Sample Data'!C$3:C$194)&gt;10,IF(AND(ISNUMBER('Control Sample Data'!C152),'Control Sample Data'!C152&lt;35,'Control Sample Data'!C152&gt;0),'Control Sample Data'!C152-'Choose Housekeeping Genes'!AA$20,35-'Choose Housekeeping Genes'!AA$20),"")</f>
        <v/>
      </c>
      <c r="Z152" s="22" t="str">
        <f>IF(SUM('Control Sample Data'!D$3:D$194)&gt;10,IF(AND(ISNUMBER('Control Sample Data'!D152),'Control Sample Data'!D152&lt;35,'Control Sample Data'!D152&gt;0),'Control Sample Data'!D152-'Choose Housekeeping Genes'!AB$20,35-'Choose Housekeeping Genes'!AB$20),"")</f>
        <v/>
      </c>
      <c r="AA152" s="22" t="str">
        <f>IF(SUM('Control Sample Data'!E$3:E$194)&gt;10,IF(AND(ISNUMBER('Control Sample Data'!E152),'Control Sample Data'!E152&lt;35,'Control Sample Data'!E152&gt;0),'Control Sample Data'!E152-'Choose Housekeeping Genes'!AC$20,35-'Choose Housekeeping Genes'!AC$20),"")</f>
        <v/>
      </c>
      <c r="AB152" s="22" t="str">
        <f>IF(SUM('Control Sample Data'!F$3:F$194)&gt;10,IF(AND(ISNUMBER('Control Sample Data'!F152),'Control Sample Data'!F152&lt;35,'Control Sample Data'!F152&gt;0),'Control Sample Data'!F152-'Choose Housekeeping Genes'!AD$20,35-'Choose Housekeeping Genes'!AD$20),"")</f>
        <v/>
      </c>
      <c r="AC152" s="22" t="str">
        <f>IF(SUM('Control Sample Data'!G$3:G$194)&gt;10,IF(AND(ISNUMBER('Control Sample Data'!G152),'Control Sample Data'!G152&lt;35,'Control Sample Data'!G152&gt;0),'Control Sample Data'!G152-'Choose Housekeeping Genes'!AE$20,35-'Choose Housekeeping Genes'!AE$20),"")</f>
        <v/>
      </c>
      <c r="AD152" s="22" t="str">
        <f>IF(SUM('Control Sample Data'!H$3:H$194)&gt;10,IF(AND(ISNUMBER('Control Sample Data'!H152),'Control Sample Data'!H152&lt;35,'Control Sample Data'!H152&gt;0),'Control Sample Data'!H152-'Choose Housekeeping Genes'!AF$20,35-'Choose Housekeeping Genes'!AF$20),"")</f>
        <v/>
      </c>
      <c r="AE152" s="22" t="str">
        <f>IF(SUM('Control Sample Data'!I$3:I$194)&gt;10,IF(AND(ISNUMBER('Control Sample Data'!I152),'Control Sample Data'!I152&lt;35,'Control Sample Data'!I152&gt;0),'Control Sample Data'!I152-'Choose Housekeeping Genes'!AG$20,35-'Choose Housekeeping Genes'!AG$20),"")</f>
        <v/>
      </c>
      <c r="AF152" s="22" t="str">
        <f>IF(SUM('Control Sample Data'!J$3:J$194)&gt;10,IF(AND(ISNUMBER('Control Sample Data'!J152),'Control Sample Data'!J152&lt;35,'Control Sample Data'!J152&gt;0),'Control Sample Data'!J152-'Choose Housekeeping Genes'!AH$20,35-'Choose Housekeeping Genes'!AH$20),"")</f>
        <v/>
      </c>
      <c r="AG152" s="22" t="str">
        <f>IF(SUM('Control Sample Data'!K$3:K$194)&gt;10,IF(AND(ISNUMBER('Control Sample Data'!K152),'Control Sample Data'!K152&lt;35,'Control Sample Data'!K152&gt;0),'Control Sample Data'!K152-'Choose Housekeeping Genes'!AI$20,35-'Choose Housekeeping Genes'!AI$20),"")</f>
        <v/>
      </c>
      <c r="AH152" s="22" t="str">
        <f>IF(SUM('Control Sample Data'!L$3:L$194)&gt;10,IF(AND(ISNUMBER('Control Sample Data'!L152),'Control Sample Data'!L152&lt;35,'Control Sample Data'!L152&gt;0),'Control Sample Data'!L152-'Choose Housekeeping Genes'!AJ$20,35-'Choose Housekeeping Genes'!AJ$20),"")</f>
        <v/>
      </c>
      <c r="AI152" s="22" t="str">
        <f>IF(SUM('Control Sample Data'!M$3:M$194)&gt;10,IF(AND(ISNUMBER('Control Sample Data'!M152),'Control Sample Data'!M152&lt;35,'Control Sample Data'!M152&gt;0),'Control Sample Data'!M152-'Choose Housekeeping Genes'!AK$20,35-'Choose Housekeeping Genes'!AK$20),"")</f>
        <v/>
      </c>
      <c r="AJ152" s="22" t="str">
        <f>IF(SUM('Control Sample Data'!N$3:N$194)&gt;10,IF(AND(ISNUMBER('Control Sample Data'!N152),'Control Sample Data'!N152&lt;35,'Control Sample Data'!N152&gt;0),'Control Sample Data'!N152-'Choose Housekeeping Genes'!AL$20,35-'Choose Housekeeping Genes'!AL$20),"")</f>
        <v/>
      </c>
      <c r="AK152" s="22" t="str">
        <f>IF(SUM('Control Sample Data'!O$3:O$194)&gt;10,IF(AND(ISNUMBER('Control Sample Data'!O152),'Control Sample Data'!O152&lt;35,'Control Sample Data'!O152&gt;0),'Control Sample Data'!O152-'Choose Housekeeping Genes'!AM$20,35-'Choose Housekeeping Genes'!AM$20),"")</f>
        <v/>
      </c>
      <c r="AL152" s="22" t="str">
        <f>IF(SUM('Control Sample Data'!P$3:P$194)&gt;10,IF(AND(ISNUMBER('Control Sample Data'!P152),'Control Sample Data'!P152&lt;35,'Control Sample Data'!P152&gt;0),'Control Sample Data'!P152-'Choose Housekeeping Genes'!AN$20,35-'Choose Housekeeping Genes'!AN$20),"")</f>
        <v/>
      </c>
      <c r="AM152" s="22" t="str">
        <f>IF(SUM('Control Sample Data'!Q$3:Q$194)&gt;10,IF(AND(ISNUMBER('Control Sample Data'!Q152),'Control Sample Data'!Q152&lt;35,'Control Sample Data'!Q152&gt;0),'Control Sample Data'!Q152-'Choose Housekeeping Genes'!AO$20,35-'Choose Housekeeping Genes'!AO$20),"")</f>
        <v/>
      </c>
      <c r="AN152" s="22" t="str">
        <f>IF(SUM('Control Sample Data'!R$3:R$194)&gt;10,IF(AND(ISNUMBER('Control Sample Data'!R152),'Control Sample Data'!R152&lt;35,'Control Sample Data'!R152&gt;0),'Control Sample Data'!R152-'Choose Housekeeping Genes'!AP$20,35-'Choose Housekeeping Genes'!AP$20),"")</f>
        <v/>
      </c>
      <c r="AO152" s="22" t="str">
        <f>IF(SUM('Control Sample Data'!S$3:S$194)&gt;10,IF(AND(ISNUMBER('Control Sample Data'!S152),'Control Sample Data'!S152&lt;35,'Control Sample Data'!S152&gt;0),'Control Sample Data'!S152-'Choose Housekeeping Genes'!AQ$20,35-'Choose Housekeeping Genes'!AQ$20),"")</f>
        <v/>
      </c>
      <c r="AP152" s="22" t="str">
        <f>IF(SUM('Control Sample Data'!T$3:T$194)&gt;10,IF(AND(ISNUMBER('Control Sample Data'!T152),'Control Sample Data'!T152&lt;35,'Control Sample Data'!T152&gt;0),'Control Sample Data'!T152-'Choose Housekeeping Genes'!AR$20,35-'Choose Housekeeping Genes'!AR$20),"")</f>
        <v/>
      </c>
      <c r="AQ152" s="22" t="str">
        <f>IF(SUM('Control Sample Data'!U$3:U$194)&gt;10,IF(AND(ISNUMBER('Control Sample Data'!U152),'Control Sample Data'!U152&lt;35,'Control Sample Data'!U152&gt;0),'Control Sample Data'!U152-'Choose Housekeeping Genes'!AS$20,35-'Choose Housekeeping Genes'!AS$20),"")</f>
        <v/>
      </c>
      <c r="AR152" s="22" t="str">
        <f>IF(SUM('Control Sample Data'!V$3:V$194)&gt;10,IF(AND(ISNUMBER('Control Sample Data'!V152),'Control Sample Data'!V152&lt;35,'Control Sample Data'!V152&gt;0),'Control Sample Data'!V152-'Choose Housekeeping Genes'!AT$20,35-'Choose Housekeeping Genes'!AT$20),"")</f>
        <v/>
      </c>
      <c r="AS152" s="69" t="str">
        <f>'Control Sample Data'!A152</f>
        <v>Trp-CCA-2</v>
      </c>
      <c r="AT152" s="21" t="s">
        <v>140</v>
      </c>
      <c r="AU152" s="22" t="str">
        <f ca="1">IF(ISNUMBER(C152-'Choose Housekeeping Genes'!D$12),C152-'Choose Housekeeping Genes'!D$12,"")</f>
        <v/>
      </c>
      <c r="AV152" s="22" t="str">
        <f ca="1">IF(ISNUMBER(D152-'Choose Housekeeping Genes'!E$12),D152-'Choose Housekeeping Genes'!E$12,"")</f>
        <v/>
      </c>
      <c r="AW152" s="22" t="str">
        <f ca="1">IF(ISNUMBER(E152-'Choose Housekeeping Genes'!F$12),E152-'Choose Housekeeping Genes'!F$12,"")</f>
        <v/>
      </c>
      <c r="AX152" s="22" t="str">
        <f ca="1">IF(ISNUMBER(F152-'Choose Housekeeping Genes'!G$12),F152-'Choose Housekeeping Genes'!G$12,"")</f>
        <v/>
      </c>
      <c r="AY152" s="22" t="str">
        <f ca="1">IF(ISNUMBER(G152-'Choose Housekeeping Genes'!H$12),G152-'Choose Housekeeping Genes'!H$12,"")</f>
        <v/>
      </c>
      <c r="AZ152" s="22" t="str">
        <f ca="1">IF(ISNUMBER(H152-'Choose Housekeeping Genes'!I$12),H152-'Choose Housekeeping Genes'!I$12,"")</f>
        <v/>
      </c>
      <c r="BA152" s="22" t="str">
        <f ca="1">IF(ISNUMBER(I152-'Choose Housekeeping Genes'!J$12),I152-'Choose Housekeeping Genes'!J$12,"")</f>
        <v/>
      </c>
      <c r="BB152" s="22" t="str">
        <f ca="1">IF(ISNUMBER(J152-'Choose Housekeeping Genes'!K$12),J152-'Choose Housekeeping Genes'!K$12,"")</f>
        <v/>
      </c>
      <c r="BC152" s="22" t="str">
        <f ca="1">IF(ISNUMBER(K152-'Choose Housekeeping Genes'!L$12),K152-'Choose Housekeeping Genes'!L$12,"")</f>
        <v/>
      </c>
      <c r="BD152" s="22" t="str">
        <f ca="1">IF(ISNUMBER(L152-'Choose Housekeeping Genes'!M$12),L152-'Choose Housekeeping Genes'!M$12,"")</f>
        <v/>
      </c>
      <c r="BE152" s="22" t="str">
        <f ca="1">IF(ISNUMBER(M152-'Choose Housekeeping Genes'!N$12),M152-'Choose Housekeeping Genes'!N$12,"")</f>
        <v/>
      </c>
      <c r="BF152" s="22" t="str">
        <f ca="1">IF(ISNUMBER(N152-'Choose Housekeeping Genes'!O$12),N152-'Choose Housekeeping Genes'!O$12,"")</f>
        <v/>
      </c>
      <c r="BG152" s="22" t="str">
        <f ca="1">IF(ISNUMBER(O152-'Choose Housekeeping Genes'!P$12),O152-'Choose Housekeeping Genes'!P$12,"")</f>
        <v/>
      </c>
      <c r="BH152" s="22" t="str">
        <f ca="1">IF(ISNUMBER(P152-'Choose Housekeeping Genes'!Q$12),P152-'Choose Housekeeping Genes'!Q$12,"")</f>
        <v/>
      </c>
      <c r="BI152" s="22" t="str">
        <f ca="1">IF(ISNUMBER(Q152-'Choose Housekeeping Genes'!R$12),Q152-'Choose Housekeeping Genes'!R$12,"")</f>
        <v/>
      </c>
      <c r="BJ152" s="22" t="str">
        <f ca="1">IF(ISNUMBER(R152-'Choose Housekeeping Genes'!S$12),R152-'Choose Housekeeping Genes'!S$12,"")</f>
        <v/>
      </c>
      <c r="BK152" s="22" t="str">
        <f ca="1">IF(ISNUMBER(S152-'Choose Housekeeping Genes'!T$12),S152-'Choose Housekeeping Genes'!T$12,"")</f>
        <v/>
      </c>
      <c r="BL152" s="22" t="str">
        <f ca="1">IF(ISNUMBER(T152-'Choose Housekeeping Genes'!U$12),T152-'Choose Housekeeping Genes'!U$12,"")</f>
        <v/>
      </c>
      <c r="BM152" s="22" t="str">
        <f ca="1">IF(ISNUMBER(U152-'Choose Housekeeping Genes'!V$12),U152-'Choose Housekeeping Genes'!V$12,"")</f>
        <v/>
      </c>
      <c r="BN152" s="22" t="str">
        <f ca="1">IF(ISNUMBER(V152-'Choose Housekeeping Genes'!W$12),V152-'Choose Housekeeping Genes'!W$12,"")</f>
        <v/>
      </c>
      <c r="BO152" s="142" t="str">
        <f t="shared" si="94"/>
        <v>Trp-CCA-2</v>
      </c>
      <c r="BP152" s="140" t="s">
        <v>140</v>
      </c>
      <c r="BQ152" s="22" t="str">
        <f ca="1">IF(ISNUMBER(Y152-'Choose Housekeeping Genes'!AA$12),Y152-'Choose Housekeeping Genes'!AA$12,"")</f>
        <v/>
      </c>
      <c r="BR152" s="22" t="str">
        <f ca="1">IF(ISNUMBER(Z152-'Choose Housekeeping Genes'!AB$12),Z152-'Choose Housekeeping Genes'!AB$12,"")</f>
        <v/>
      </c>
      <c r="BS152" s="22" t="str">
        <f ca="1">IF(ISNUMBER(AA152-'Choose Housekeeping Genes'!AC$12),AA152-'Choose Housekeeping Genes'!AC$12,"")</f>
        <v/>
      </c>
      <c r="BT152" s="22" t="str">
        <f ca="1">IF(ISNUMBER(AB152-'Choose Housekeeping Genes'!AD$12),AB152-'Choose Housekeeping Genes'!AD$12,"")</f>
        <v/>
      </c>
      <c r="BU152" s="22" t="str">
        <f ca="1">IF(ISNUMBER(AC152-'Choose Housekeeping Genes'!AE$12),AC152-'Choose Housekeeping Genes'!AE$12,"")</f>
        <v/>
      </c>
      <c r="BV152" s="22" t="str">
        <f ca="1">IF(ISNUMBER(AD152-'Choose Housekeeping Genes'!AF$12),AD152-'Choose Housekeeping Genes'!AF$12,"")</f>
        <v/>
      </c>
      <c r="BW152" s="22" t="str">
        <f ca="1">IF(ISNUMBER(AE152-'Choose Housekeeping Genes'!AG$12),AE152-'Choose Housekeeping Genes'!AG$12,"")</f>
        <v/>
      </c>
      <c r="BX152" s="22" t="str">
        <f ca="1">IF(ISNUMBER(AF152-'Choose Housekeeping Genes'!AH$12),AF152-'Choose Housekeeping Genes'!AH$12,"")</f>
        <v/>
      </c>
      <c r="BY152" s="22" t="str">
        <f ca="1">IF(ISNUMBER(AG152-'Choose Housekeeping Genes'!AI$12),AG152-'Choose Housekeeping Genes'!AI$12,"")</f>
        <v/>
      </c>
      <c r="BZ152" s="22" t="str">
        <f ca="1">IF(ISNUMBER(AH152-'Choose Housekeeping Genes'!AJ$12),AH152-'Choose Housekeeping Genes'!AJ$12,"")</f>
        <v/>
      </c>
      <c r="CA152" s="22" t="str">
        <f ca="1">IF(ISNUMBER(AI152-'Choose Housekeeping Genes'!AK$12),AI152-'Choose Housekeeping Genes'!AK$12,"")</f>
        <v/>
      </c>
      <c r="CB152" s="22" t="str">
        <f ca="1">IF(ISNUMBER(AJ152-'Choose Housekeeping Genes'!AL$12),AJ152-'Choose Housekeeping Genes'!AL$12,"")</f>
        <v/>
      </c>
      <c r="CC152" s="22" t="str">
        <f ca="1">IF(ISNUMBER(AK152-'Choose Housekeeping Genes'!AM$12),AK152-'Choose Housekeeping Genes'!AM$12,"")</f>
        <v/>
      </c>
      <c r="CD152" s="22" t="str">
        <f ca="1">IF(ISNUMBER(AL152-'Choose Housekeeping Genes'!AN$12),AL152-'Choose Housekeeping Genes'!AN$12,"")</f>
        <v/>
      </c>
      <c r="CE152" s="22" t="str">
        <f ca="1">IF(ISNUMBER(AM152-'Choose Housekeeping Genes'!AO$12),AM152-'Choose Housekeeping Genes'!AO$12,"")</f>
        <v/>
      </c>
      <c r="CF152" s="22" t="str">
        <f ca="1">IF(ISNUMBER(AN152-'Choose Housekeeping Genes'!AP$12),AN152-'Choose Housekeeping Genes'!AP$12,"")</f>
        <v/>
      </c>
      <c r="CG152" s="22" t="str">
        <f ca="1">IF(ISNUMBER(AO152-'Choose Housekeeping Genes'!AQ$12),AO152-'Choose Housekeeping Genes'!AQ$12,"")</f>
        <v/>
      </c>
      <c r="CH152" s="22" t="str">
        <f ca="1">IF(ISNUMBER(AP152-'Choose Housekeeping Genes'!AR$12),AP152-'Choose Housekeeping Genes'!AR$12,"")</f>
        <v/>
      </c>
      <c r="CI152" s="22" t="str">
        <f ca="1">IF(ISNUMBER(AQ152-'Choose Housekeeping Genes'!AS$12),AQ152-'Choose Housekeeping Genes'!AS$12,"")</f>
        <v/>
      </c>
      <c r="CJ152" s="22" t="str">
        <f ca="1">IF(ISNUMBER(AR152-'Choose Housekeeping Genes'!AT$12),AR152-'Choose Housekeeping Genes'!AT$12,"")</f>
        <v/>
      </c>
      <c r="CK152" s="66" t="e">
        <f t="shared" ca="1" si="95"/>
        <v>#DIV/0!</v>
      </c>
      <c r="CL152" s="143" t="e">
        <f t="shared" ca="1" si="96"/>
        <v>#DIV/0!</v>
      </c>
      <c r="DA152" s="69" t="str">
        <f>'Transcript table'!D160</f>
        <v>Trp-CCA-2</v>
      </c>
      <c r="DB152" s="21" t="s">
        <v>140</v>
      </c>
      <c r="DC152" s="65" t="str">
        <f t="shared" ca="1" si="97"/>
        <v/>
      </c>
      <c r="DD152" s="65" t="str">
        <f t="shared" ca="1" si="98"/>
        <v/>
      </c>
      <c r="DE152" s="65" t="str">
        <f t="shared" ca="1" si="99"/>
        <v/>
      </c>
      <c r="DF152" s="65" t="str">
        <f t="shared" ca="1" si="100"/>
        <v/>
      </c>
      <c r="DG152" s="65" t="str">
        <f t="shared" ca="1" si="101"/>
        <v/>
      </c>
      <c r="DH152" s="65" t="str">
        <f t="shared" ca="1" si="102"/>
        <v/>
      </c>
      <c r="DI152" s="65" t="str">
        <f t="shared" ca="1" si="103"/>
        <v/>
      </c>
      <c r="DJ152" s="65" t="str">
        <f t="shared" ca="1" si="104"/>
        <v/>
      </c>
      <c r="DK152" s="65" t="str">
        <f t="shared" ca="1" si="105"/>
        <v/>
      </c>
      <c r="DL152" s="65" t="str">
        <f t="shared" ca="1" si="106"/>
        <v/>
      </c>
      <c r="DM152" s="65" t="str">
        <f t="shared" ca="1" si="107"/>
        <v/>
      </c>
      <c r="DN152" s="65" t="str">
        <f t="shared" ca="1" si="108"/>
        <v/>
      </c>
      <c r="DO152" s="65" t="str">
        <f t="shared" ca="1" si="109"/>
        <v/>
      </c>
      <c r="DP152" s="65" t="str">
        <f t="shared" ca="1" si="110"/>
        <v/>
      </c>
      <c r="DQ152" s="65" t="str">
        <f t="shared" ca="1" si="111"/>
        <v/>
      </c>
      <c r="DR152" s="65" t="str">
        <f t="shared" ca="1" si="112"/>
        <v/>
      </c>
      <c r="DS152" s="65" t="str">
        <f t="shared" ca="1" si="113"/>
        <v/>
      </c>
      <c r="DT152" s="65" t="str">
        <f t="shared" ca="1" si="114"/>
        <v/>
      </c>
      <c r="DU152" s="65" t="str">
        <f t="shared" ca="1" si="115"/>
        <v/>
      </c>
      <c r="DV152" s="65" t="str">
        <f t="shared" ca="1" si="116"/>
        <v/>
      </c>
      <c r="DW152" s="141" t="str">
        <f t="shared" si="117"/>
        <v>Trp-CCA-2</v>
      </c>
      <c r="DX152" s="140" t="s">
        <v>140</v>
      </c>
      <c r="DY152" s="65" t="str">
        <f t="shared" ca="1" si="118"/>
        <v/>
      </c>
      <c r="DZ152" s="65" t="str">
        <f t="shared" ca="1" si="119"/>
        <v/>
      </c>
      <c r="EA152" s="65" t="str">
        <f t="shared" ca="1" si="120"/>
        <v/>
      </c>
      <c r="EB152" s="65" t="str">
        <f t="shared" ca="1" si="121"/>
        <v/>
      </c>
      <c r="EC152" s="65" t="str">
        <f t="shared" ca="1" si="122"/>
        <v/>
      </c>
      <c r="ED152" s="65" t="str">
        <f t="shared" ca="1" si="123"/>
        <v/>
      </c>
      <c r="EE152" s="65" t="str">
        <f t="shared" ca="1" si="124"/>
        <v/>
      </c>
      <c r="EF152" s="65" t="str">
        <f t="shared" ca="1" si="125"/>
        <v/>
      </c>
      <c r="EG152" s="65" t="str">
        <f t="shared" ca="1" si="126"/>
        <v/>
      </c>
      <c r="EH152" s="65" t="str">
        <f t="shared" ca="1" si="127"/>
        <v/>
      </c>
      <c r="EI152" s="65" t="str">
        <f t="shared" ca="1" si="128"/>
        <v/>
      </c>
      <c r="EJ152" s="65" t="str">
        <f t="shared" ca="1" si="129"/>
        <v/>
      </c>
      <c r="EK152" s="65" t="str">
        <f t="shared" ca="1" si="130"/>
        <v/>
      </c>
      <c r="EL152" s="65" t="str">
        <f t="shared" ca="1" si="131"/>
        <v/>
      </c>
      <c r="EM152" s="65" t="str">
        <f t="shared" ca="1" si="132"/>
        <v/>
      </c>
      <c r="EN152" s="65" t="str">
        <f t="shared" ca="1" si="133"/>
        <v/>
      </c>
      <c r="EO152" s="65" t="str">
        <f t="shared" ca="1" si="134"/>
        <v/>
      </c>
      <c r="EP152" s="65" t="str">
        <f t="shared" ca="1" si="135"/>
        <v/>
      </c>
      <c r="EQ152" s="65" t="str">
        <f t="shared" ca="1" si="136"/>
        <v/>
      </c>
      <c r="ER152" s="65" t="str">
        <f t="shared" ca="1" si="137"/>
        <v/>
      </c>
    </row>
    <row r="153" spans="1:148" ht="12.75" customHeight="1">
      <c r="A153" s="134" t="str">
        <f>'Test Sample Data'!A153</f>
        <v>Trp-CCA-3</v>
      </c>
      <c r="B153" s="136" t="s">
        <v>138</v>
      </c>
      <c r="C153" s="22" t="str">
        <f>IF(SUM('Test Sample Data'!C$3:C$194)&gt;10,IF(AND(ISNUMBER('Test Sample Data'!C153),'Test Sample Data'!C153&lt;35,'Test Sample Data'!C153&gt;0),'Test Sample Data'!C153-'Choose Housekeeping Genes'!D$20,35-'Choose Housekeeping Genes'!D$20),"")</f>
        <v/>
      </c>
      <c r="D153" s="22" t="str">
        <f>IF(SUM('Test Sample Data'!D$3:D$194)&gt;10,IF(AND(ISNUMBER('Test Sample Data'!D153),'Test Sample Data'!D153&lt;35,'Test Sample Data'!D153&gt;0),'Test Sample Data'!D153-'Choose Housekeeping Genes'!E$20,35-'Choose Housekeeping Genes'!E$20),"")</f>
        <v/>
      </c>
      <c r="E153" s="22" t="str">
        <f>IF(SUM('Test Sample Data'!E$3:E$194)&gt;10,IF(AND(ISNUMBER('Test Sample Data'!E153),'Test Sample Data'!E153&lt;35,'Test Sample Data'!E153&gt;0),'Test Sample Data'!E153-'Choose Housekeeping Genes'!F$20,35-'Choose Housekeeping Genes'!F$20),"")</f>
        <v/>
      </c>
      <c r="F153" s="22" t="str">
        <f>IF(SUM('Test Sample Data'!F$3:F$194)&gt;10,IF(AND(ISNUMBER('Test Sample Data'!F153),'Test Sample Data'!F153&lt;35,'Test Sample Data'!F153&gt;0),'Test Sample Data'!F153-'Choose Housekeeping Genes'!G$20,35-'Choose Housekeeping Genes'!G$20),"")</f>
        <v/>
      </c>
      <c r="G153" s="22" t="str">
        <f>IF(SUM('Test Sample Data'!G$3:G$194)&gt;10,IF(AND(ISNUMBER('Test Sample Data'!G153),'Test Sample Data'!G153&lt;35,'Test Sample Data'!G153&gt;0),'Test Sample Data'!G153-'Choose Housekeeping Genes'!H$20,35-'Choose Housekeeping Genes'!H$20),"")</f>
        <v/>
      </c>
      <c r="H153" s="22" t="str">
        <f>IF(SUM('Test Sample Data'!H$3:H$194)&gt;10,IF(AND(ISNUMBER('Test Sample Data'!H153),'Test Sample Data'!H153&lt;35,'Test Sample Data'!H153&gt;0),'Test Sample Data'!H153-'Choose Housekeeping Genes'!I$20,35-'Choose Housekeeping Genes'!I$20),"")</f>
        <v/>
      </c>
      <c r="I153" s="22" t="str">
        <f>IF(SUM('Test Sample Data'!I$3:I$194)&gt;10,IF(AND(ISNUMBER('Test Sample Data'!I153),'Test Sample Data'!I153&lt;35,'Test Sample Data'!I153&gt;0),'Test Sample Data'!I153-'Choose Housekeeping Genes'!J$20,35-'Choose Housekeeping Genes'!J$20),"")</f>
        <v/>
      </c>
      <c r="J153" s="22" t="str">
        <f>IF(SUM('Test Sample Data'!J$3:J$194)&gt;10,IF(AND(ISNUMBER('Test Sample Data'!J153),'Test Sample Data'!J153&lt;35,'Test Sample Data'!J153&gt;0),'Test Sample Data'!J153-'Choose Housekeeping Genes'!K$20,35-'Choose Housekeeping Genes'!K$20),"")</f>
        <v/>
      </c>
      <c r="K153" s="22" t="str">
        <f>IF(SUM('Test Sample Data'!K$3:K$194)&gt;10,IF(AND(ISNUMBER('Test Sample Data'!K153),'Test Sample Data'!K153&lt;35,'Test Sample Data'!K153&gt;0),'Test Sample Data'!K153-'Choose Housekeeping Genes'!L$20,35-'Choose Housekeeping Genes'!L$20),"")</f>
        <v/>
      </c>
      <c r="L153" s="22" t="str">
        <f>IF(SUM('Test Sample Data'!L$3:L$194)&gt;10,IF(AND(ISNUMBER('Test Sample Data'!L153),'Test Sample Data'!L153&lt;35,'Test Sample Data'!L153&gt;0),'Test Sample Data'!L153-'Choose Housekeeping Genes'!M$20,35-'Choose Housekeeping Genes'!M$20),"")</f>
        <v/>
      </c>
      <c r="M153" s="22" t="str">
        <f>IF(SUM('Test Sample Data'!M$3:M$194)&gt;10,IF(AND(ISNUMBER('Test Sample Data'!M153),'Test Sample Data'!M153&lt;35,'Test Sample Data'!M153&gt;0),'Test Sample Data'!M153-'Choose Housekeeping Genes'!N$20,35-'Choose Housekeeping Genes'!N$20),"")</f>
        <v/>
      </c>
      <c r="N153" s="22" t="str">
        <f>IF(SUM('Test Sample Data'!N$3:N$194)&gt;10,IF(AND(ISNUMBER('Test Sample Data'!N153),'Test Sample Data'!N153&lt;35,'Test Sample Data'!N153&gt;0),'Test Sample Data'!N153-'Choose Housekeeping Genes'!O$20,35-'Choose Housekeeping Genes'!O$20),"")</f>
        <v/>
      </c>
      <c r="O153" s="22" t="str">
        <f>IF(SUM('Test Sample Data'!O$3:O$194)&gt;10,IF(AND(ISNUMBER('Test Sample Data'!O153),'Test Sample Data'!O153&lt;35,'Test Sample Data'!O153&gt;0),'Test Sample Data'!O153-'Choose Housekeeping Genes'!P$20,35-'Choose Housekeeping Genes'!P$20),"")</f>
        <v/>
      </c>
      <c r="P153" s="22" t="str">
        <f>IF(SUM('Test Sample Data'!P$3:P$194)&gt;10,IF(AND(ISNUMBER('Test Sample Data'!P153),'Test Sample Data'!P153&lt;35,'Test Sample Data'!P153&gt;0),'Test Sample Data'!P153-'Choose Housekeeping Genes'!Q$20,35-'Choose Housekeeping Genes'!Q$20),"")</f>
        <v/>
      </c>
      <c r="Q153" s="22" t="str">
        <f>IF(SUM('Test Sample Data'!Q$3:Q$194)&gt;10,IF(AND(ISNUMBER('Test Sample Data'!Q153),'Test Sample Data'!Q153&lt;35,'Test Sample Data'!Q153&gt;0),'Test Sample Data'!Q153-'Choose Housekeeping Genes'!R$20,35-'Choose Housekeeping Genes'!R$20),"")</f>
        <v/>
      </c>
      <c r="R153" s="22" t="str">
        <f>IF(SUM('Test Sample Data'!R$3:R$194)&gt;10,IF(AND(ISNUMBER('Test Sample Data'!R153),'Test Sample Data'!R153&lt;35,'Test Sample Data'!R153&gt;0),'Test Sample Data'!R153-'Choose Housekeeping Genes'!S$20,35-'Choose Housekeeping Genes'!S$20),"")</f>
        <v/>
      </c>
      <c r="S153" s="22" t="str">
        <f>IF(SUM('Test Sample Data'!S$3:S$194)&gt;10,IF(AND(ISNUMBER('Test Sample Data'!S153),'Test Sample Data'!S153&lt;35,'Test Sample Data'!S153&gt;0),'Test Sample Data'!S153-'Choose Housekeeping Genes'!T$20,35-'Choose Housekeeping Genes'!T$20),"")</f>
        <v/>
      </c>
      <c r="T153" s="22" t="str">
        <f>IF(SUM('Test Sample Data'!T$3:T$194)&gt;10,IF(AND(ISNUMBER('Test Sample Data'!T153),'Test Sample Data'!T153&lt;35,'Test Sample Data'!T153&gt;0),'Test Sample Data'!T153-'Choose Housekeeping Genes'!U$20,35-'Choose Housekeeping Genes'!U$20),"")</f>
        <v/>
      </c>
      <c r="U153" s="22" t="str">
        <f>IF(SUM('Test Sample Data'!U$3:U$194)&gt;10,IF(AND(ISNUMBER('Test Sample Data'!U153),'Test Sample Data'!U153&lt;35,'Test Sample Data'!U153&gt;0),'Test Sample Data'!U153-'Choose Housekeeping Genes'!V$20,35-'Choose Housekeeping Genes'!V$20),"")</f>
        <v/>
      </c>
      <c r="V153" s="22" t="str">
        <f>IF(SUM('Test Sample Data'!V$3:V$194)&gt;10,IF(AND(ISNUMBER('Test Sample Data'!V153),'Test Sample Data'!V153&lt;35,'Test Sample Data'!V153&gt;0),'Test Sample Data'!V153-'Choose Housekeeping Genes'!W$20,35-'Choose Housekeeping Genes'!W$20),"")</f>
        <v/>
      </c>
      <c r="W153" s="139" t="str">
        <f>'Control Sample Data'!A153</f>
        <v>Trp-CCA-3</v>
      </c>
      <c r="X153" s="140" t="s">
        <v>138</v>
      </c>
      <c r="Y153" s="22" t="str">
        <f>IF(SUM('Control Sample Data'!C$3:C$194)&gt;10,IF(AND(ISNUMBER('Control Sample Data'!C153),'Control Sample Data'!C153&lt;35,'Control Sample Data'!C153&gt;0),'Control Sample Data'!C153-'Choose Housekeeping Genes'!AA$20,35-'Choose Housekeeping Genes'!AA$20),"")</f>
        <v/>
      </c>
      <c r="Z153" s="22" t="str">
        <f>IF(SUM('Control Sample Data'!D$3:D$194)&gt;10,IF(AND(ISNUMBER('Control Sample Data'!D153),'Control Sample Data'!D153&lt;35,'Control Sample Data'!D153&gt;0),'Control Sample Data'!D153-'Choose Housekeeping Genes'!AB$20,35-'Choose Housekeeping Genes'!AB$20),"")</f>
        <v/>
      </c>
      <c r="AA153" s="22" t="str">
        <f>IF(SUM('Control Sample Data'!E$3:E$194)&gt;10,IF(AND(ISNUMBER('Control Sample Data'!E153),'Control Sample Data'!E153&lt;35,'Control Sample Data'!E153&gt;0),'Control Sample Data'!E153-'Choose Housekeeping Genes'!AC$20,35-'Choose Housekeeping Genes'!AC$20),"")</f>
        <v/>
      </c>
      <c r="AB153" s="22" t="str">
        <f>IF(SUM('Control Sample Data'!F$3:F$194)&gt;10,IF(AND(ISNUMBER('Control Sample Data'!F153),'Control Sample Data'!F153&lt;35,'Control Sample Data'!F153&gt;0),'Control Sample Data'!F153-'Choose Housekeeping Genes'!AD$20,35-'Choose Housekeeping Genes'!AD$20),"")</f>
        <v/>
      </c>
      <c r="AC153" s="22" t="str">
        <f>IF(SUM('Control Sample Data'!G$3:G$194)&gt;10,IF(AND(ISNUMBER('Control Sample Data'!G153),'Control Sample Data'!G153&lt;35,'Control Sample Data'!G153&gt;0),'Control Sample Data'!G153-'Choose Housekeeping Genes'!AE$20,35-'Choose Housekeeping Genes'!AE$20),"")</f>
        <v/>
      </c>
      <c r="AD153" s="22" t="str">
        <f>IF(SUM('Control Sample Data'!H$3:H$194)&gt;10,IF(AND(ISNUMBER('Control Sample Data'!H153),'Control Sample Data'!H153&lt;35,'Control Sample Data'!H153&gt;0),'Control Sample Data'!H153-'Choose Housekeeping Genes'!AF$20,35-'Choose Housekeeping Genes'!AF$20),"")</f>
        <v/>
      </c>
      <c r="AE153" s="22" t="str">
        <f>IF(SUM('Control Sample Data'!I$3:I$194)&gt;10,IF(AND(ISNUMBER('Control Sample Data'!I153),'Control Sample Data'!I153&lt;35,'Control Sample Data'!I153&gt;0),'Control Sample Data'!I153-'Choose Housekeeping Genes'!AG$20,35-'Choose Housekeeping Genes'!AG$20),"")</f>
        <v/>
      </c>
      <c r="AF153" s="22" t="str">
        <f>IF(SUM('Control Sample Data'!J$3:J$194)&gt;10,IF(AND(ISNUMBER('Control Sample Data'!J153),'Control Sample Data'!J153&lt;35,'Control Sample Data'!J153&gt;0),'Control Sample Data'!J153-'Choose Housekeeping Genes'!AH$20,35-'Choose Housekeeping Genes'!AH$20),"")</f>
        <v/>
      </c>
      <c r="AG153" s="22" t="str">
        <f>IF(SUM('Control Sample Data'!K$3:K$194)&gt;10,IF(AND(ISNUMBER('Control Sample Data'!K153),'Control Sample Data'!K153&lt;35,'Control Sample Data'!K153&gt;0),'Control Sample Data'!K153-'Choose Housekeeping Genes'!AI$20,35-'Choose Housekeeping Genes'!AI$20),"")</f>
        <v/>
      </c>
      <c r="AH153" s="22" t="str">
        <f>IF(SUM('Control Sample Data'!L$3:L$194)&gt;10,IF(AND(ISNUMBER('Control Sample Data'!L153),'Control Sample Data'!L153&lt;35,'Control Sample Data'!L153&gt;0),'Control Sample Data'!L153-'Choose Housekeeping Genes'!AJ$20,35-'Choose Housekeeping Genes'!AJ$20),"")</f>
        <v/>
      </c>
      <c r="AI153" s="22" t="str">
        <f>IF(SUM('Control Sample Data'!M$3:M$194)&gt;10,IF(AND(ISNUMBER('Control Sample Data'!M153),'Control Sample Data'!M153&lt;35,'Control Sample Data'!M153&gt;0),'Control Sample Data'!M153-'Choose Housekeeping Genes'!AK$20,35-'Choose Housekeeping Genes'!AK$20),"")</f>
        <v/>
      </c>
      <c r="AJ153" s="22" t="str">
        <f>IF(SUM('Control Sample Data'!N$3:N$194)&gt;10,IF(AND(ISNUMBER('Control Sample Data'!N153),'Control Sample Data'!N153&lt;35,'Control Sample Data'!N153&gt;0),'Control Sample Data'!N153-'Choose Housekeeping Genes'!AL$20,35-'Choose Housekeeping Genes'!AL$20),"")</f>
        <v/>
      </c>
      <c r="AK153" s="22" t="str">
        <f>IF(SUM('Control Sample Data'!O$3:O$194)&gt;10,IF(AND(ISNUMBER('Control Sample Data'!O153),'Control Sample Data'!O153&lt;35,'Control Sample Data'!O153&gt;0),'Control Sample Data'!O153-'Choose Housekeeping Genes'!AM$20,35-'Choose Housekeeping Genes'!AM$20),"")</f>
        <v/>
      </c>
      <c r="AL153" s="22" t="str">
        <f>IF(SUM('Control Sample Data'!P$3:P$194)&gt;10,IF(AND(ISNUMBER('Control Sample Data'!P153),'Control Sample Data'!P153&lt;35,'Control Sample Data'!P153&gt;0),'Control Sample Data'!P153-'Choose Housekeeping Genes'!AN$20,35-'Choose Housekeeping Genes'!AN$20),"")</f>
        <v/>
      </c>
      <c r="AM153" s="22" t="str">
        <f>IF(SUM('Control Sample Data'!Q$3:Q$194)&gt;10,IF(AND(ISNUMBER('Control Sample Data'!Q153),'Control Sample Data'!Q153&lt;35,'Control Sample Data'!Q153&gt;0),'Control Sample Data'!Q153-'Choose Housekeeping Genes'!AO$20,35-'Choose Housekeeping Genes'!AO$20),"")</f>
        <v/>
      </c>
      <c r="AN153" s="22" t="str">
        <f>IF(SUM('Control Sample Data'!R$3:R$194)&gt;10,IF(AND(ISNUMBER('Control Sample Data'!R153),'Control Sample Data'!R153&lt;35,'Control Sample Data'!R153&gt;0),'Control Sample Data'!R153-'Choose Housekeeping Genes'!AP$20,35-'Choose Housekeeping Genes'!AP$20),"")</f>
        <v/>
      </c>
      <c r="AO153" s="22" t="str">
        <f>IF(SUM('Control Sample Data'!S$3:S$194)&gt;10,IF(AND(ISNUMBER('Control Sample Data'!S153),'Control Sample Data'!S153&lt;35,'Control Sample Data'!S153&gt;0),'Control Sample Data'!S153-'Choose Housekeeping Genes'!AQ$20,35-'Choose Housekeeping Genes'!AQ$20),"")</f>
        <v/>
      </c>
      <c r="AP153" s="22" t="str">
        <f>IF(SUM('Control Sample Data'!T$3:T$194)&gt;10,IF(AND(ISNUMBER('Control Sample Data'!T153),'Control Sample Data'!T153&lt;35,'Control Sample Data'!T153&gt;0),'Control Sample Data'!T153-'Choose Housekeeping Genes'!AR$20,35-'Choose Housekeeping Genes'!AR$20),"")</f>
        <v/>
      </c>
      <c r="AQ153" s="22" t="str">
        <f>IF(SUM('Control Sample Data'!U$3:U$194)&gt;10,IF(AND(ISNUMBER('Control Sample Data'!U153),'Control Sample Data'!U153&lt;35,'Control Sample Data'!U153&gt;0),'Control Sample Data'!U153-'Choose Housekeeping Genes'!AS$20,35-'Choose Housekeeping Genes'!AS$20),"")</f>
        <v/>
      </c>
      <c r="AR153" s="22" t="str">
        <f>IF(SUM('Control Sample Data'!V$3:V$194)&gt;10,IF(AND(ISNUMBER('Control Sample Data'!V153),'Control Sample Data'!V153&lt;35,'Control Sample Data'!V153&gt;0),'Control Sample Data'!V153-'Choose Housekeeping Genes'!AT$20,35-'Choose Housekeeping Genes'!AT$20),"")</f>
        <v/>
      </c>
      <c r="AS153" s="69" t="str">
        <f>'Control Sample Data'!A153</f>
        <v>Trp-CCA-3</v>
      </c>
      <c r="AT153" s="21" t="s">
        <v>138</v>
      </c>
      <c r="AU153" s="22" t="str">
        <f ca="1">IF(ISNUMBER(C153-'Choose Housekeeping Genes'!D$12),C153-'Choose Housekeeping Genes'!D$12,"")</f>
        <v/>
      </c>
      <c r="AV153" s="22" t="str">
        <f ca="1">IF(ISNUMBER(D153-'Choose Housekeeping Genes'!E$12),D153-'Choose Housekeeping Genes'!E$12,"")</f>
        <v/>
      </c>
      <c r="AW153" s="22" t="str">
        <f ca="1">IF(ISNUMBER(E153-'Choose Housekeeping Genes'!F$12),E153-'Choose Housekeeping Genes'!F$12,"")</f>
        <v/>
      </c>
      <c r="AX153" s="22" t="str">
        <f ca="1">IF(ISNUMBER(F153-'Choose Housekeeping Genes'!G$12),F153-'Choose Housekeeping Genes'!G$12,"")</f>
        <v/>
      </c>
      <c r="AY153" s="22" t="str">
        <f ca="1">IF(ISNUMBER(G153-'Choose Housekeeping Genes'!H$12),G153-'Choose Housekeeping Genes'!H$12,"")</f>
        <v/>
      </c>
      <c r="AZ153" s="22" t="str">
        <f ca="1">IF(ISNUMBER(H153-'Choose Housekeeping Genes'!I$12),H153-'Choose Housekeeping Genes'!I$12,"")</f>
        <v/>
      </c>
      <c r="BA153" s="22" t="str">
        <f ca="1">IF(ISNUMBER(I153-'Choose Housekeeping Genes'!J$12),I153-'Choose Housekeeping Genes'!J$12,"")</f>
        <v/>
      </c>
      <c r="BB153" s="22" t="str">
        <f ca="1">IF(ISNUMBER(J153-'Choose Housekeeping Genes'!K$12),J153-'Choose Housekeeping Genes'!K$12,"")</f>
        <v/>
      </c>
      <c r="BC153" s="22" t="str">
        <f ca="1">IF(ISNUMBER(K153-'Choose Housekeeping Genes'!L$12),K153-'Choose Housekeeping Genes'!L$12,"")</f>
        <v/>
      </c>
      <c r="BD153" s="22" t="str">
        <f ca="1">IF(ISNUMBER(L153-'Choose Housekeeping Genes'!M$12),L153-'Choose Housekeeping Genes'!M$12,"")</f>
        <v/>
      </c>
      <c r="BE153" s="22" t="str">
        <f ca="1">IF(ISNUMBER(M153-'Choose Housekeeping Genes'!N$12),M153-'Choose Housekeeping Genes'!N$12,"")</f>
        <v/>
      </c>
      <c r="BF153" s="22" t="str">
        <f ca="1">IF(ISNUMBER(N153-'Choose Housekeeping Genes'!O$12),N153-'Choose Housekeeping Genes'!O$12,"")</f>
        <v/>
      </c>
      <c r="BG153" s="22" t="str">
        <f ca="1">IF(ISNUMBER(O153-'Choose Housekeeping Genes'!P$12),O153-'Choose Housekeeping Genes'!P$12,"")</f>
        <v/>
      </c>
      <c r="BH153" s="22" t="str">
        <f ca="1">IF(ISNUMBER(P153-'Choose Housekeeping Genes'!Q$12),P153-'Choose Housekeeping Genes'!Q$12,"")</f>
        <v/>
      </c>
      <c r="BI153" s="22" t="str">
        <f ca="1">IF(ISNUMBER(Q153-'Choose Housekeeping Genes'!R$12),Q153-'Choose Housekeeping Genes'!R$12,"")</f>
        <v/>
      </c>
      <c r="BJ153" s="22" t="str">
        <f ca="1">IF(ISNUMBER(R153-'Choose Housekeeping Genes'!S$12),R153-'Choose Housekeeping Genes'!S$12,"")</f>
        <v/>
      </c>
      <c r="BK153" s="22" t="str">
        <f ca="1">IF(ISNUMBER(S153-'Choose Housekeeping Genes'!T$12),S153-'Choose Housekeeping Genes'!T$12,"")</f>
        <v/>
      </c>
      <c r="BL153" s="22" t="str">
        <f ca="1">IF(ISNUMBER(T153-'Choose Housekeeping Genes'!U$12),T153-'Choose Housekeeping Genes'!U$12,"")</f>
        <v/>
      </c>
      <c r="BM153" s="22" t="str">
        <f ca="1">IF(ISNUMBER(U153-'Choose Housekeeping Genes'!V$12),U153-'Choose Housekeeping Genes'!V$12,"")</f>
        <v/>
      </c>
      <c r="BN153" s="22" t="str">
        <f ca="1">IF(ISNUMBER(V153-'Choose Housekeeping Genes'!W$12),V153-'Choose Housekeeping Genes'!W$12,"")</f>
        <v/>
      </c>
      <c r="BO153" s="142" t="str">
        <f t="shared" si="94"/>
        <v>Trp-CCA-3</v>
      </c>
      <c r="BP153" s="140" t="s">
        <v>138</v>
      </c>
      <c r="BQ153" s="22" t="str">
        <f ca="1">IF(ISNUMBER(Y153-'Choose Housekeeping Genes'!AA$12),Y153-'Choose Housekeeping Genes'!AA$12,"")</f>
        <v/>
      </c>
      <c r="BR153" s="22" t="str">
        <f ca="1">IF(ISNUMBER(Z153-'Choose Housekeeping Genes'!AB$12),Z153-'Choose Housekeeping Genes'!AB$12,"")</f>
        <v/>
      </c>
      <c r="BS153" s="22" t="str">
        <f ca="1">IF(ISNUMBER(AA153-'Choose Housekeeping Genes'!AC$12),AA153-'Choose Housekeeping Genes'!AC$12,"")</f>
        <v/>
      </c>
      <c r="BT153" s="22" t="str">
        <f ca="1">IF(ISNUMBER(AB153-'Choose Housekeeping Genes'!AD$12),AB153-'Choose Housekeeping Genes'!AD$12,"")</f>
        <v/>
      </c>
      <c r="BU153" s="22" t="str">
        <f ca="1">IF(ISNUMBER(AC153-'Choose Housekeeping Genes'!AE$12),AC153-'Choose Housekeeping Genes'!AE$12,"")</f>
        <v/>
      </c>
      <c r="BV153" s="22" t="str">
        <f ca="1">IF(ISNUMBER(AD153-'Choose Housekeeping Genes'!AF$12),AD153-'Choose Housekeeping Genes'!AF$12,"")</f>
        <v/>
      </c>
      <c r="BW153" s="22" t="str">
        <f ca="1">IF(ISNUMBER(AE153-'Choose Housekeeping Genes'!AG$12),AE153-'Choose Housekeeping Genes'!AG$12,"")</f>
        <v/>
      </c>
      <c r="BX153" s="22" t="str">
        <f ca="1">IF(ISNUMBER(AF153-'Choose Housekeeping Genes'!AH$12),AF153-'Choose Housekeeping Genes'!AH$12,"")</f>
        <v/>
      </c>
      <c r="BY153" s="22" t="str">
        <f ca="1">IF(ISNUMBER(AG153-'Choose Housekeeping Genes'!AI$12),AG153-'Choose Housekeeping Genes'!AI$12,"")</f>
        <v/>
      </c>
      <c r="BZ153" s="22" t="str">
        <f ca="1">IF(ISNUMBER(AH153-'Choose Housekeeping Genes'!AJ$12),AH153-'Choose Housekeeping Genes'!AJ$12,"")</f>
        <v/>
      </c>
      <c r="CA153" s="22" t="str">
        <f ca="1">IF(ISNUMBER(AI153-'Choose Housekeeping Genes'!AK$12),AI153-'Choose Housekeeping Genes'!AK$12,"")</f>
        <v/>
      </c>
      <c r="CB153" s="22" t="str">
        <f ca="1">IF(ISNUMBER(AJ153-'Choose Housekeeping Genes'!AL$12),AJ153-'Choose Housekeeping Genes'!AL$12,"")</f>
        <v/>
      </c>
      <c r="CC153" s="22" t="str">
        <f ca="1">IF(ISNUMBER(AK153-'Choose Housekeeping Genes'!AM$12),AK153-'Choose Housekeeping Genes'!AM$12,"")</f>
        <v/>
      </c>
      <c r="CD153" s="22" t="str">
        <f ca="1">IF(ISNUMBER(AL153-'Choose Housekeeping Genes'!AN$12),AL153-'Choose Housekeeping Genes'!AN$12,"")</f>
        <v/>
      </c>
      <c r="CE153" s="22" t="str">
        <f ca="1">IF(ISNUMBER(AM153-'Choose Housekeeping Genes'!AO$12),AM153-'Choose Housekeeping Genes'!AO$12,"")</f>
        <v/>
      </c>
      <c r="CF153" s="22" t="str">
        <f ca="1">IF(ISNUMBER(AN153-'Choose Housekeeping Genes'!AP$12),AN153-'Choose Housekeeping Genes'!AP$12,"")</f>
        <v/>
      </c>
      <c r="CG153" s="22" t="str">
        <f ca="1">IF(ISNUMBER(AO153-'Choose Housekeeping Genes'!AQ$12),AO153-'Choose Housekeeping Genes'!AQ$12,"")</f>
        <v/>
      </c>
      <c r="CH153" s="22" t="str">
        <f ca="1">IF(ISNUMBER(AP153-'Choose Housekeeping Genes'!AR$12),AP153-'Choose Housekeeping Genes'!AR$12,"")</f>
        <v/>
      </c>
      <c r="CI153" s="22" t="str">
        <f ca="1">IF(ISNUMBER(AQ153-'Choose Housekeeping Genes'!AS$12),AQ153-'Choose Housekeeping Genes'!AS$12,"")</f>
        <v/>
      </c>
      <c r="CJ153" s="22" t="str">
        <f ca="1">IF(ISNUMBER(AR153-'Choose Housekeeping Genes'!AT$12),AR153-'Choose Housekeeping Genes'!AT$12,"")</f>
        <v/>
      </c>
      <c r="CK153" s="66" t="e">
        <f t="shared" ca="1" si="95"/>
        <v>#DIV/0!</v>
      </c>
      <c r="CL153" s="143" t="e">
        <f t="shared" ca="1" si="96"/>
        <v>#DIV/0!</v>
      </c>
      <c r="DA153" s="69" t="str">
        <f>'Transcript table'!D161</f>
        <v>Trp-CCA-3</v>
      </c>
      <c r="DB153" s="21" t="s">
        <v>138</v>
      </c>
      <c r="DC153" s="65" t="str">
        <f t="shared" ca="1" si="97"/>
        <v/>
      </c>
      <c r="DD153" s="65" t="str">
        <f t="shared" ca="1" si="98"/>
        <v/>
      </c>
      <c r="DE153" s="65" t="str">
        <f t="shared" ca="1" si="99"/>
        <v/>
      </c>
      <c r="DF153" s="65" t="str">
        <f t="shared" ca="1" si="100"/>
        <v/>
      </c>
      <c r="DG153" s="65" t="str">
        <f t="shared" ca="1" si="101"/>
        <v/>
      </c>
      <c r="DH153" s="65" t="str">
        <f t="shared" ca="1" si="102"/>
        <v/>
      </c>
      <c r="DI153" s="65" t="str">
        <f t="shared" ca="1" si="103"/>
        <v/>
      </c>
      <c r="DJ153" s="65" t="str">
        <f t="shared" ca="1" si="104"/>
        <v/>
      </c>
      <c r="DK153" s="65" t="str">
        <f t="shared" ca="1" si="105"/>
        <v/>
      </c>
      <c r="DL153" s="65" t="str">
        <f t="shared" ca="1" si="106"/>
        <v/>
      </c>
      <c r="DM153" s="65" t="str">
        <f t="shared" ca="1" si="107"/>
        <v/>
      </c>
      <c r="DN153" s="65" t="str">
        <f t="shared" ca="1" si="108"/>
        <v/>
      </c>
      <c r="DO153" s="65" t="str">
        <f t="shared" ca="1" si="109"/>
        <v/>
      </c>
      <c r="DP153" s="65" t="str">
        <f t="shared" ca="1" si="110"/>
        <v/>
      </c>
      <c r="DQ153" s="65" t="str">
        <f t="shared" ca="1" si="111"/>
        <v/>
      </c>
      <c r="DR153" s="65" t="str">
        <f t="shared" ca="1" si="112"/>
        <v/>
      </c>
      <c r="DS153" s="65" t="str">
        <f t="shared" ca="1" si="113"/>
        <v/>
      </c>
      <c r="DT153" s="65" t="str">
        <f t="shared" ca="1" si="114"/>
        <v/>
      </c>
      <c r="DU153" s="65" t="str">
        <f t="shared" ca="1" si="115"/>
        <v/>
      </c>
      <c r="DV153" s="65" t="str">
        <f t="shared" ca="1" si="116"/>
        <v/>
      </c>
      <c r="DW153" s="141" t="str">
        <f t="shared" si="117"/>
        <v>Trp-CCA-3</v>
      </c>
      <c r="DX153" s="140" t="s">
        <v>138</v>
      </c>
      <c r="DY153" s="65" t="str">
        <f t="shared" ca="1" si="118"/>
        <v/>
      </c>
      <c r="DZ153" s="65" t="str">
        <f t="shared" ca="1" si="119"/>
        <v/>
      </c>
      <c r="EA153" s="65" t="str">
        <f t="shared" ca="1" si="120"/>
        <v/>
      </c>
      <c r="EB153" s="65" t="str">
        <f t="shared" ca="1" si="121"/>
        <v/>
      </c>
      <c r="EC153" s="65" t="str">
        <f t="shared" ca="1" si="122"/>
        <v/>
      </c>
      <c r="ED153" s="65" t="str">
        <f t="shared" ca="1" si="123"/>
        <v/>
      </c>
      <c r="EE153" s="65" t="str">
        <f t="shared" ca="1" si="124"/>
        <v/>
      </c>
      <c r="EF153" s="65" t="str">
        <f t="shared" ca="1" si="125"/>
        <v/>
      </c>
      <c r="EG153" s="65" t="str">
        <f t="shared" ca="1" si="126"/>
        <v/>
      </c>
      <c r="EH153" s="65" t="str">
        <f t="shared" ca="1" si="127"/>
        <v/>
      </c>
      <c r="EI153" s="65" t="str">
        <f t="shared" ca="1" si="128"/>
        <v/>
      </c>
      <c r="EJ153" s="65" t="str">
        <f t="shared" ca="1" si="129"/>
        <v/>
      </c>
      <c r="EK153" s="65" t="str">
        <f t="shared" ca="1" si="130"/>
        <v/>
      </c>
      <c r="EL153" s="65" t="str">
        <f t="shared" ca="1" si="131"/>
        <v/>
      </c>
      <c r="EM153" s="65" t="str">
        <f t="shared" ca="1" si="132"/>
        <v/>
      </c>
      <c r="EN153" s="65" t="str">
        <f t="shared" ca="1" si="133"/>
        <v/>
      </c>
      <c r="EO153" s="65" t="str">
        <f t="shared" ca="1" si="134"/>
        <v/>
      </c>
      <c r="EP153" s="65" t="str">
        <f t="shared" ca="1" si="135"/>
        <v/>
      </c>
      <c r="EQ153" s="65" t="str">
        <f t="shared" ca="1" si="136"/>
        <v/>
      </c>
      <c r="ER153" s="65" t="str">
        <f t="shared" ca="1" si="137"/>
        <v/>
      </c>
    </row>
    <row r="154" spans="1:148" ht="12.75" customHeight="1">
      <c r="A154" s="134" t="str">
        <f>'Test Sample Data'!A154</f>
        <v>Tyr-ATA</v>
      </c>
      <c r="B154" s="136" t="s">
        <v>136</v>
      </c>
      <c r="C154" s="22" t="str">
        <f>IF(SUM('Test Sample Data'!C$3:C$194)&gt;10,IF(AND(ISNUMBER('Test Sample Data'!C154),'Test Sample Data'!C154&lt;35,'Test Sample Data'!C154&gt;0),'Test Sample Data'!C154-'Choose Housekeeping Genes'!D$20,35-'Choose Housekeeping Genes'!D$20),"")</f>
        <v/>
      </c>
      <c r="D154" s="22" t="str">
        <f>IF(SUM('Test Sample Data'!D$3:D$194)&gt;10,IF(AND(ISNUMBER('Test Sample Data'!D154),'Test Sample Data'!D154&lt;35,'Test Sample Data'!D154&gt;0),'Test Sample Data'!D154-'Choose Housekeeping Genes'!E$20,35-'Choose Housekeeping Genes'!E$20),"")</f>
        <v/>
      </c>
      <c r="E154" s="22" t="str">
        <f>IF(SUM('Test Sample Data'!E$3:E$194)&gt;10,IF(AND(ISNUMBER('Test Sample Data'!E154),'Test Sample Data'!E154&lt;35,'Test Sample Data'!E154&gt;0),'Test Sample Data'!E154-'Choose Housekeeping Genes'!F$20,35-'Choose Housekeeping Genes'!F$20),"")</f>
        <v/>
      </c>
      <c r="F154" s="22" t="str">
        <f>IF(SUM('Test Sample Data'!F$3:F$194)&gt;10,IF(AND(ISNUMBER('Test Sample Data'!F154),'Test Sample Data'!F154&lt;35,'Test Sample Data'!F154&gt;0),'Test Sample Data'!F154-'Choose Housekeeping Genes'!G$20,35-'Choose Housekeeping Genes'!G$20),"")</f>
        <v/>
      </c>
      <c r="G154" s="22" t="str">
        <f>IF(SUM('Test Sample Data'!G$3:G$194)&gt;10,IF(AND(ISNUMBER('Test Sample Data'!G154),'Test Sample Data'!G154&lt;35,'Test Sample Data'!G154&gt;0),'Test Sample Data'!G154-'Choose Housekeeping Genes'!H$20,35-'Choose Housekeeping Genes'!H$20),"")</f>
        <v/>
      </c>
      <c r="H154" s="22" t="str">
        <f>IF(SUM('Test Sample Data'!H$3:H$194)&gt;10,IF(AND(ISNUMBER('Test Sample Data'!H154),'Test Sample Data'!H154&lt;35,'Test Sample Data'!H154&gt;0),'Test Sample Data'!H154-'Choose Housekeeping Genes'!I$20,35-'Choose Housekeeping Genes'!I$20),"")</f>
        <v/>
      </c>
      <c r="I154" s="22" t="str">
        <f>IF(SUM('Test Sample Data'!I$3:I$194)&gt;10,IF(AND(ISNUMBER('Test Sample Data'!I154),'Test Sample Data'!I154&lt;35,'Test Sample Data'!I154&gt;0),'Test Sample Data'!I154-'Choose Housekeeping Genes'!J$20,35-'Choose Housekeeping Genes'!J$20),"")</f>
        <v/>
      </c>
      <c r="J154" s="22" t="str">
        <f>IF(SUM('Test Sample Data'!J$3:J$194)&gt;10,IF(AND(ISNUMBER('Test Sample Data'!J154),'Test Sample Data'!J154&lt;35,'Test Sample Data'!J154&gt;0),'Test Sample Data'!J154-'Choose Housekeeping Genes'!K$20,35-'Choose Housekeeping Genes'!K$20),"")</f>
        <v/>
      </c>
      <c r="K154" s="22" t="str">
        <f>IF(SUM('Test Sample Data'!K$3:K$194)&gt;10,IF(AND(ISNUMBER('Test Sample Data'!K154),'Test Sample Data'!K154&lt;35,'Test Sample Data'!K154&gt;0),'Test Sample Data'!K154-'Choose Housekeeping Genes'!L$20,35-'Choose Housekeeping Genes'!L$20),"")</f>
        <v/>
      </c>
      <c r="L154" s="22" t="str">
        <f>IF(SUM('Test Sample Data'!L$3:L$194)&gt;10,IF(AND(ISNUMBER('Test Sample Data'!L154),'Test Sample Data'!L154&lt;35,'Test Sample Data'!L154&gt;0),'Test Sample Data'!L154-'Choose Housekeeping Genes'!M$20,35-'Choose Housekeeping Genes'!M$20),"")</f>
        <v/>
      </c>
      <c r="M154" s="22" t="str">
        <f>IF(SUM('Test Sample Data'!M$3:M$194)&gt;10,IF(AND(ISNUMBER('Test Sample Data'!M154),'Test Sample Data'!M154&lt;35,'Test Sample Data'!M154&gt;0),'Test Sample Data'!M154-'Choose Housekeeping Genes'!N$20,35-'Choose Housekeeping Genes'!N$20),"")</f>
        <v/>
      </c>
      <c r="N154" s="22" t="str">
        <f>IF(SUM('Test Sample Data'!N$3:N$194)&gt;10,IF(AND(ISNUMBER('Test Sample Data'!N154),'Test Sample Data'!N154&lt;35,'Test Sample Data'!N154&gt;0),'Test Sample Data'!N154-'Choose Housekeeping Genes'!O$20,35-'Choose Housekeeping Genes'!O$20),"")</f>
        <v/>
      </c>
      <c r="O154" s="22" t="str">
        <f>IF(SUM('Test Sample Data'!O$3:O$194)&gt;10,IF(AND(ISNUMBER('Test Sample Data'!O154),'Test Sample Data'!O154&lt;35,'Test Sample Data'!O154&gt;0),'Test Sample Data'!O154-'Choose Housekeeping Genes'!P$20,35-'Choose Housekeeping Genes'!P$20),"")</f>
        <v/>
      </c>
      <c r="P154" s="22" t="str">
        <f>IF(SUM('Test Sample Data'!P$3:P$194)&gt;10,IF(AND(ISNUMBER('Test Sample Data'!P154),'Test Sample Data'!P154&lt;35,'Test Sample Data'!P154&gt;0),'Test Sample Data'!P154-'Choose Housekeeping Genes'!Q$20,35-'Choose Housekeeping Genes'!Q$20),"")</f>
        <v/>
      </c>
      <c r="Q154" s="22" t="str">
        <f>IF(SUM('Test Sample Data'!Q$3:Q$194)&gt;10,IF(AND(ISNUMBER('Test Sample Data'!Q154),'Test Sample Data'!Q154&lt;35,'Test Sample Data'!Q154&gt;0),'Test Sample Data'!Q154-'Choose Housekeeping Genes'!R$20,35-'Choose Housekeeping Genes'!R$20),"")</f>
        <v/>
      </c>
      <c r="R154" s="22" t="str">
        <f>IF(SUM('Test Sample Data'!R$3:R$194)&gt;10,IF(AND(ISNUMBER('Test Sample Data'!R154),'Test Sample Data'!R154&lt;35,'Test Sample Data'!R154&gt;0),'Test Sample Data'!R154-'Choose Housekeeping Genes'!S$20,35-'Choose Housekeeping Genes'!S$20),"")</f>
        <v/>
      </c>
      <c r="S154" s="22" t="str">
        <f>IF(SUM('Test Sample Data'!S$3:S$194)&gt;10,IF(AND(ISNUMBER('Test Sample Data'!S154),'Test Sample Data'!S154&lt;35,'Test Sample Data'!S154&gt;0),'Test Sample Data'!S154-'Choose Housekeeping Genes'!T$20,35-'Choose Housekeeping Genes'!T$20),"")</f>
        <v/>
      </c>
      <c r="T154" s="22" t="str">
        <f>IF(SUM('Test Sample Data'!T$3:T$194)&gt;10,IF(AND(ISNUMBER('Test Sample Data'!T154),'Test Sample Data'!T154&lt;35,'Test Sample Data'!T154&gt;0),'Test Sample Data'!T154-'Choose Housekeeping Genes'!U$20,35-'Choose Housekeeping Genes'!U$20),"")</f>
        <v/>
      </c>
      <c r="U154" s="22" t="str">
        <f>IF(SUM('Test Sample Data'!U$3:U$194)&gt;10,IF(AND(ISNUMBER('Test Sample Data'!U154),'Test Sample Data'!U154&lt;35,'Test Sample Data'!U154&gt;0),'Test Sample Data'!U154-'Choose Housekeeping Genes'!V$20,35-'Choose Housekeeping Genes'!V$20),"")</f>
        <v/>
      </c>
      <c r="V154" s="22" t="str">
        <f>IF(SUM('Test Sample Data'!V$3:V$194)&gt;10,IF(AND(ISNUMBER('Test Sample Data'!V154),'Test Sample Data'!V154&lt;35,'Test Sample Data'!V154&gt;0),'Test Sample Data'!V154-'Choose Housekeeping Genes'!W$20,35-'Choose Housekeeping Genes'!W$20),"")</f>
        <v/>
      </c>
      <c r="W154" s="139" t="str">
        <f>'Control Sample Data'!A154</f>
        <v>Tyr-ATA</v>
      </c>
      <c r="X154" s="140" t="s">
        <v>136</v>
      </c>
      <c r="Y154" s="22" t="str">
        <f>IF(SUM('Control Sample Data'!C$3:C$194)&gt;10,IF(AND(ISNUMBER('Control Sample Data'!C154),'Control Sample Data'!C154&lt;35,'Control Sample Data'!C154&gt;0),'Control Sample Data'!C154-'Choose Housekeeping Genes'!AA$20,35-'Choose Housekeeping Genes'!AA$20),"")</f>
        <v/>
      </c>
      <c r="Z154" s="22" t="str">
        <f>IF(SUM('Control Sample Data'!D$3:D$194)&gt;10,IF(AND(ISNUMBER('Control Sample Data'!D154),'Control Sample Data'!D154&lt;35,'Control Sample Data'!D154&gt;0),'Control Sample Data'!D154-'Choose Housekeeping Genes'!AB$20,35-'Choose Housekeeping Genes'!AB$20),"")</f>
        <v/>
      </c>
      <c r="AA154" s="22" t="str">
        <f>IF(SUM('Control Sample Data'!E$3:E$194)&gt;10,IF(AND(ISNUMBER('Control Sample Data'!E154),'Control Sample Data'!E154&lt;35,'Control Sample Data'!E154&gt;0),'Control Sample Data'!E154-'Choose Housekeeping Genes'!AC$20,35-'Choose Housekeeping Genes'!AC$20),"")</f>
        <v/>
      </c>
      <c r="AB154" s="22" t="str">
        <f>IF(SUM('Control Sample Data'!F$3:F$194)&gt;10,IF(AND(ISNUMBER('Control Sample Data'!F154),'Control Sample Data'!F154&lt;35,'Control Sample Data'!F154&gt;0),'Control Sample Data'!F154-'Choose Housekeeping Genes'!AD$20,35-'Choose Housekeeping Genes'!AD$20),"")</f>
        <v/>
      </c>
      <c r="AC154" s="22" t="str">
        <f>IF(SUM('Control Sample Data'!G$3:G$194)&gt;10,IF(AND(ISNUMBER('Control Sample Data'!G154),'Control Sample Data'!G154&lt;35,'Control Sample Data'!G154&gt;0),'Control Sample Data'!G154-'Choose Housekeeping Genes'!AE$20,35-'Choose Housekeeping Genes'!AE$20),"")</f>
        <v/>
      </c>
      <c r="AD154" s="22" t="str">
        <f>IF(SUM('Control Sample Data'!H$3:H$194)&gt;10,IF(AND(ISNUMBER('Control Sample Data'!H154),'Control Sample Data'!H154&lt;35,'Control Sample Data'!H154&gt;0),'Control Sample Data'!H154-'Choose Housekeeping Genes'!AF$20,35-'Choose Housekeeping Genes'!AF$20),"")</f>
        <v/>
      </c>
      <c r="AE154" s="22" t="str">
        <f>IF(SUM('Control Sample Data'!I$3:I$194)&gt;10,IF(AND(ISNUMBER('Control Sample Data'!I154),'Control Sample Data'!I154&lt;35,'Control Sample Data'!I154&gt;0),'Control Sample Data'!I154-'Choose Housekeeping Genes'!AG$20,35-'Choose Housekeeping Genes'!AG$20),"")</f>
        <v/>
      </c>
      <c r="AF154" s="22" t="str">
        <f>IF(SUM('Control Sample Data'!J$3:J$194)&gt;10,IF(AND(ISNUMBER('Control Sample Data'!J154),'Control Sample Data'!J154&lt;35,'Control Sample Data'!J154&gt;0),'Control Sample Data'!J154-'Choose Housekeeping Genes'!AH$20,35-'Choose Housekeeping Genes'!AH$20),"")</f>
        <v/>
      </c>
      <c r="AG154" s="22" t="str">
        <f>IF(SUM('Control Sample Data'!K$3:K$194)&gt;10,IF(AND(ISNUMBER('Control Sample Data'!K154),'Control Sample Data'!K154&lt;35,'Control Sample Data'!K154&gt;0),'Control Sample Data'!K154-'Choose Housekeeping Genes'!AI$20,35-'Choose Housekeeping Genes'!AI$20),"")</f>
        <v/>
      </c>
      <c r="AH154" s="22" t="str">
        <f>IF(SUM('Control Sample Data'!L$3:L$194)&gt;10,IF(AND(ISNUMBER('Control Sample Data'!L154),'Control Sample Data'!L154&lt;35,'Control Sample Data'!L154&gt;0),'Control Sample Data'!L154-'Choose Housekeeping Genes'!AJ$20,35-'Choose Housekeeping Genes'!AJ$20),"")</f>
        <v/>
      </c>
      <c r="AI154" s="22" t="str">
        <f>IF(SUM('Control Sample Data'!M$3:M$194)&gt;10,IF(AND(ISNUMBER('Control Sample Data'!M154),'Control Sample Data'!M154&lt;35,'Control Sample Data'!M154&gt;0),'Control Sample Data'!M154-'Choose Housekeeping Genes'!AK$20,35-'Choose Housekeeping Genes'!AK$20),"")</f>
        <v/>
      </c>
      <c r="AJ154" s="22" t="str">
        <f>IF(SUM('Control Sample Data'!N$3:N$194)&gt;10,IF(AND(ISNUMBER('Control Sample Data'!N154),'Control Sample Data'!N154&lt;35,'Control Sample Data'!N154&gt;0),'Control Sample Data'!N154-'Choose Housekeeping Genes'!AL$20,35-'Choose Housekeeping Genes'!AL$20),"")</f>
        <v/>
      </c>
      <c r="AK154" s="22" t="str">
        <f>IF(SUM('Control Sample Data'!O$3:O$194)&gt;10,IF(AND(ISNUMBER('Control Sample Data'!O154),'Control Sample Data'!O154&lt;35,'Control Sample Data'!O154&gt;0),'Control Sample Data'!O154-'Choose Housekeeping Genes'!AM$20,35-'Choose Housekeeping Genes'!AM$20),"")</f>
        <v/>
      </c>
      <c r="AL154" s="22" t="str">
        <f>IF(SUM('Control Sample Data'!P$3:P$194)&gt;10,IF(AND(ISNUMBER('Control Sample Data'!P154),'Control Sample Data'!P154&lt;35,'Control Sample Data'!P154&gt;0),'Control Sample Data'!P154-'Choose Housekeeping Genes'!AN$20,35-'Choose Housekeeping Genes'!AN$20),"")</f>
        <v/>
      </c>
      <c r="AM154" s="22" t="str">
        <f>IF(SUM('Control Sample Data'!Q$3:Q$194)&gt;10,IF(AND(ISNUMBER('Control Sample Data'!Q154),'Control Sample Data'!Q154&lt;35,'Control Sample Data'!Q154&gt;0),'Control Sample Data'!Q154-'Choose Housekeeping Genes'!AO$20,35-'Choose Housekeeping Genes'!AO$20),"")</f>
        <v/>
      </c>
      <c r="AN154" s="22" t="str">
        <f>IF(SUM('Control Sample Data'!R$3:R$194)&gt;10,IF(AND(ISNUMBER('Control Sample Data'!R154),'Control Sample Data'!R154&lt;35,'Control Sample Data'!R154&gt;0),'Control Sample Data'!R154-'Choose Housekeeping Genes'!AP$20,35-'Choose Housekeeping Genes'!AP$20),"")</f>
        <v/>
      </c>
      <c r="AO154" s="22" t="str">
        <f>IF(SUM('Control Sample Data'!S$3:S$194)&gt;10,IF(AND(ISNUMBER('Control Sample Data'!S154),'Control Sample Data'!S154&lt;35,'Control Sample Data'!S154&gt;0),'Control Sample Data'!S154-'Choose Housekeeping Genes'!AQ$20,35-'Choose Housekeeping Genes'!AQ$20),"")</f>
        <v/>
      </c>
      <c r="AP154" s="22" t="str">
        <f>IF(SUM('Control Sample Data'!T$3:T$194)&gt;10,IF(AND(ISNUMBER('Control Sample Data'!T154),'Control Sample Data'!T154&lt;35,'Control Sample Data'!T154&gt;0),'Control Sample Data'!T154-'Choose Housekeeping Genes'!AR$20,35-'Choose Housekeeping Genes'!AR$20),"")</f>
        <v/>
      </c>
      <c r="AQ154" s="22" t="str">
        <f>IF(SUM('Control Sample Data'!U$3:U$194)&gt;10,IF(AND(ISNUMBER('Control Sample Data'!U154),'Control Sample Data'!U154&lt;35,'Control Sample Data'!U154&gt;0),'Control Sample Data'!U154-'Choose Housekeeping Genes'!AS$20,35-'Choose Housekeeping Genes'!AS$20),"")</f>
        <v/>
      </c>
      <c r="AR154" s="22" t="str">
        <f>IF(SUM('Control Sample Data'!V$3:V$194)&gt;10,IF(AND(ISNUMBER('Control Sample Data'!V154),'Control Sample Data'!V154&lt;35,'Control Sample Data'!V154&gt;0),'Control Sample Data'!V154-'Choose Housekeeping Genes'!AT$20,35-'Choose Housekeeping Genes'!AT$20),"")</f>
        <v/>
      </c>
      <c r="AS154" s="69" t="str">
        <f>'Control Sample Data'!A154</f>
        <v>Tyr-ATA</v>
      </c>
      <c r="AT154" s="21" t="s">
        <v>136</v>
      </c>
      <c r="AU154" s="22" t="str">
        <f ca="1">IF(ISNUMBER(C154-'Choose Housekeeping Genes'!D$12),C154-'Choose Housekeeping Genes'!D$12,"")</f>
        <v/>
      </c>
      <c r="AV154" s="22" t="str">
        <f ca="1">IF(ISNUMBER(D154-'Choose Housekeeping Genes'!E$12),D154-'Choose Housekeeping Genes'!E$12,"")</f>
        <v/>
      </c>
      <c r="AW154" s="22" t="str">
        <f ca="1">IF(ISNUMBER(E154-'Choose Housekeeping Genes'!F$12),E154-'Choose Housekeeping Genes'!F$12,"")</f>
        <v/>
      </c>
      <c r="AX154" s="22" t="str">
        <f ca="1">IF(ISNUMBER(F154-'Choose Housekeeping Genes'!G$12),F154-'Choose Housekeeping Genes'!G$12,"")</f>
        <v/>
      </c>
      <c r="AY154" s="22" t="str">
        <f ca="1">IF(ISNUMBER(G154-'Choose Housekeeping Genes'!H$12),G154-'Choose Housekeeping Genes'!H$12,"")</f>
        <v/>
      </c>
      <c r="AZ154" s="22" t="str">
        <f ca="1">IF(ISNUMBER(H154-'Choose Housekeeping Genes'!I$12),H154-'Choose Housekeeping Genes'!I$12,"")</f>
        <v/>
      </c>
      <c r="BA154" s="22" t="str">
        <f ca="1">IF(ISNUMBER(I154-'Choose Housekeeping Genes'!J$12),I154-'Choose Housekeeping Genes'!J$12,"")</f>
        <v/>
      </c>
      <c r="BB154" s="22" t="str">
        <f ca="1">IF(ISNUMBER(J154-'Choose Housekeeping Genes'!K$12),J154-'Choose Housekeeping Genes'!K$12,"")</f>
        <v/>
      </c>
      <c r="BC154" s="22" t="str">
        <f ca="1">IF(ISNUMBER(K154-'Choose Housekeeping Genes'!L$12),K154-'Choose Housekeeping Genes'!L$12,"")</f>
        <v/>
      </c>
      <c r="BD154" s="22" t="str">
        <f ca="1">IF(ISNUMBER(L154-'Choose Housekeeping Genes'!M$12),L154-'Choose Housekeeping Genes'!M$12,"")</f>
        <v/>
      </c>
      <c r="BE154" s="22" t="str">
        <f ca="1">IF(ISNUMBER(M154-'Choose Housekeeping Genes'!N$12),M154-'Choose Housekeeping Genes'!N$12,"")</f>
        <v/>
      </c>
      <c r="BF154" s="22" t="str">
        <f ca="1">IF(ISNUMBER(N154-'Choose Housekeeping Genes'!O$12),N154-'Choose Housekeeping Genes'!O$12,"")</f>
        <v/>
      </c>
      <c r="BG154" s="22" t="str">
        <f ca="1">IF(ISNUMBER(O154-'Choose Housekeeping Genes'!P$12),O154-'Choose Housekeeping Genes'!P$12,"")</f>
        <v/>
      </c>
      <c r="BH154" s="22" t="str">
        <f ca="1">IF(ISNUMBER(P154-'Choose Housekeeping Genes'!Q$12),P154-'Choose Housekeeping Genes'!Q$12,"")</f>
        <v/>
      </c>
      <c r="BI154" s="22" t="str">
        <f ca="1">IF(ISNUMBER(Q154-'Choose Housekeeping Genes'!R$12),Q154-'Choose Housekeeping Genes'!R$12,"")</f>
        <v/>
      </c>
      <c r="BJ154" s="22" t="str">
        <f ca="1">IF(ISNUMBER(R154-'Choose Housekeeping Genes'!S$12),R154-'Choose Housekeeping Genes'!S$12,"")</f>
        <v/>
      </c>
      <c r="BK154" s="22" t="str">
        <f ca="1">IF(ISNUMBER(S154-'Choose Housekeeping Genes'!T$12),S154-'Choose Housekeeping Genes'!T$12,"")</f>
        <v/>
      </c>
      <c r="BL154" s="22" t="str">
        <f ca="1">IF(ISNUMBER(T154-'Choose Housekeeping Genes'!U$12),T154-'Choose Housekeeping Genes'!U$12,"")</f>
        <v/>
      </c>
      <c r="BM154" s="22" t="str">
        <f ca="1">IF(ISNUMBER(U154-'Choose Housekeeping Genes'!V$12),U154-'Choose Housekeeping Genes'!V$12,"")</f>
        <v/>
      </c>
      <c r="BN154" s="22" t="str">
        <f ca="1">IF(ISNUMBER(V154-'Choose Housekeeping Genes'!W$12),V154-'Choose Housekeeping Genes'!W$12,"")</f>
        <v/>
      </c>
      <c r="BO154" s="142" t="str">
        <f t="shared" si="94"/>
        <v>Tyr-ATA</v>
      </c>
      <c r="BP154" s="140" t="s">
        <v>136</v>
      </c>
      <c r="BQ154" s="22" t="str">
        <f ca="1">IF(ISNUMBER(Y154-'Choose Housekeeping Genes'!AA$12),Y154-'Choose Housekeeping Genes'!AA$12,"")</f>
        <v/>
      </c>
      <c r="BR154" s="22" t="str">
        <f ca="1">IF(ISNUMBER(Z154-'Choose Housekeeping Genes'!AB$12),Z154-'Choose Housekeeping Genes'!AB$12,"")</f>
        <v/>
      </c>
      <c r="BS154" s="22" t="str">
        <f ca="1">IF(ISNUMBER(AA154-'Choose Housekeeping Genes'!AC$12),AA154-'Choose Housekeeping Genes'!AC$12,"")</f>
        <v/>
      </c>
      <c r="BT154" s="22" t="str">
        <f ca="1">IF(ISNUMBER(AB154-'Choose Housekeeping Genes'!AD$12),AB154-'Choose Housekeeping Genes'!AD$12,"")</f>
        <v/>
      </c>
      <c r="BU154" s="22" t="str">
        <f ca="1">IF(ISNUMBER(AC154-'Choose Housekeeping Genes'!AE$12),AC154-'Choose Housekeeping Genes'!AE$12,"")</f>
        <v/>
      </c>
      <c r="BV154" s="22" t="str">
        <f ca="1">IF(ISNUMBER(AD154-'Choose Housekeeping Genes'!AF$12),AD154-'Choose Housekeeping Genes'!AF$12,"")</f>
        <v/>
      </c>
      <c r="BW154" s="22" t="str">
        <f ca="1">IF(ISNUMBER(AE154-'Choose Housekeeping Genes'!AG$12),AE154-'Choose Housekeeping Genes'!AG$12,"")</f>
        <v/>
      </c>
      <c r="BX154" s="22" t="str">
        <f ca="1">IF(ISNUMBER(AF154-'Choose Housekeeping Genes'!AH$12),AF154-'Choose Housekeeping Genes'!AH$12,"")</f>
        <v/>
      </c>
      <c r="BY154" s="22" t="str">
        <f ca="1">IF(ISNUMBER(AG154-'Choose Housekeeping Genes'!AI$12),AG154-'Choose Housekeeping Genes'!AI$12,"")</f>
        <v/>
      </c>
      <c r="BZ154" s="22" t="str">
        <f ca="1">IF(ISNUMBER(AH154-'Choose Housekeeping Genes'!AJ$12),AH154-'Choose Housekeeping Genes'!AJ$12,"")</f>
        <v/>
      </c>
      <c r="CA154" s="22" t="str">
        <f ca="1">IF(ISNUMBER(AI154-'Choose Housekeeping Genes'!AK$12),AI154-'Choose Housekeeping Genes'!AK$12,"")</f>
        <v/>
      </c>
      <c r="CB154" s="22" t="str">
        <f ca="1">IF(ISNUMBER(AJ154-'Choose Housekeeping Genes'!AL$12),AJ154-'Choose Housekeeping Genes'!AL$12,"")</f>
        <v/>
      </c>
      <c r="CC154" s="22" t="str">
        <f ca="1">IF(ISNUMBER(AK154-'Choose Housekeeping Genes'!AM$12),AK154-'Choose Housekeeping Genes'!AM$12,"")</f>
        <v/>
      </c>
      <c r="CD154" s="22" t="str">
        <f ca="1">IF(ISNUMBER(AL154-'Choose Housekeeping Genes'!AN$12),AL154-'Choose Housekeeping Genes'!AN$12,"")</f>
        <v/>
      </c>
      <c r="CE154" s="22" t="str">
        <f ca="1">IF(ISNUMBER(AM154-'Choose Housekeeping Genes'!AO$12),AM154-'Choose Housekeeping Genes'!AO$12,"")</f>
        <v/>
      </c>
      <c r="CF154" s="22" t="str">
        <f ca="1">IF(ISNUMBER(AN154-'Choose Housekeeping Genes'!AP$12),AN154-'Choose Housekeeping Genes'!AP$12,"")</f>
        <v/>
      </c>
      <c r="CG154" s="22" t="str">
        <f ca="1">IF(ISNUMBER(AO154-'Choose Housekeeping Genes'!AQ$12),AO154-'Choose Housekeeping Genes'!AQ$12,"")</f>
        <v/>
      </c>
      <c r="CH154" s="22" t="str">
        <f ca="1">IF(ISNUMBER(AP154-'Choose Housekeeping Genes'!AR$12),AP154-'Choose Housekeeping Genes'!AR$12,"")</f>
        <v/>
      </c>
      <c r="CI154" s="22" t="str">
        <f ca="1">IF(ISNUMBER(AQ154-'Choose Housekeeping Genes'!AS$12),AQ154-'Choose Housekeeping Genes'!AS$12,"")</f>
        <v/>
      </c>
      <c r="CJ154" s="22" t="str">
        <f ca="1">IF(ISNUMBER(AR154-'Choose Housekeeping Genes'!AT$12),AR154-'Choose Housekeeping Genes'!AT$12,"")</f>
        <v/>
      </c>
      <c r="CK154" s="66" t="e">
        <f t="shared" ca="1" si="95"/>
        <v>#DIV/0!</v>
      </c>
      <c r="CL154" s="143" t="e">
        <f t="shared" ca="1" si="96"/>
        <v>#DIV/0!</v>
      </c>
      <c r="DA154" s="69" t="str">
        <f>'Transcript table'!D162</f>
        <v>Tyr-ATA</v>
      </c>
      <c r="DB154" s="21" t="s">
        <v>136</v>
      </c>
      <c r="DC154" s="65" t="str">
        <f t="shared" ca="1" si="97"/>
        <v/>
      </c>
      <c r="DD154" s="65" t="str">
        <f t="shared" ca="1" si="98"/>
        <v/>
      </c>
      <c r="DE154" s="65" t="str">
        <f t="shared" ca="1" si="99"/>
        <v/>
      </c>
      <c r="DF154" s="65" t="str">
        <f t="shared" ca="1" si="100"/>
        <v/>
      </c>
      <c r="DG154" s="65" t="str">
        <f t="shared" ca="1" si="101"/>
        <v/>
      </c>
      <c r="DH154" s="65" t="str">
        <f t="shared" ca="1" si="102"/>
        <v/>
      </c>
      <c r="DI154" s="65" t="str">
        <f t="shared" ca="1" si="103"/>
        <v/>
      </c>
      <c r="DJ154" s="65" t="str">
        <f t="shared" ca="1" si="104"/>
        <v/>
      </c>
      <c r="DK154" s="65" t="str">
        <f t="shared" ca="1" si="105"/>
        <v/>
      </c>
      <c r="DL154" s="65" t="str">
        <f t="shared" ca="1" si="106"/>
        <v/>
      </c>
      <c r="DM154" s="65" t="str">
        <f t="shared" ca="1" si="107"/>
        <v/>
      </c>
      <c r="DN154" s="65" t="str">
        <f t="shared" ca="1" si="108"/>
        <v/>
      </c>
      <c r="DO154" s="65" t="str">
        <f t="shared" ca="1" si="109"/>
        <v/>
      </c>
      <c r="DP154" s="65" t="str">
        <f t="shared" ca="1" si="110"/>
        <v/>
      </c>
      <c r="DQ154" s="65" t="str">
        <f t="shared" ca="1" si="111"/>
        <v/>
      </c>
      <c r="DR154" s="65" t="str">
        <f t="shared" ca="1" si="112"/>
        <v/>
      </c>
      <c r="DS154" s="65" t="str">
        <f t="shared" ca="1" si="113"/>
        <v/>
      </c>
      <c r="DT154" s="65" t="str">
        <f t="shared" ca="1" si="114"/>
        <v/>
      </c>
      <c r="DU154" s="65" t="str">
        <f t="shared" ca="1" si="115"/>
        <v/>
      </c>
      <c r="DV154" s="65" t="str">
        <f t="shared" ca="1" si="116"/>
        <v/>
      </c>
      <c r="DW154" s="141" t="str">
        <f t="shared" si="117"/>
        <v>Tyr-ATA</v>
      </c>
      <c r="DX154" s="140" t="s">
        <v>136</v>
      </c>
      <c r="DY154" s="65" t="str">
        <f t="shared" ca="1" si="118"/>
        <v/>
      </c>
      <c r="DZ154" s="65" t="str">
        <f t="shared" ca="1" si="119"/>
        <v/>
      </c>
      <c r="EA154" s="65" t="str">
        <f t="shared" ca="1" si="120"/>
        <v/>
      </c>
      <c r="EB154" s="65" t="str">
        <f t="shared" ca="1" si="121"/>
        <v/>
      </c>
      <c r="EC154" s="65" t="str">
        <f t="shared" ca="1" si="122"/>
        <v/>
      </c>
      <c r="ED154" s="65" t="str">
        <f t="shared" ca="1" si="123"/>
        <v/>
      </c>
      <c r="EE154" s="65" t="str">
        <f t="shared" ca="1" si="124"/>
        <v/>
      </c>
      <c r="EF154" s="65" t="str">
        <f t="shared" ca="1" si="125"/>
        <v/>
      </c>
      <c r="EG154" s="65" t="str">
        <f t="shared" ca="1" si="126"/>
        <v/>
      </c>
      <c r="EH154" s="65" t="str">
        <f t="shared" ca="1" si="127"/>
        <v/>
      </c>
      <c r="EI154" s="65" t="str">
        <f t="shared" ca="1" si="128"/>
        <v/>
      </c>
      <c r="EJ154" s="65" t="str">
        <f t="shared" ca="1" si="129"/>
        <v/>
      </c>
      <c r="EK154" s="65" t="str">
        <f t="shared" ca="1" si="130"/>
        <v/>
      </c>
      <c r="EL154" s="65" t="str">
        <f t="shared" ca="1" si="131"/>
        <v/>
      </c>
      <c r="EM154" s="65" t="str">
        <f t="shared" ca="1" si="132"/>
        <v/>
      </c>
      <c r="EN154" s="65" t="str">
        <f t="shared" ca="1" si="133"/>
        <v/>
      </c>
      <c r="EO154" s="65" t="str">
        <f t="shared" ca="1" si="134"/>
        <v/>
      </c>
      <c r="EP154" s="65" t="str">
        <f t="shared" ca="1" si="135"/>
        <v/>
      </c>
      <c r="EQ154" s="65" t="str">
        <f t="shared" ca="1" si="136"/>
        <v/>
      </c>
      <c r="ER154" s="65" t="str">
        <f t="shared" ca="1" si="137"/>
        <v/>
      </c>
    </row>
    <row r="155" spans="1:148" ht="12.75" customHeight="1">
      <c r="A155" s="134" t="str">
        <f>'Test Sample Data'!A155</f>
        <v>Tyr-GTA</v>
      </c>
      <c r="B155" s="136" t="s">
        <v>134</v>
      </c>
      <c r="C155" s="22" t="str">
        <f>IF(SUM('Test Sample Data'!C$3:C$194)&gt;10,IF(AND(ISNUMBER('Test Sample Data'!C155),'Test Sample Data'!C155&lt;35,'Test Sample Data'!C155&gt;0),'Test Sample Data'!C155-'Choose Housekeeping Genes'!D$20,35-'Choose Housekeeping Genes'!D$20),"")</f>
        <v/>
      </c>
      <c r="D155" s="22" t="str">
        <f>IF(SUM('Test Sample Data'!D$3:D$194)&gt;10,IF(AND(ISNUMBER('Test Sample Data'!D155),'Test Sample Data'!D155&lt;35,'Test Sample Data'!D155&gt;0),'Test Sample Data'!D155-'Choose Housekeeping Genes'!E$20,35-'Choose Housekeeping Genes'!E$20),"")</f>
        <v/>
      </c>
      <c r="E155" s="22" t="str">
        <f>IF(SUM('Test Sample Data'!E$3:E$194)&gt;10,IF(AND(ISNUMBER('Test Sample Data'!E155),'Test Sample Data'!E155&lt;35,'Test Sample Data'!E155&gt;0),'Test Sample Data'!E155-'Choose Housekeeping Genes'!F$20,35-'Choose Housekeeping Genes'!F$20),"")</f>
        <v/>
      </c>
      <c r="F155" s="22" t="str">
        <f>IF(SUM('Test Sample Data'!F$3:F$194)&gt;10,IF(AND(ISNUMBER('Test Sample Data'!F155),'Test Sample Data'!F155&lt;35,'Test Sample Data'!F155&gt;0),'Test Sample Data'!F155-'Choose Housekeeping Genes'!G$20,35-'Choose Housekeeping Genes'!G$20),"")</f>
        <v/>
      </c>
      <c r="G155" s="22" t="str">
        <f>IF(SUM('Test Sample Data'!G$3:G$194)&gt;10,IF(AND(ISNUMBER('Test Sample Data'!G155),'Test Sample Data'!G155&lt;35,'Test Sample Data'!G155&gt;0),'Test Sample Data'!G155-'Choose Housekeeping Genes'!H$20,35-'Choose Housekeeping Genes'!H$20),"")</f>
        <v/>
      </c>
      <c r="H155" s="22" t="str">
        <f>IF(SUM('Test Sample Data'!H$3:H$194)&gt;10,IF(AND(ISNUMBER('Test Sample Data'!H155),'Test Sample Data'!H155&lt;35,'Test Sample Data'!H155&gt;0),'Test Sample Data'!H155-'Choose Housekeeping Genes'!I$20,35-'Choose Housekeeping Genes'!I$20),"")</f>
        <v/>
      </c>
      <c r="I155" s="22" t="str">
        <f>IF(SUM('Test Sample Data'!I$3:I$194)&gt;10,IF(AND(ISNUMBER('Test Sample Data'!I155),'Test Sample Data'!I155&lt;35,'Test Sample Data'!I155&gt;0),'Test Sample Data'!I155-'Choose Housekeeping Genes'!J$20,35-'Choose Housekeeping Genes'!J$20),"")</f>
        <v/>
      </c>
      <c r="J155" s="22" t="str">
        <f>IF(SUM('Test Sample Data'!J$3:J$194)&gt;10,IF(AND(ISNUMBER('Test Sample Data'!J155),'Test Sample Data'!J155&lt;35,'Test Sample Data'!J155&gt;0),'Test Sample Data'!J155-'Choose Housekeeping Genes'!K$20,35-'Choose Housekeeping Genes'!K$20),"")</f>
        <v/>
      </c>
      <c r="K155" s="22" t="str">
        <f>IF(SUM('Test Sample Data'!K$3:K$194)&gt;10,IF(AND(ISNUMBER('Test Sample Data'!K155),'Test Sample Data'!K155&lt;35,'Test Sample Data'!K155&gt;0),'Test Sample Data'!K155-'Choose Housekeeping Genes'!L$20,35-'Choose Housekeeping Genes'!L$20),"")</f>
        <v/>
      </c>
      <c r="L155" s="22" t="str">
        <f>IF(SUM('Test Sample Data'!L$3:L$194)&gt;10,IF(AND(ISNUMBER('Test Sample Data'!L155),'Test Sample Data'!L155&lt;35,'Test Sample Data'!L155&gt;0),'Test Sample Data'!L155-'Choose Housekeeping Genes'!M$20,35-'Choose Housekeeping Genes'!M$20),"")</f>
        <v/>
      </c>
      <c r="M155" s="22" t="str">
        <f>IF(SUM('Test Sample Data'!M$3:M$194)&gt;10,IF(AND(ISNUMBER('Test Sample Data'!M155),'Test Sample Data'!M155&lt;35,'Test Sample Data'!M155&gt;0),'Test Sample Data'!M155-'Choose Housekeeping Genes'!N$20,35-'Choose Housekeeping Genes'!N$20),"")</f>
        <v/>
      </c>
      <c r="N155" s="22" t="str">
        <f>IF(SUM('Test Sample Data'!N$3:N$194)&gt;10,IF(AND(ISNUMBER('Test Sample Data'!N155),'Test Sample Data'!N155&lt;35,'Test Sample Data'!N155&gt;0),'Test Sample Data'!N155-'Choose Housekeeping Genes'!O$20,35-'Choose Housekeeping Genes'!O$20),"")</f>
        <v/>
      </c>
      <c r="O155" s="22" t="str">
        <f>IF(SUM('Test Sample Data'!O$3:O$194)&gt;10,IF(AND(ISNUMBER('Test Sample Data'!O155),'Test Sample Data'!O155&lt;35,'Test Sample Data'!O155&gt;0),'Test Sample Data'!O155-'Choose Housekeeping Genes'!P$20,35-'Choose Housekeeping Genes'!P$20),"")</f>
        <v/>
      </c>
      <c r="P155" s="22" t="str">
        <f>IF(SUM('Test Sample Data'!P$3:P$194)&gt;10,IF(AND(ISNUMBER('Test Sample Data'!P155),'Test Sample Data'!P155&lt;35,'Test Sample Data'!P155&gt;0),'Test Sample Data'!P155-'Choose Housekeeping Genes'!Q$20,35-'Choose Housekeeping Genes'!Q$20),"")</f>
        <v/>
      </c>
      <c r="Q155" s="22" t="str">
        <f>IF(SUM('Test Sample Data'!Q$3:Q$194)&gt;10,IF(AND(ISNUMBER('Test Sample Data'!Q155),'Test Sample Data'!Q155&lt;35,'Test Sample Data'!Q155&gt;0),'Test Sample Data'!Q155-'Choose Housekeeping Genes'!R$20,35-'Choose Housekeeping Genes'!R$20),"")</f>
        <v/>
      </c>
      <c r="R155" s="22" t="str">
        <f>IF(SUM('Test Sample Data'!R$3:R$194)&gt;10,IF(AND(ISNUMBER('Test Sample Data'!R155),'Test Sample Data'!R155&lt;35,'Test Sample Data'!R155&gt;0),'Test Sample Data'!R155-'Choose Housekeeping Genes'!S$20,35-'Choose Housekeeping Genes'!S$20),"")</f>
        <v/>
      </c>
      <c r="S155" s="22" t="str">
        <f>IF(SUM('Test Sample Data'!S$3:S$194)&gt;10,IF(AND(ISNUMBER('Test Sample Data'!S155),'Test Sample Data'!S155&lt;35,'Test Sample Data'!S155&gt;0),'Test Sample Data'!S155-'Choose Housekeeping Genes'!T$20,35-'Choose Housekeeping Genes'!T$20),"")</f>
        <v/>
      </c>
      <c r="T155" s="22" t="str">
        <f>IF(SUM('Test Sample Data'!T$3:T$194)&gt;10,IF(AND(ISNUMBER('Test Sample Data'!T155),'Test Sample Data'!T155&lt;35,'Test Sample Data'!T155&gt;0),'Test Sample Data'!T155-'Choose Housekeeping Genes'!U$20,35-'Choose Housekeeping Genes'!U$20),"")</f>
        <v/>
      </c>
      <c r="U155" s="22" t="str">
        <f>IF(SUM('Test Sample Data'!U$3:U$194)&gt;10,IF(AND(ISNUMBER('Test Sample Data'!U155),'Test Sample Data'!U155&lt;35,'Test Sample Data'!U155&gt;0),'Test Sample Data'!U155-'Choose Housekeeping Genes'!V$20,35-'Choose Housekeeping Genes'!V$20),"")</f>
        <v/>
      </c>
      <c r="V155" s="22" t="str">
        <f>IF(SUM('Test Sample Data'!V$3:V$194)&gt;10,IF(AND(ISNUMBER('Test Sample Data'!V155),'Test Sample Data'!V155&lt;35,'Test Sample Data'!V155&gt;0),'Test Sample Data'!V155-'Choose Housekeeping Genes'!W$20,35-'Choose Housekeeping Genes'!W$20),"")</f>
        <v/>
      </c>
      <c r="W155" s="139" t="str">
        <f>'Control Sample Data'!A155</f>
        <v>Tyr-GTA</v>
      </c>
      <c r="X155" s="140" t="s">
        <v>134</v>
      </c>
      <c r="Y155" s="22" t="str">
        <f>IF(SUM('Control Sample Data'!C$3:C$194)&gt;10,IF(AND(ISNUMBER('Control Sample Data'!C155),'Control Sample Data'!C155&lt;35,'Control Sample Data'!C155&gt;0),'Control Sample Data'!C155-'Choose Housekeeping Genes'!AA$20,35-'Choose Housekeeping Genes'!AA$20),"")</f>
        <v/>
      </c>
      <c r="Z155" s="22" t="str">
        <f>IF(SUM('Control Sample Data'!D$3:D$194)&gt;10,IF(AND(ISNUMBER('Control Sample Data'!D155),'Control Sample Data'!D155&lt;35,'Control Sample Data'!D155&gt;0),'Control Sample Data'!D155-'Choose Housekeeping Genes'!AB$20,35-'Choose Housekeeping Genes'!AB$20),"")</f>
        <v/>
      </c>
      <c r="AA155" s="22" t="str">
        <f>IF(SUM('Control Sample Data'!E$3:E$194)&gt;10,IF(AND(ISNUMBER('Control Sample Data'!E155),'Control Sample Data'!E155&lt;35,'Control Sample Data'!E155&gt;0),'Control Sample Data'!E155-'Choose Housekeeping Genes'!AC$20,35-'Choose Housekeeping Genes'!AC$20),"")</f>
        <v/>
      </c>
      <c r="AB155" s="22" t="str">
        <f>IF(SUM('Control Sample Data'!F$3:F$194)&gt;10,IF(AND(ISNUMBER('Control Sample Data'!F155),'Control Sample Data'!F155&lt;35,'Control Sample Data'!F155&gt;0),'Control Sample Data'!F155-'Choose Housekeeping Genes'!AD$20,35-'Choose Housekeeping Genes'!AD$20),"")</f>
        <v/>
      </c>
      <c r="AC155" s="22" t="str">
        <f>IF(SUM('Control Sample Data'!G$3:G$194)&gt;10,IF(AND(ISNUMBER('Control Sample Data'!G155),'Control Sample Data'!G155&lt;35,'Control Sample Data'!G155&gt;0),'Control Sample Data'!G155-'Choose Housekeeping Genes'!AE$20,35-'Choose Housekeeping Genes'!AE$20),"")</f>
        <v/>
      </c>
      <c r="AD155" s="22" t="str">
        <f>IF(SUM('Control Sample Data'!H$3:H$194)&gt;10,IF(AND(ISNUMBER('Control Sample Data'!H155),'Control Sample Data'!H155&lt;35,'Control Sample Data'!H155&gt;0),'Control Sample Data'!H155-'Choose Housekeeping Genes'!AF$20,35-'Choose Housekeeping Genes'!AF$20),"")</f>
        <v/>
      </c>
      <c r="AE155" s="22" t="str">
        <f>IF(SUM('Control Sample Data'!I$3:I$194)&gt;10,IF(AND(ISNUMBER('Control Sample Data'!I155),'Control Sample Data'!I155&lt;35,'Control Sample Data'!I155&gt;0),'Control Sample Data'!I155-'Choose Housekeeping Genes'!AG$20,35-'Choose Housekeeping Genes'!AG$20),"")</f>
        <v/>
      </c>
      <c r="AF155" s="22" t="str">
        <f>IF(SUM('Control Sample Data'!J$3:J$194)&gt;10,IF(AND(ISNUMBER('Control Sample Data'!J155),'Control Sample Data'!J155&lt;35,'Control Sample Data'!J155&gt;0),'Control Sample Data'!J155-'Choose Housekeeping Genes'!AH$20,35-'Choose Housekeeping Genes'!AH$20),"")</f>
        <v/>
      </c>
      <c r="AG155" s="22" t="str">
        <f>IF(SUM('Control Sample Data'!K$3:K$194)&gt;10,IF(AND(ISNUMBER('Control Sample Data'!K155),'Control Sample Data'!K155&lt;35,'Control Sample Data'!K155&gt;0),'Control Sample Data'!K155-'Choose Housekeeping Genes'!AI$20,35-'Choose Housekeeping Genes'!AI$20),"")</f>
        <v/>
      </c>
      <c r="AH155" s="22" t="str">
        <f>IF(SUM('Control Sample Data'!L$3:L$194)&gt;10,IF(AND(ISNUMBER('Control Sample Data'!L155),'Control Sample Data'!L155&lt;35,'Control Sample Data'!L155&gt;0),'Control Sample Data'!L155-'Choose Housekeeping Genes'!AJ$20,35-'Choose Housekeeping Genes'!AJ$20),"")</f>
        <v/>
      </c>
      <c r="AI155" s="22" t="str">
        <f>IF(SUM('Control Sample Data'!M$3:M$194)&gt;10,IF(AND(ISNUMBER('Control Sample Data'!M155),'Control Sample Data'!M155&lt;35,'Control Sample Data'!M155&gt;0),'Control Sample Data'!M155-'Choose Housekeeping Genes'!AK$20,35-'Choose Housekeeping Genes'!AK$20),"")</f>
        <v/>
      </c>
      <c r="AJ155" s="22" t="str">
        <f>IF(SUM('Control Sample Data'!N$3:N$194)&gt;10,IF(AND(ISNUMBER('Control Sample Data'!N155),'Control Sample Data'!N155&lt;35,'Control Sample Data'!N155&gt;0),'Control Sample Data'!N155-'Choose Housekeeping Genes'!AL$20,35-'Choose Housekeeping Genes'!AL$20),"")</f>
        <v/>
      </c>
      <c r="AK155" s="22" t="str">
        <f>IF(SUM('Control Sample Data'!O$3:O$194)&gt;10,IF(AND(ISNUMBER('Control Sample Data'!O155),'Control Sample Data'!O155&lt;35,'Control Sample Data'!O155&gt;0),'Control Sample Data'!O155-'Choose Housekeeping Genes'!AM$20,35-'Choose Housekeeping Genes'!AM$20),"")</f>
        <v/>
      </c>
      <c r="AL155" s="22" t="str">
        <f>IF(SUM('Control Sample Data'!P$3:P$194)&gt;10,IF(AND(ISNUMBER('Control Sample Data'!P155),'Control Sample Data'!P155&lt;35,'Control Sample Data'!P155&gt;0),'Control Sample Data'!P155-'Choose Housekeeping Genes'!AN$20,35-'Choose Housekeeping Genes'!AN$20),"")</f>
        <v/>
      </c>
      <c r="AM155" s="22" t="str">
        <f>IF(SUM('Control Sample Data'!Q$3:Q$194)&gt;10,IF(AND(ISNUMBER('Control Sample Data'!Q155),'Control Sample Data'!Q155&lt;35,'Control Sample Data'!Q155&gt;0),'Control Sample Data'!Q155-'Choose Housekeeping Genes'!AO$20,35-'Choose Housekeeping Genes'!AO$20),"")</f>
        <v/>
      </c>
      <c r="AN155" s="22" t="str">
        <f>IF(SUM('Control Sample Data'!R$3:R$194)&gt;10,IF(AND(ISNUMBER('Control Sample Data'!R155),'Control Sample Data'!R155&lt;35,'Control Sample Data'!R155&gt;0),'Control Sample Data'!R155-'Choose Housekeeping Genes'!AP$20,35-'Choose Housekeeping Genes'!AP$20),"")</f>
        <v/>
      </c>
      <c r="AO155" s="22" t="str">
        <f>IF(SUM('Control Sample Data'!S$3:S$194)&gt;10,IF(AND(ISNUMBER('Control Sample Data'!S155),'Control Sample Data'!S155&lt;35,'Control Sample Data'!S155&gt;0),'Control Sample Data'!S155-'Choose Housekeeping Genes'!AQ$20,35-'Choose Housekeeping Genes'!AQ$20),"")</f>
        <v/>
      </c>
      <c r="AP155" s="22" t="str">
        <f>IF(SUM('Control Sample Data'!T$3:T$194)&gt;10,IF(AND(ISNUMBER('Control Sample Data'!T155),'Control Sample Data'!T155&lt;35,'Control Sample Data'!T155&gt;0),'Control Sample Data'!T155-'Choose Housekeeping Genes'!AR$20,35-'Choose Housekeeping Genes'!AR$20),"")</f>
        <v/>
      </c>
      <c r="AQ155" s="22" t="str">
        <f>IF(SUM('Control Sample Data'!U$3:U$194)&gt;10,IF(AND(ISNUMBER('Control Sample Data'!U155),'Control Sample Data'!U155&lt;35,'Control Sample Data'!U155&gt;0),'Control Sample Data'!U155-'Choose Housekeeping Genes'!AS$20,35-'Choose Housekeeping Genes'!AS$20),"")</f>
        <v/>
      </c>
      <c r="AR155" s="22" t="str">
        <f>IF(SUM('Control Sample Data'!V$3:V$194)&gt;10,IF(AND(ISNUMBER('Control Sample Data'!V155),'Control Sample Data'!V155&lt;35,'Control Sample Data'!V155&gt;0),'Control Sample Data'!V155-'Choose Housekeeping Genes'!AT$20,35-'Choose Housekeeping Genes'!AT$20),"")</f>
        <v/>
      </c>
      <c r="AS155" s="69" t="str">
        <f>'Control Sample Data'!A155</f>
        <v>Tyr-GTA</v>
      </c>
      <c r="AT155" s="21" t="s">
        <v>134</v>
      </c>
      <c r="AU155" s="22" t="str">
        <f ca="1">IF(ISNUMBER(C155-'Choose Housekeeping Genes'!D$12),C155-'Choose Housekeeping Genes'!D$12,"")</f>
        <v/>
      </c>
      <c r="AV155" s="22" t="str">
        <f ca="1">IF(ISNUMBER(D155-'Choose Housekeeping Genes'!E$12),D155-'Choose Housekeeping Genes'!E$12,"")</f>
        <v/>
      </c>
      <c r="AW155" s="22" t="str">
        <f ca="1">IF(ISNUMBER(E155-'Choose Housekeeping Genes'!F$12),E155-'Choose Housekeeping Genes'!F$12,"")</f>
        <v/>
      </c>
      <c r="AX155" s="22" t="str">
        <f ca="1">IF(ISNUMBER(F155-'Choose Housekeeping Genes'!G$12),F155-'Choose Housekeeping Genes'!G$12,"")</f>
        <v/>
      </c>
      <c r="AY155" s="22" t="str">
        <f ca="1">IF(ISNUMBER(G155-'Choose Housekeeping Genes'!H$12),G155-'Choose Housekeeping Genes'!H$12,"")</f>
        <v/>
      </c>
      <c r="AZ155" s="22" t="str">
        <f ca="1">IF(ISNUMBER(H155-'Choose Housekeeping Genes'!I$12),H155-'Choose Housekeeping Genes'!I$12,"")</f>
        <v/>
      </c>
      <c r="BA155" s="22" t="str">
        <f ca="1">IF(ISNUMBER(I155-'Choose Housekeeping Genes'!J$12),I155-'Choose Housekeeping Genes'!J$12,"")</f>
        <v/>
      </c>
      <c r="BB155" s="22" t="str">
        <f ca="1">IF(ISNUMBER(J155-'Choose Housekeeping Genes'!K$12),J155-'Choose Housekeeping Genes'!K$12,"")</f>
        <v/>
      </c>
      <c r="BC155" s="22" t="str">
        <f ca="1">IF(ISNUMBER(K155-'Choose Housekeeping Genes'!L$12),K155-'Choose Housekeeping Genes'!L$12,"")</f>
        <v/>
      </c>
      <c r="BD155" s="22" t="str">
        <f ca="1">IF(ISNUMBER(L155-'Choose Housekeeping Genes'!M$12),L155-'Choose Housekeeping Genes'!M$12,"")</f>
        <v/>
      </c>
      <c r="BE155" s="22" t="str">
        <f ca="1">IF(ISNUMBER(M155-'Choose Housekeeping Genes'!N$12),M155-'Choose Housekeeping Genes'!N$12,"")</f>
        <v/>
      </c>
      <c r="BF155" s="22" t="str">
        <f ca="1">IF(ISNUMBER(N155-'Choose Housekeeping Genes'!O$12),N155-'Choose Housekeeping Genes'!O$12,"")</f>
        <v/>
      </c>
      <c r="BG155" s="22" t="str">
        <f ca="1">IF(ISNUMBER(O155-'Choose Housekeeping Genes'!P$12),O155-'Choose Housekeeping Genes'!P$12,"")</f>
        <v/>
      </c>
      <c r="BH155" s="22" t="str">
        <f ca="1">IF(ISNUMBER(P155-'Choose Housekeeping Genes'!Q$12),P155-'Choose Housekeeping Genes'!Q$12,"")</f>
        <v/>
      </c>
      <c r="BI155" s="22" t="str">
        <f ca="1">IF(ISNUMBER(Q155-'Choose Housekeeping Genes'!R$12),Q155-'Choose Housekeeping Genes'!R$12,"")</f>
        <v/>
      </c>
      <c r="BJ155" s="22" t="str">
        <f ca="1">IF(ISNUMBER(R155-'Choose Housekeeping Genes'!S$12),R155-'Choose Housekeeping Genes'!S$12,"")</f>
        <v/>
      </c>
      <c r="BK155" s="22" t="str">
        <f ca="1">IF(ISNUMBER(S155-'Choose Housekeeping Genes'!T$12),S155-'Choose Housekeeping Genes'!T$12,"")</f>
        <v/>
      </c>
      <c r="BL155" s="22" t="str">
        <f ca="1">IF(ISNUMBER(T155-'Choose Housekeeping Genes'!U$12),T155-'Choose Housekeeping Genes'!U$12,"")</f>
        <v/>
      </c>
      <c r="BM155" s="22" t="str">
        <f ca="1">IF(ISNUMBER(U155-'Choose Housekeeping Genes'!V$12),U155-'Choose Housekeeping Genes'!V$12,"")</f>
        <v/>
      </c>
      <c r="BN155" s="22" t="str">
        <f ca="1">IF(ISNUMBER(V155-'Choose Housekeeping Genes'!W$12),V155-'Choose Housekeeping Genes'!W$12,"")</f>
        <v/>
      </c>
      <c r="BO155" s="142" t="str">
        <f t="shared" si="94"/>
        <v>Tyr-GTA</v>
      </c>
      <c r="BP155" s="140" t="s">
        <v>134</v>
      </c>
      <c r="BQ155" s="22" t="str">
        <f ca="1">IF(ISNUMBER(Y155-'Choose Housekeeping Genes'!AA$12),Y155-'Choose Housekeeping Genes'!AA$12,"")</f>
        <v/>
      </c>
      <c r="BR155" s="22" t="str">
        <f ca="1">IF(ISNUMBER(Z155-'Choose Housekeeping Genes'!AB$12),Z155-'Choose Housekeeping Genes'!AB$12,"")</f>
        <v/>
      </c>
      <c r="BS155" s="22" t="str">
        <f ca="1">IF(ISNUMBER(AA155-'Choose Housekeeping Genes'!AC$12),AA155-'Choose Housekeeping Genes'!AC$12,"")</f>
        <v/>
      </c>
      <c r="BT155" s="22" t="str">
        <f ca="1">IF(ISNUMBER(AB155-'Choose Housekeeping Genes'!AD$12),AB155-'Choose Housekeeping Genes'!AD$12,"")</f>
        <v/>
      </c>
      <c r="BU155" s="22" t="str">
        <f ca="1">IF(ISNUMBER(AC155-'Choose Housekeeping Genes'!AE$12),AC155-'Choose Housekeeping Genes'!AE$12,"")</f>
        <v/>
      </c>
      <c r="BV155" s="22" t="str">
        <f ca="1">IF(ISNUMBER(AD155-'Choose Housekeeping Genes'!AF$12),AD155-'Choose Housekeeping Genes'!AF$12,"")</f>
        <v/>
      </c>
      <c r="BW155" s="22" t="str">
        <f ca="1">IF(ISNUMBER(AE155-'Choose Housekeeping Genes'!AG$12),AE155-'Choose Housekeeping Genes'!AG$12,"")</f>
        <v/>
      </c>
      <c r="BX155" s="22" t="str">
        <f ca="1">IF(ISNUMBER(AF155-'Choose Housekeeping Genes'!AH$12),AF155-'Choose Housekeeping Genes'!AH$12,"")</f>
        <v/>
      </c>
      <c r="BY155" s="22" t="str">
        <f ca="1">IF(ISNUMBER(AG155-'Choose Housekeeping Genes'!AI$12),AG155-'Choose Housekeeping Genes'!AI$12,"")</f>
        <v/>
      </c>
      <c r="BZ155" s="22" t="str">
        <f ca="1">IF(ISNUMBER(AH155-'Choose Housekeeping Genes'!AJ$12),AH155-'Choose Housekeeping Genes'!AJ$12,"")</f>
        <v/>
      </c>
      <c r="CA155" s="22" t="str">
        <f ca="1">IF(ISNUMBER(AI155-'Choose Housekeeping Genes'!AK$12),AI155-'Choose Housekeeping Genes'!AK$12,"")</f>
        <v/>
      </c>
      <c r="CB155" s="22" t="str">
        <f ca="1">IF(ISNUMBER(AJ155-'Choose Housekeeping Genes'!AL$12),AJ155-'Choose Housekeeping Genes'!AL$12,"")</f>
        <v/>
      </c>
      <c r="CC155" s="22" t="str">
        <f ca="1">IF(ISNUMBER(AK155-'Choose Housekeeping Genes'!AM$12),AK155-'Choose Housekeeping Genes'!AM$12,"")</f>
        <v/>
      </c>
      <c r="CD155" s="22" t="str">
        <f ca="1">IF(ISNUMBER(AL155-'Choose Housekeeping Genes'!AN$12),AL155-'Choose Housekeeping Genes'!AN$12,"")</f>
        <v/>
      </c>
      <c r="CE155" s="22" t="str">
        <f ca="1">IF(ISNUMBER(AM155-'Choose Housekeeping Genes'!AO$12),AM155-'Choose Housekeeping Genes'!AO$12,"")</f>
        <v/>
      </c>
      <c r="CF155" s="22" t="str">
        <f ca="1">IF(ISNUMBER(AN155-'Choose Housekeeping Genes'!AP$12),AN155-'Choose Housekeeping Genes'!AP$12,"")</f>
        <v/>
      </c>
      <c r="CG155" s="22" t="str">
        <f ca="1">IF(ISNUMBER(AO155-'Choose Housekeeping Genes'!AQ$12),AO155-'Choose Housekeeping Genes'!AQ$12,"")</f>
        <v/>
      </c>
      <c r="CH155" s="22" t="str">
        <f ca="1">IF(ISNUMBER(AP155-'Choose Housekeeping Genes'!AR$12),AP155-'Choose Housekeeping Genes'!AR$12,"")</f>
        <v/>
      </c>
      <c r="CI155" s="22" t="str">
        <f ca="1">IF(ISNUMBER(AQ155-'Choose Housekeeping Genes'!AS$12),AQ155-'Choose Housekeeping Genes'!AS$12,"")</f>
        <v/>
      </c>
      <c r="CJ155" s="22" t="str">
        <f ca="1">IF(ISNUMBER(AR155-'Choose Housekeeping Genes'!AT$12),AR155-'Choose Housekeeping Genes'!AT$12,"")</f>
        <v/>
      </c>
      <c r="CK155" s="66" t="e">
        <f t="shared" ca="1" si="95"/>
        <v>#DIV/0!</v>
      </c>
      <c r="CL155" s="143" t="e">
        <f t="shared" ca="1" si="96"/>
        <v>#DIV/0!</v>
      </c>
      <c r="DA155" s="69" t="str">
        <f>'Transcript table'!D163</f>
        <v>Tyr-GTA</v>
      </c>
      <c r="DB155" s="21" t="s">
        <v>134</v>
      </c>
      <c r="DC155" s="65" t="str">
        <f t="shared" ca="1" si="97"/>
        <v/>
      </c>
      <c r="DD155" s="65" t="str">
        <f t="shared" ca="1" si="98"/>
        <v/>
      </c>
      <c r="DE155" s="65" t="str">
        <f t="shared" ca="1" si="99"/>
        <v/>
      </c>
      <c r="DF155" s="65" t="str">
        <f t="shared" ca="1" si="100"/>
        <v/>
      </c>
      <c r="DG155" s="65" t="str">
        <f t="shared" ca="1" si="101"/>
        <v/>
      </c>
      <c r="DH155" s="65" t="str">
        <f t="shared" ca="1" si="102"/>
        <v/>
      </c>
      <c r="DI155" s="65" t="str">
        <f t="shared" ca="1" si="103"/>
        <v/>
      </c>
      <c r="DJ155" s="65" t="str">
        <f t="shared" ca="1" si="104"/>
        <v/>
      </c>
      <c r="DK155" s="65" t="str">
        <f t="shared" ca="1" si="105"/>
        <v/>
      </c>
      <c r="DL155" s="65" t="str">
        <f t="shared" ca="1" si="106"/>
        <v/>
      </c>
      <c r="DM155" s="65" t="str">
        <f t="shared" ca="1" si="107"/>
        <v/>
      </c>
      <c r="DN155" s="65" t="str">
        <f t="shared" ca="1" si="108"/>
        <v/>
      </c>
      <c r="DO155" s="65" t="str">
        <f t="shared" ca="1" si="109"/>
        <v/>
      </c>
      <c r="DP155" s="65" t="str">
        <f t="shared" ca="1" si="110"/>
        <v/>
      </c>
      <c r="DQ155" s="65" t="str">
        <f t="shared" ca="1" si="111"/>
        <v/>
      </c>
      <c r="DR155" s="65" t="str">
        <f t="shared" ca="1" si="112"/>
        <v/>
      </c>
      <c r="DS155" s="65" t="str">
        <f t="shared" ca="1" si="113"/>
        <v/>
      </c>
      <c r="DT155" s="65" t="str">
        <f t="shared" ca="1" si="114"/>
        <v/>
      </c>
      <c r="DU155" s="65" t="str">
        <f t="shared" ca="1" si="115"/>
        <v/>
      </c>
      <c r="DV155" s="65" t="str">
        <f t="shared" ca="1" si="116"/>
        <v/>
      </c>
      <c r="DW155" s="141" t="str">
        <f t="shared" si="117"/>
        <v>Tyr-GTA</v>
      </c>
      <c r="DX155" s="140" t="s">
        <v>134</v>
      </c>
      <c r="DY155" s="65" t="str">
        <f t="shared" ca="1" si="118"/>
        <v/>
      </c>
      <c r="DZ155" s="65" t="str">
        <f t="shared" ca="1" si="119"/>
        <v/>
      </c>
      <c r="EA155" s="65" t="str">
        <f t="shared" ca="1" si="120"/>
        <v/>
      </c>
      <c r="EB155" s="65" t="str">
        <f t="shared" ca="1" si="121"/>
        <v/>
      </c>
      <c r="EC155" s="65" t="str">
        <f t="shared" ca="1" si="122"/>
        <v/>
      </c>
      <c r="ED155" s="65" t="str">
        <f t="shared" ca="1" si="123"/>
        <v/>
      </c>
      <c r="EE155" s="65" t="str">
        <f t="shared" ca="1" si="124"/>
        <v/>
      </c>
      <c r="EF155" s="65" t="str">
        <f t="shared" ca="1" si="125"/>
        <v/>
      </c>
      <c r="EG155" s="65" t="str">
        <f t="shared" ca="1" si="126"/>
        <v/>
      </c>
      <c r="EH155" s="65" t="str">
        <f t="shared" ca="1" si="127"/>
        <v/>
      </c>
      <c r="EI155" s="65" t="str">
        <f t="shared" ca="1" si="128"/>
        <v/>
      </c>
      <c r="EJ155" s="65" t="str">
        <f t="shared" ca="1" si="129"/>
        <v/>
      </c>
      <c r="EK155" s="65" t="str">
        <f t="shared" ca="1" si="130"/>
        <v/>
      </c>
      <c r="EL155" s="65" t="str">
        <f t="shared" ca="1" si="131"/>
        <v/>
      </c>
      <c r="EM155" s="65" t="str">
        <f t="shared" ca="1" si="132"/>
        <v/>
      </c>
      <c r="EN155" s="65" t="str">
        <f t="shared" ca="1" si="133"/>
        <v/>
      </c>
      <c r="EO155" s="65" t="str">
        <f t="shared" ca="1" si="134"/>
        <v/>
      </c>
      <c r="EP155" s="65" t="str">
        <f t="shared" ca="1" si="135"/>
        <v/>
      </c>
      <c r="EQ155" s="65" t="str">
        <f t="shared" ca="1" si="136"/>
        <v/>
      </c>
      <c r="ER155" s="65" t="str">
        <f t="shared" ca="1" si="137"/>
        <v/>
      </c>
    </row>
    <row r="156" spans="1:148" ht="12.75" customHeight="1">
      <c r="A156" s="134" t="str">
        <f>'Test Sample Data'!A156</f>
        <v>Val-AAC-1</v>
      </c>
      <c r="B156" s="136" t="s">
        <v>132</v>
      </c>
      <c r="C156" s="22" t="str">
        <f>IF(SUM('Test Sample Data'!C$3:C$194)&gt;10,IF(AND(ISNUMBER('Test Sample Data'!C156),'Test Sample Data'!C156&lt;35,'Test Sample Data'!C156&gt;0),'Test Sample Data'!C156-'Choose Housekeeping Genes'!D$20,35-'Choose Housekeeping Genes'!D$20),"")</f>
        <v/>
      </c>
      <c r="D156" s="22" t="str">
        <f>IF(SUM('Test Sample Data'!D$3:D$194)&gt;10,IF(AND(ISNUMBER('Test Sample Data'!D156),'Test Sample Data'!D156&lt;35,'Test Sample Data'!D156&gt;0),'Test Sample Data'!D156-'Choose Housekeeping Genes'!E$20,35-'Choose Housekeeping Genes'!E$20),"")</f>
        <v/>
      </c>
      <c r="E156" s="22" t="str">
        <f>IF(SUM('Test Sample Data'!E$3:E$194)&gt;10,IF(AND(ISNUMBER('Test Sample Data'!E156),'Test Sample Data'!E156&lt;35,'Test Sample Data'!E156&gt;0),'Test Sample Data'!E156-'Choose Housekeeping Genes'!F$20,35-'Choose Housekeeping Genes'!F$20),"")</f>
        <v/>
      </c>
      <c r="F156" s="22" t="str">
        <f>IF(SUM('Test Sample Data'!F$3:F$194)&gt;10,IF(AND(ISNUMBER('Test Sample Data'!F156),'Test Sample Data'!F156&lt;35,'Test Sample Data'!F156&gt;0),'Test Sample Data'!F156-'Choose Housekeeping Genes'!G$20,35-'Choose Housekeeping Genes'!G$20),"")</f>
        <v/>
      </c>
      <c r="G156" s="22" t="str">
        <f>IF(SUM('Test Sample Data'!G$3:G$194)&gt;10,IF(AND(ISNUMBER('Test Sample Data'!G156),'Test Sample Data'!G156&lt;35,'Test Sample Data'!G156&gt;0),'Test Sample Data'!G156-'Choose Housekeeping Genes'!H$20,35-'Choose Housekeeping Genes'!H$20),"")</f>
        <v/>
      </c>
      <c r="H156" s="22" t="str">
        <f>IF(SUM('Test Sample Data'!H$3:H$194)&gt;10,IF(AND(ISNUMBER('Test Sample Data'!H156),'Test Sample Data'!H156&lt;35,'Test Sample Data'!H156&gt;0),'Test Sample Data'!H156-'Choose Housekeeping Genes'!I$20,35-'Choose Housekeeping Genes'!I$20),"")</f>
        <v/>
      </c>
      <c r="I156" s="22" t="str">
        <f>IF(SUM('Test Sample Data'!I$3:I$194)&gt;10,IF(AND(ISNUMBER('Test Sample Data'!I156),'Test Sample Data'!I156&lt;35,'Test Sample Data'!I156&gt;0),'Test Sample Data'!I156-'Choose Housekeeping Genes'!J$20,35-'Choose Housekeeping Genes'!J$20),"")</f>
        <v/>
      </c>
      <c r="J156" s="22" t="str">
        <f>IF(SUM('Test Sample Data'!J$3:J$194)&gt;10,IF(AND(ISNUMBER('Test Sample Data'!J156),'Test Sample Data'!J156&lt;35,'Test Sample Data'!J156&gt;0),'Test Sample Data'!J156-'Choose Housekeeping Genes'!K$20,35-'Choose Housekeeping Genes'!K$20),"")</f>
        <v/>
      </c>
      <c r="K156" s="22" t="str">
        <f>IF(SUM('Test Sample Data'!K$3:K$194)&gt;10,IF(AND(ISNUMBER('Test Sample Data'!K156),'Test Sample Data'!K156&lt;35,'Test Sample Data'!K156&gt;0),'Test Sample Data'!K156-'Choose Housekeeping Genes'!L$20,35-'Choose Housekeeping Genes'!L$20),"")</f>
        <v/>
      </c>
      <c r="L156" s="22" t="str">
        <f>IF(SUM('Test Sample Data'!L$3:L$194)&gt;10,IF(AND(ISNUMBER('Test Sample Data'!L156),'Test Sample Data'!L156&lt;35,'Test Sample Data'!L156&gt;0),'Test Sample Data'!L156-'Choose Housekeeping Genes'!M$20,35-'Choose Housekeeping Genes'!M$20),"")</f>
        <v/>
      </c>
      <c r="M156" s="22" t="str">
        <f>IF(SUM('Test Sample Data'!M$3:M$194)&gt;10,IF(AND(ISNUMBER('Test Sample Data'!M156),'Test Sample Data'!M156&lt;35,'Test Sample Data'!M156&gt;0),'Test Sample Data'!M156-'Choose Housekeeping Genes'!N$20,35-'Choose Housekeeping Genes'!N$20),"")</f>
        <v/>
      </c>
      <c r="N156" s="22" t="str">
        <f>IF(SUM('Test Sample Data'!N$3:N$194)&gt;10,IF(AND(ISNUMBER('Test Sample Data'!N156),'Test Sample Data'!N156&lt;35,'Test Sample Data'!N156&gt;0),'Test Sample Data'!N156-'Choose Housekeeping Genes'!O$20,35-'Choose Housekeeping Genes'!O$20),"")</f>
        <v/>
      </c>
      <c r="O156" s="22" t="str">
        <f>IF(SUM('Test Sample Data'!O$3:O$194)&gt;10,IF(AND(ISNUMBER('Test Sample Data'!O156),'Test Sample Data'!O156&lt;35,'Test Sample Data'!O156&gt;0),'Test Sample Data'!O156-'Choose Housekeeping Genes'!P$20,35-'Choose Housekeeping Genes'!P$20),"")</f>
        <v/>
      </c>
      <c r="P156" s="22" t="str">
        <f>IF(SUM('Test Sample Data'!P$3:P$194)&gt;10,IF(AND(ISNUMBER('Test Sample Data'!P156),'Test Sample Data'!P156&lt;35,'Test Sample Data'!P156&gt;0),'Test Sample Data'!P156-'Choose Housekeeping Genes'!Q$20,35-'Choose Housekeeping Genes'!Q$20),"")</f>
        <v/>
      </c>
      <c r="Q156" s="22" t="str">
        <f>IF(SUM('Test Sample Data'!Q$3:Q$194)&gt;10,IF(AND(ISNUMBER('Test Sample Data'!Q156),'Test Sample Data'!Q156&lt;35,'Test Sample Data'!Q156&gt;0),'Test Sample Data'!Q156-'Choose Housekeeping Genes'!R$20,35-'Choose Housekeeping Genes'!R$20),"")</f>
        <v/>
      </c>
      <c r="R156" s="22" t="str">
        <f>IF(SUM('Test Sample Data'!R$3:R$194)&gt;10,IF(AND(ISNUMBER('Test Sample Data'!R156),'Test Sample Data'!R156&lt;35,'Test Sample Data'!R156&gt;0),'Test Sample Data'!R156-'Choose Housekeeping Genes'!S$20,35-'Choose Housekeeping Genes'!S$20),"")</f>
        <v/>
      </c>
      <c r="S156" s="22" t="str">
        <f>IF(SUM('Test Sample Data'!S$3:S$194)&gt;10,IF(AND(ISNUMBER('Test Sample Data'!S156),'Test Sample Data'!S156&lt;35,'Test Sample Data'!S156&gt;0),'Test Sample Data'!S156-'Choose Housekeeping Genes'!T$20,35-'Choose Housekeeping Genes'!T$20),"")</f>
        <v/>
      </c>
      <c r="T156" s="22" t="str">
        <f>IF(SUM('Test Sample Data'!T$3:T$194)&gt;10,IF(AND(ISNUMBER('Test Sample Data'!T156),'Test Sample Data'!T156&lt;35,'Test Sample Data'!T156&gt;0),'Test Sample Data'!T156-'Choose Housekeeping Genes'!U$20,35-'Choose Housekeeping Genes'!U$20),"")</f>
        <v/>
      </c>
      <c r="U156" s="22" t="str">
        <f>IF(SUM('Test Sample Data'!U$3:U$194)&gt;10,IF(AND(ISNUMBER('Test Sample Data'!U156),'Test Sample Data'!U156&lt;35,'Test Sample Data'!U156&gt;0),'Test Sample Data'!U156-'Choose Housekeeping Genes'!V$20,35-'Choose Housekeeping Genes'!V$20),"")</f>
        <v/>
      </c>
      <c r="V156" s="22" t="str">
        <f>IF(SUM('Test Sample Data'!V$3:V$194)&gt;10,IF(AND(ISNUMBER('Test Sample Data'!V156),'Test Sample Data'!V156&lt;35,'Test Sample Data'!V156&gt;0),'Test Sample Data'!V156-'Choose Housekeeping Genes'!W$20,35-'Choose Housekeeping Genes'!W$20),"")</f>
        <v/>
      </c>
      <c r="W156" s="139" t="str">
        <f>'Control Sample Data'!A156</f>
        <v>Val-AAC-1</v>
      </c>
      <c r="X156" s="140" t="s">
        <v>132</v>
      </c>
      <c r="Y156" s="22" t="str">
        <f>IF(SUM('Control Sample Data'!C$3:C$194)&gt;10,IF(AND(ISNUMBER('Control Sample Data'!C156),'Control Sample Data'!C156&lt;35,'Control Sample Data'!C156&gt;0),'Control Sample Data'!C156-'Choose Housekeeping Genes'!AA$20,35-'Choose Housekeeping Genes'!AA$20),"")</f>
        <v/>
      </c>
      <c r="Z156" s="22" t="str">
        <f>IF(SUM('Control Sample Data'!D$3:D$194)&gt;10,IF(AND(ISNUMBER('Control Sample Data'!D156),'Control Sample Data'!D156&lt;35,'Control Sample Data'!D156&gt;0),'Control Sample Data'!D156-'Choose Housekeeping Genes'!AB$20,35-'Choose Housekeeping Genes'!AB$20),"")</f>
        <v/>
      </c>
      <c r="AA156" s="22" t="str">
        <f>IF(SUM('Control Sample Data'!E$3:E$194)&gt;10,IF(AND(ISNUMBER('Control Sample Data'!E156),'Control Sample Data'!E156&lt;35,'Control Sample Data'!E156&gt;0),'Control Sample Data'!E156-'Choose Housekeeping Genes'!AC$20,35-'Choose Housekeeping Genes'!AC$20),"")</f>
        <v/>
      </c>
      <c r="AB156" s="22" t="str">
        <f>IF(SUM('Control Sample Data'!F$3:F$194)&gt;10,IF(AND(ISNUMBER('Control Sample Data'!F156),'Control Sample Data'!F156&lt;35,'Control Sample Data'!F156&gt;0),'Control Sample Data'!F156-'Choose Housekeeping Genes'!AD$20,35-'Choose Housekeeping Genes'!AD$20),"")</f>
        <v/>
      </c>
      <c r="AC156" s="22" t="str">
        <f>IF(SUM('Control Sample Data'!G$3:G$194)&gt;10,IF(AND(ISNUMBER('Control Sample Data'!G156),'Control Sample Data'!G156&lt;35,'Control Sample Data'!G156&gt;0),'Control Sample Data'!G156-'Choose Housekeeping Genes'!AE$20,35-'Choose Housekeeping Genes'!AE$20),"")</f>
        <v/>
      </c>
      <c r="AD156" s="22" t="str">
        <f>IF(SUM('Control Sample Data'!H$3:H$194)&gt;10,IF(AND(ISNUMBER('Control Sample Data'!H156),'Control Sample Data'!H156&lt;35,'Control Sample Data'!H156&gt;0),'Control Sample Data'!H156-'Choose Housekeeping Genes'!AF$20,35-'Choose Housekeeping Genes'!AF$20),"")</f>
        <v/>
      </c>
      <c r="AE156" s="22" t="str">
        <f>IF(SUM('Control Sample Data'!I$3:I$194)&gt;10,IF(AND(ISNUMBER('Control Sample Data'!I156),'Control Sample Data'!I156&lt;35,'Control Sample Data'!I156&gt;0),'Control Sample Data'!I156-'Choose Housekeeping Genes'!AG$20,35-'Choose Housekeeping Genes'!AG$20),"")</f>
        <v/>
      </c>
      <c r="AF156" s="22" t="str">
        <f>IF(SUM('Control Sample Data'!J$3:J$194)&gt;10,IF(AND(ISNUMBER('Control Sample Data'!J156),'Control Sample Data'!J156&lt;35,'Control Sample Data'!J156&gt;0),'Control Sample Data'!J156-'Choose Housekeeping Genes'!AH$20,35-'Choose Housekeeping Genes'!AH$20),"")</f>
        <v/>
      </c>
      <c r="AG156" s="22" t="str">
        <f>IF(SUM('Control Sample Data'!K$3:K$194)&gt;10,IF(AND(ISNUMBER('Control Sample Data'!K156),'Control Sample Data'!K156&lt;35,'Control Sample Data'!K156&gt;0),'Control Sample Data'!K156-'Choose Housekeeping Genes'!AI$20,35-'Choose Housekeeping Genes'!AI$20),"")</f>
        <v/>
      </c>
      <c r="AH156" s="22" t="str">
        <f>IF(SUM('Control Sample Data'!L$3:L$194)&gt;10,IF(AND(ISNUMBER('Control Sample Data'!L156),'Control Sample Data'!L156&lt;35,'Control Sample Data'!L156&gt;0),'Control Sample Data'!L156-'Choose Housekeeping Genes'!AJ$20,35-'Choose Housekeeping Genes'!AJ$20),"")</f>
        <v/>
      </c>
      <c r="AI156" s="22" t="str">
        <f>IF(SUM('Control Sample Data'!M$3:M$194)&gt;10,IF(AND(ISNUMBER('Control Sample Data'!M156),'Control Sample Data'!M156&lt;35,'Control Sample Data'!M156&gt;0),'Control Sample Data'!M156-'Choose Housekeeping Genes'!AK$20,35-'Choose Housekeeping Genes'!AK$20),"")</f>
        <v/>
      </c>
      <c r="AJ156" s="22" t="str">
        <f>IF(SUM('Control Sample Data'!N$3:N$194)&gt;10,IF(AND(ISNUMBER('Control Sample Data'!N156),'Control Sample Data'!N156&lt;35,'Control Sample Data'!N156&gt;0),'Control Sample Data'!N156-'Choose Housekeeping Genes'!AL$20,35-'Choose Housekeeping Genes'!AL$20),"")</f>
        <v/>
      </c>
      <c r="AK156" s="22" t="str">
        <f>IF(SUM('Control Sample Data'!O$3:O$194)&gt;10,IF(AND(ISNUMBER('Control Sample Data'!O156),'Control Sample Data'!O156&lt;35,'Control Sample Data'!O156&gt;0),'Control Sample Data'!O156-'Choose Housekeeping Genes'!AM$20,35-'Choose Housekeeping Genes'!AM$20),"")</f>
        <v/>
      </c>
      <c r="AL156" s="22" t="str">
        <f>IF(SUM('Control Sample Data'!P$3:P$194)&gt;10,IF(AND(ISNUMBER('Control Sample Data'!P156),'Control Sample Data'!P156&lt;35,'Control Sample Data'!P156&gt;0),'Control Sample Data'!P156-'Choose Housekeeping Genes'!AN$20,35-'Choose Housekeeping Genes'!AN$20),"")</f>
        <v/>
      </c>
      <c r="AM156" s="22" t="str">
        <f>IF(SUM('Control Sample Data'!Q$3:Q$194)&gt;10,IF(AND(ISNUMBER('Control Sample Data'!Q156),'Control Sample Data'!Q156&lt;35,'Control Sample Data'!Q156&gt;0),'Control Sample Data'!Q156-'Choose Housekeeping Genes'!AO$20,35-'Choose Housekeeping Genes'!AO$20),"")</f>
        <v/>
      </c>
      <c r="AN156" s="22" t="str">
        <f>IF(SUM('Control Sample Data'!R$3:R$194)&gt;10,IF(AND(ISNUMBER('Control Sample Data'!R156),'Control Sample Data'!R156&lt;35,'Control Sample Data'!R156&gt;0),'Control Sample Data'!R156-'Choose Housekeeping Genes'!AP$20,35-'Choose Housekeeping Genes'!AP$20),"")</f>
        <v/>
      </c>
      <c r="AO156" s="22" t="str">
        <f>IF(SUM('Control Sample Data'!S$3:S$194)&gt;10,IF(AND(ISNUMBER('Control Sample Data'!S156),'Control Sample Data'!S156&lt;35,'Control Sample Data'!S156&gt;0),'Control Sample Data'!S156-'Choose Housekeeping Genes'!AQ$20,35-'Choose Housekeeping Genes'!AQ$20),"")</f>
        <v/>
      </c>
      <c r="AP156" s="22" t="str">
        <f>IF(SUM('Control Sample Data'!T$3:T$194)&gt;10,IF(AND(ISNUMBER('Control Sample Data'!T156),'Control Sample Data'!T156&lt;35,'Control Sample Data'!T156&gt;0),'Control Sample Data'!T156-'Choose Housekeeping Genes'!AR$20,35-'Choose Housekeeping Genes'!AR$20),"")</f>
        <v/>
      </c>
      <c r="AQ156" s="22" t="str">
        <f>IF(SUM('Control Sample Data'!U$3:U$194)&gt;10,IF(AND(ISNUMBER('Control Sample Data'!U156),'Control Sample Data'!U156&lt;35,'Control Sample Data'!U156&gt;0),'Control Sample Data'!U156-'Choose Housekeeping Genes'!AS$20,35-'Choose Housekeeping Genes'!AS$20),"")</f>
        <v/>
      </c>
      <c r="AR156" s="22" t="str">
        <f>IF(SUM('Control Sample Data'!V$3:V$194)&gt;10,IF(AND(ISNUMBER('Control Sample Data'!V156),'Control Sample Data'!V156&lt;35,'Control Sample Data'!V156&gt;0),'Control Sample Data'!V156-'Choose Housekeeping Genes'!AT$20,35-'Choose Housekeeping Genes'!AT$20),"")</f>
        <v/>
      </c>
      <c r="AS156" s="69" t="str">
        <f>'Control Sample Data'!A156</f>
        <v>Val-AAC-1</v>
      </c>
      <c r="AT156" s="21" t="s">
        <v>132</v>
      </c>
      <c r="AU156" s="22" t="str">
        <f ca="1">IF(ISNUMBER(C156-'Choose Housekeeping Genes'!D$12),C156-'Choose Housekeeping Genes'!D$12,"")</f>
        <v/>
      </c>
      <c r="AV156" s="22" t="str">
        <f ca="1">IF(ISNUMBER(D156-'Choose Housekeeping Genes'!E$12),D156-'Choose Housekeeping Genes'!E$12,"")</f>
        <v/>
      </c>
      <c r="AW156" s="22" t="str">
        <f ca="1">IF(ISNUMBER(E156-'Choose Housekeeping Genes'!F$12),E156-'Choose Housekeeping Genes'!F$12,"")</f>
        <v/>
      </c>
      <c r="AX156" s="22" t="str">
        <f ca="1">IF(ISNUMBER(F156-'Choose Housekeeping Genes'!G$12),F156-'Choose Housekeeping Genes'!G$12,"")</f>
        <v/>
      </c>
      <c r="AY156" s="22" t="str">
        <f ca="1">IF(ISNUMBER(G156-'Choose Housekeeping Genes'!H$12),G156-'Choose Housekeeping Genes'!H$12,"")</f>
        <v/>
      </c>
      <c r="AZ156" s="22" t="str">
        <f ca="1">IF(ISNUMBER(H156-'Choose Housekeeping Genes'!I$12),H156-'Choose Housekeeping Genes'!I$12,"")</f>
        <v/>
      </c>
      <c r="BA156" s="22" t="str">
        <f ca="1">IF(ISNUMBER(I156-'Choose Housekeeping Genes'!J$12),I156-'Choose Housekeeping Genes'!J$12,"")</f>
        <v/>
      </c>
      <c r="BB156" s="22" t="str">
        <f ca="1">IF(ISNUMBER(J156-'Choose Housekeeping Genes'!K$12),J156-'Choose Housekeeping Genes'!K$12,"")</f>
        <v/>
      </c>
      <c r="BC156" s="22" t="str">
        <f ca="1">IF(ISNUMBER(K156-'Choose Housekeeping Genes'!L$12),K156-'Choose Housekeeping Genes'!L$12,"")</f>
        <v/>
      </c>
      <c r="BD156" s="22" t="str">
        <f ca="1">IF(ISNUMBER(L156-'Choose Housekeeping Genes'!M$12),L156-'Choose Housekeeping Genes'!M$12,"")</f>
        <v/>
      </c>
      <c r="BE156" s="22" t="str">
        <f ca="1">IF(ISNUMBER(M156-'Choose Housekeeping Genes'!N$12),M156-'Choose Housekeeping Genes'!N$12,"")</f>
        <v/>
      </c>
      <c r="BF156" s="22" t="str">
        <f ca="1">IF(ISNUMBER(N156-'Choose Housekeeping Genes'!O$12),N156-'Choose Housekeeping Genes'!O$12,"")</f>
        <v/>
      </c>
      <c r="BG156" s="22" t="str">
        <f ca="1">IF(ISNUMBER(O156-'Choose Housekeeping Genes'!P$12),O156-'Choose Housekeeping Genes'!P$12,"")</f>
        <v/>
      </c>
      <c r="BH156" s="22" t="str">
        <f ca="1">IF(ISNUMBER(P156-'Choose Housekeeping Genes'!Q$12),P156-'Choose Housekeeping Genes'!Q$12,"")</f>
        <v/>
      </c>
      <c r="BI156" s="22" t="str">
        <f ca="1">IF(ISNUMBER(Q156-'Choose Housekeeping Genes'!R$12),Q156-'Choose Housekeeping Genes'!R$12,"")</f>
        <v/>
      </c>
      <c r="BJ156" s="22" t="str">
        <f ca="1">IF(ISNUMBER(R156-'Choose Housekeeping Genes'!S$12),R156-'Choose Housekeeping Genes'!S$12,"")</f>
        <v/>
      </c>
      <c r="BK156" s="22" t="str">
        <f ca="1">IF(ISNUMBER(S156-'Choose Housekeeping Genes'!T$12),S156-'Choose Housekeeping Genes'!T$12,"")</f>
        <v/>
      </c>
      <c r="BL156" s="22" t="str">
        <f ca="1">IF(ISNUMBER(T156-'Choose Housekeeping Genes'!U$12),T156-'Choose Housekeeping Genes'!U$12,"")</f>
        <v/>
      </c>
      <c r="BM156" s="22" t="str">
        <f ca="1">IF(ISNUMBER(U156-'Choose Housekeeping Genes'!V$12),U156-'Choose Housekeeping Genes'!V$12,"")</f>
        <v/>
      </c>
      <c r="BN156" s="22" t="str">
        <f ca="1">IF(ISNUMBER(V156-'Choose Housekeeping Genes'!W$12),V156-'Choose Housekeeping Genes'!W$12,"")</f>
        <v/>
      </c>
      <c r="BO156" s="142" t="str">
        <f t="shared" si="94"/>
        <v>Val-AAC-1</v>
      </c>
      <c r="BP156" s="140" t="s">
        <v>132</v>
      </c>
      <c r="BQ156" s="22" t="str">
        <f ca="1">IF(ISNUMBER(Y156-'Choose Housekeeping Genes'!AA$12),Y156-'Choose Housekeeping Genes'!AA$12,"")</f>
        <v/>
      </c>
      <c r="BR156" s="22" t="str">
        <f ca="1">IF(ISNUMBER(Z156-'Choose Housekeeping Genes'!AB$12),Z156-'Choose Housekeeping Genes'!AB$12,"")</f>
        <v/>
      </c>
      <c r="BS156" s="22" t="str">
        <f ca="1">IF(ISNUMBER(AA156-'Choose Housekeeping Genes'!AC$12),AA156-'Choose Housekeeping Genes'!AC$12,"")</f>
        <v/>
      </c>
      <c r="BT156" s="22" t="str">
        <f ca="1">IF(ISNUMBER(AB156-'Choose Housekeeping Genes'!AD$12),AB156-'Choose Housekeeping Genes'!AD$12,"")</f>
        <v/>
      </c>
      <c r="BU156" s="22" t="str">
        <f ca="1">IF(ISNUMBER(AC156-'Choose Housekeeping Genes'!AE$12),AC156-'Choose Housekeeping Genes'!AE$12,"")</f>
        <v/>
      </c>
      <c r="BV156" s="22" t="str">
        <f ca="1">IF(ISNUMBER(AD156-'Choose Housekeeping Genes'!AF$12),AD156-'Choose Housekeeping Genes'!AF$12,"")</f>
        <v/>
      </c>
      <c r="BW156" s="22" t="str">
        <f ca="1">IF(ISNUMBER(AE156-'Choose Housekeeping Genes'!AG$12),AE156-'Choose Housekeeping Genes'!AG$12,"")</f>
        <v/>
      </c>
      <c r="BX156" s="22" t="str">
        <f ca="1">IF(ISNUMBER(AF156-'Choose Housekeeping Genes'!AH$12),AF156-'Choose Housekeeping Genes'!AH$12,"")</f>
        <v/>
      </c>
      <c r="BY156" s="22" t="str">
        <f ca="1">IF(ISNUMBER(AG156-'Choose Housekeeping Genes'!AI$12),AG156-'Choose Housekeeping Genes'!AI$12,"")</f>
        <v/>
      </c>
      <c r="BZ156" s="22" t="str">
        <f ca="1">IF(ISNUMBER(AH156-'Choose Housekeeping Genes'!AJ$12),AH156-'Choose Housekeeping Genes'!AJ$12,"")</f>
        <v/>
      </c>
      <c r="CA156" s="22" t="str">
        <f ca="1">IF(ISNUMBER(AI156-'Choose Housekeeping Genes'!AK$12),AI156-'Choose Housekeeping Genes'!AK$12,"")</f>
        <v/>
      </c>
      <c r="CB156" s="22" t="str">
        <f ca="1">IF(ISNUMBER(AJ156-'Choose Housekeeping Genes'!AL$12),AJ156-'Choose Housekeeping Genes'!AL$12,"")</f>
        <v/>
      </c>
      <c r="CC156" s="22" t="str">
        <f ca="1">IF(ISNUMBER(AK156-'Choose Housekeeping Genes'!AM$12),AK156-'Choose Housekeeping Genes'!AM$12,"")</f>
        <v/>
      </c>
      <c r="CD156" s="22" t="str">
        <f ca="1">IF(ISNUMBER(AL156-'Choose Housekeeping Genes'!AN$12),AL156-'Choose Housekeeping Genes'!AN$12,"")</f>
        <v/>
      </c>
      <c r="CE156" s="22" t="str">
        <f ca="1">IF(ISNUMBER(AM156-'Choose Housekeeping Genes'!AO$12),AM156-'Choose Housekeeping Genes'!AO$12,"")</f>
        <v/>
      </c>
      <c r="CF156" s="22" t="str">
        <f ca="1">IF(ISNUMBER(AN156-'Choose Housekeeping Genes'!AP$12),AN156-'Choose Housekeeping Genes'!AP$12,"")</f>
        <v/>
      </c>
      <c r="CG156" s="22" t="str">
        <f ca="1">IF(ISNUMBER(AO156-'Choose Housekeeping Genes'!AQ$12),AO156-'Choose Housekeeping Genes'!AQ$12,"")</f>
        <v/>
      </c>
      <c r="CH156" s="22" t="str">
        <f ca="1">IF(ISNUMBER(AP156-'Choose Housekeeping Genes'!AR$12),AP156-'Choose Housekeeping Genes'!AR$12,"")</f>
        <v/>
      </c>
      <c r="CI156" s="22" t="str">
        <f ca="1">IF(ISNUMBER(AQ156-'Choose Housekeeping Genes'!AS$12),AQ156-'Choose Housekeeping Genes'!AS$12,"")</f>
        <v/>
      </c>
      <c r="CJ156" s="22" t="str">
        <f ca="1">IF(ISNUMBER(AR156-'Choose Housekeeping Genes'!AT$12),AR156-'Choose Housekeeping Genes'!AT$12,"")</f>
        <v/>
      </c>
      <c r="CK156" s="66" t="e">
        <f t="shared" ca="1" si="95"/>
        <v>#DIV/0!</v>
      </c>
      <c r="CL156" s="143" t="e">
        <f t="shared" ca="1" si="96"/>
        <v>#DIV/0!</v>
      </c>
      <c r="DA156" s="69" t="str">
        <f>'Transcript table'!D164</f>
        <v>Val-AAC-1</v>
      </c>
      <c r="DB156" s="21" t="s">
        <v>132</v>
      </c>
      <c r="DC156" s="65" t="str">
        <f t="shared" ca="1" si="97"/>
        <v/>
      </c>
      <c r="DD156" s="65" t="str">
        <f t="shared" ca="1" si="98"/>
        <v/>
      </c>
      <c r="DE156" s="65" t="str">
        <f t="shared" ca="1" si="99"/>
        <v/>
      </c>
      <c r="DF156" s="65" t="str">
        <f t="shared" ca="1" si="100"/>
        <v/>
      </c>
      <c r="DG156" s="65" t="str">
        <f t="shared" ca="1" si="101"/>
        <v/>
      </c>
      <c r="DH156" s="65" t="str">
        <f t="shared" ca="1" si="102"/>
        <v/>
      </c>
      <c r="DI156" s="65" t="str">
        <f t="shared" ca="1" si="103"/>
        <v/>
      </c>
      <c r="DJ156" s="65" t="str">
        <f t="shared" ca="1" si="104"/>
        <v/>
      </c>
      <c r="DK156" s="65" t="str">
        <f t="shared" ca="1" si="105"/>
        <v/>
      </c>
      <c r="DL156" s="65" t="str">
        <f t="shared" ca="1" si="106"/>
        <v/>
      </c>
      <c r="DM156" s="65" t="str">
        <f t="shared" ca="1" si="107"/>
        <v/>
      </c>
      <c r="DN156" s="65" t="str">
        <f t="shared" ca="1" si="108"/>
        <v/>
      </c>
      <c r="DO156" s="65" t="str">
        <f t="shared" ca="1" si="109"/>
        <v/>
      </c>
      <c r="DP156" s="65" t="str">
        <f t="shared" ca="1" si="110"/>
        <v/>
      </c>
      <c r="DQ156" s="65" t="str">
        <f t="shared" ca="1" si="111"/>
        <v/>
      </c>
      <c r="DR156" s="65" t="str">
        <f t="shared" ca="1" si="112"/>
        <v/>
      </c>
      <c r="DS156" s="65" t="str">
        <f t="shared" ca="1" si="113"/>
        <v/>
      </c>
      <c r="DT156" s="65" t="str">
        <f t="shared" ca="1" si="114"/>
        <v/>
      </c>
      <c r="DU156" s="65" t="str">
        <f t="shared" ca="1" si="115"/>
        <v/>
      </c>
      <c r="DV156" s="65" t="str">
        <f t="shared" ca="1" si="116"/>
        <v/>
      </c>
      <c r="DW156" s="141" t="str">
        <f t="shared" si="117"/>
        <v>Val-AAC-1</v>
      </c>
      <c r="DX156" s="140" t="s">
        <v>132</v>
      </c>
      <c r="DY156" s="65" t="str">
        <f t="shared" ca="1" si="118"/>
        <v/>
      </c>
      <c r="DZ156" s="65" t="str">
        <f t="shared" ca="1" si="119"/>
        <v/>
      </c>
      <c r="EA156" s="65" t="str">
        <f t="shared" ca="1" si="120"/>
        <v/>
      </c>
      <c r="EB156" s="65" t="str">
        <f t="shared" ca="1" si="121"/>
        <v/>
      </c>
      <c r="EC156" s="65" t="str">
        <f t="shared" ca="1" si="122"/>
        <v/>
      </c>
      <c r="ED156" s="65" t="str">
        <f t="shared" ca="1" si="123"/>
        <v/>
      </c>
      <c r="EE156" s="65" t="str">
        <f t="shared" ca="1" si="124"/>
        <v/>
      </c>
      <c r="EF156" s="65" t="str">
        <f t="shared" ca="1" si="125"/>
        <v/>
      </c>
      <c r="EG156" s="65" t="str">
        <f t="shared" ca="1" si="126"/>
        <v/>
      </c>
      <c r="EH156" s="65" t="str">
        <f t="shared" ca="1" si="127"/>
        <v/>
      </c>
      <c r="EI156" s="65" t="str">
        <f t="shared" ca="1" si="128"/>
        <v/>
      </c>
      <c r="EJ156" s="65" t="str">
        <f t="shared" ca="1" si="129"/>
        <v/>
      </c>
      <c r="EK156" s="65" t="str">
        <f t="shared" ca="1" si="130"/>
        <v/>
      </c>
      <c r="EL156" s="65" t="str">
        <f t="shared" ca="1" si="131"/>
        <v/>
      </c>
      <c r="EM156" s="65" t="str">
        <f t="shared" ca="1" si="132"/>
        <v/>
      </c>
      <c r="EN156" s="65" t="str">
        <f t="shared" ca="1" si="133"/>
        <v/>
      </c>
      <c r="EO156" s="65" t="str">
        <f t="shared" ca="1" si="134"/>
        <v/>
      </c>
      <c r="EP156" s="65" t="str">
        <f t="shared" ca="1" si="135"/>
        <v/>
      </c>
      <c r="EQ156" s="65" t="str">
        <f t="shared" ca="1" si="136"/>
        <v/>
      </c>
      <c r="ER156" s="65" t="str">
        <f t="shared" ca="1" si="137"/>
        <v/>
      </c>
    </row>
    <row r="157" spans="1:148" ht="12.75" customHeight="1">
      <c r="A157" s="134" t="str">
        <f>'Test Sample Data'!A157</f>
        <v>Val-AAC-2</v>
      </c>
      <c r="B157" s="136" t="s">
        <v>130</v>
      </c>
      <c r="C157" s="22" t="str">
        <f>IF(SUM('Test Sample Data'!C$3:C$194)&gt;10,IF(AND(ISNUMBER('Test Sample Data'!C157),'Test Sample Data'!C157&lt;35,'Test Sample Data'!C157&gt;0),'Test Sample Data'!C157-'Choose Housekeeping Genes'!D$20,35-'Choose Housekeeping Genes'!D$20),"")</f>
        <v/>
      </c>
      <c r="D157" s="22" t="str">
        <f>IF(SUM('Test Sample Data'!D$3:D$194)&gt;10,IF(AND(ISNUMBER('Test Sample Data'!D157),'Test Sample Data'!D157&lt;35,'Test Sample Data'!D157&gt;0),'Test Sample Data'!D157-'Choose Housekeeping Genes'!E$20,35-'Choose Housekeeping Genes'!E$20),"")</f>
        <v/>
      </c>
      <c r="E157" s="22" t="str">
        <f>IF(SUM('Test Sample Data'!E$3:E$194)&gt;10,IF(AND(ISNUMBER('Test Sample Data'!E157),'Test Sample Data'!E157&lt;35,'Test Sample Data'!E157&gt;0),'Test Sample Data'!E157-'Choose Housekeeping Genes'!F$20,35-'Choose Housekeeping Genes'!F$20),"")</f>
        <v/>
      </c>
      <c r="F157" s="22" t="str">
        <f>IF(SUM('Test Sample Data'!F$3:F$194)&gt;10,IF(AND(ISNUMBER('Test Sample Data'!F157),'Test Sample Data'!F157&lt;35,'Test Sample Data'!F157&gt;0),'Test Sample Data'!F157-'Choose Housekeeping Genes'!G$20,35-'Choose Housekeeping Genes'!G$20),"")</f>
        <v/>
      </c>
      <c r="G157" s="22" t="str">
        <f>IF(SUM('Test Sample Data'!G$3:G$194)&gt;10,IF(AND(ISNUMBER('Test Sample Data'!G157),'Test Sample Data'!G157&lt;35,'Test Sample Data'!G157&gt;0),'Test Sample Data'!G157-'Choose Housekeeping Genes'!H$20,35-'Choose Housekeeping Genes'!H$20),"")</f>
        <v/>
      </c>
      <c r="H157" s="22" t="str">
        <f>IF(SUM('Test Sample Data'!H$3:H$194)&gt;10,IF(AND(ISNUMBER('Test Sample Data'!H157),'Test Sample Data'!H157&lt;35,'Test Sample Data'!H157&gt;0),'Test Sample Data'!H157-'Choose Housekeeping Genes'!I$20,35-'Choose Housekeeping Genes'!I$20),"")</f>
        <v/>
      </c>
      <c r="I157" s="22" t="str">
        <f>IF(SUM('Test Sample Data'!I$3:I$194)&gt;10,IF(AND(ISNUMBER('Test Sample Data'!I157),'Test Sample Data'!I157&lt;35,'Test Sample Data'!I157&gt;0),'Test Sample Data'!I157-'Choose Housekeeping Genes'!J$20,35-'Choose Housekeeping Genes'!J$20),"")</f>
        <v/>
      </c>
      <c r="J157" s="22" t="str">
        <f>IF(SUM('Test Sample Data'!J$3:J$194)&gt;10,IF(AND(ISNUMBER('Test Sample Data'!J157),'Test Sample Data'!J157&lt;35,'Test Sample Data'!J157&gt;0),'Test Sample Data'!J157-'Choose Housekeeping Genes'!K$20,35-'Choose Housekeeping Genes'!K$20),"")</f>
        <v/>
      </c>
      <c r="K157" s="22" t="str">
        <f>IF(SUM('Test Sample Data'!K$3:K$194)&gt;10,IF(AND(ISNUMBER('Test Sample Data'!K157),'Test Sample Data'!K157&lt;35,'Test Sample Data'!K157&gt;0),'Test Sample Data'!K157-'Choose Housekeeping Genes'!L$20,35-'Choose Housekeeping Genes'!L$20),"")</f>
        <v/>
      </c>
      <c r="L157" s="22" t="str">
        <f>IF(SUM('Test Sample Data'!L$3:L$194)&gt;10,IF(AND(ISNUMBER('Test Sample Data'!L157),'Test Sample Data'!L157&lt;35,'Test Sample Data'!L157&gt;0),'Test Sample Data'!L157-'Choose Housekeeping Genes'!M$20,35-'Choose Housekeeping Genes'!M$20),"")</f>
        <v/>
      </c>
      <c r="M157" s="22" t="str">
        <f>IF(SUM('Test Sample Data'!M$3:M$194)&gt;10,IF(AND(ISNUMBER('Test Sample Data'!M157),'Test Sample Data'!M157&lt;35,'Test Sample Data'!M157&gt;0),'Test Sample Data'!M157-'Choose Housekeeping Genes'!N$20,35-'Choose Housekeeping Genes'!N$20),"")</f>
        <v/>
      </c>
      <c r="N157" s="22" t="str">
        <f>IF(SUM('Test Sample Data'!N$3:N$194)&gt;10,IF(AND(ISNUMBER('Test Sample Data'!N157),'Test Sample Data'!N157&lt;35,'Test Sample Data'!N157&gt;0),'Test Sample Data'!N157-'Choose Housekeeping Genes'!O$20,35-'Choose Housekeeping Genes'!O$20),"")</f>
        <v/>
      </c>
      <c r="O157" s="22" t="str">
        <f>IF(SUM('Test Sample Data'!O$3:O$194)&gt;10,IF(AND(ISNUMBER('Test Sample Data'!O157),'Test Sample Data'!O157&lt;35,'Test Sample Data'!O157&gt;0),'Test Sample Data'!O157-'Choose Housekeeping Genes'!P$20,35-'Choose Housekeeping Genes'!P$20),"")</f>
        <v/>
      </c>
      <c r="P157" s="22" t="str">
        <f>IF(SUM('Test Sample Data'!P$3:P$194)&gt;10,IF(AND(ISNUMBER('Test Sample Data'!P157),'Test Sample Data'!P157&lt;35,'Test Sample Data'!P157&gt;0),'Test Sample Data'!P157-'Choose Housekeeping Genes'!Q$20,35-'Choose Housekeeping Genes'!Q$20),"")</f>
        <v/>
      </c>
      <c r="Q157" s="22" t="str">
        <f>IF(SUM('Test Sample Data'!Q$3:Q$194)&gt;10,IF(AND(ISNUMBER('Test Sample Data'!Q157),'Test Sample Data'!Q157&lt;35,'Test Sample Data'!Q157&gt;0),'Test Sample Data'!Q157-'Choose Housekeeping Genes'!R$20,35-'Choose Housekeeping Genes'!R$20),"")</f>
        <v/>
      </c>
      <c r="R157" s="22" t="str">
        <f>IF(SUM('Test Sample Data'!R$3:R$194)&gt;10,IF(AND(ISNUMBER('Test Sample Data'!R157),'Test Sample Data'!R157&lt;35,'Test Sample Data'!R157&gt;0),'Test Sample Data'!R157-'Choose Housekeeping Genes'!S$20,35-'Choose Housekeeping Genes'!S$20),"")</f>
        <v/>
      </c>
      <c r="S157" s="22" t="str">
        <f>IF(SUM('Test Sample Data'!S$3:S$194)&gt;10,IF(AND(ISNUMBER('Test Sample Data'!S157),'Test Sample Data'!S157&lt;35,'Test Sample Data'!S157&gt;0),'Test Sample Data'!S157-'Choose Housekeeping Genes'!T$20,35-'Choose Housekeeping Genes'!T$20),"")</f>
        <v/>
      </c>
      <c r="T157" s="22" t="str">
        <f>IF(SUM('Test Sample Data'!T$3:T$194)&gt;10,IF(AND(ISNUMBER('Test Sample Data'!T157),'Test Sample Data'!T157&lt;35,'Test Sample Data'!T157&gt;0),'Test Sample Data'!T157-'Choose Housekeeping Genes'!U$20,35-'Choose Housekeeping Genes'!U$20),"")</f>
        <v/>
      </c>
      <c r="U157" s="22" t="str">
        <f>IF(SUM('Test Sample Data'!U$3:U$194)&gt;10,IF(AND(ISNUMBER('Test Sample Data'!U157),'Test Sample Data'!U157&lt;35,'Test Sample Data'!U157&gt;0),'Test Sample Data'!U157-'Choose Housekeeping Genes'!V$20,35-'Choose Housekeeping Genes'!V$20),"")</f>
        <v/>
      </c>
      <c r="V157" s="22" t="str">
        <f>IF(SUM('Test Sample Data'!V$3:V$194)&gt;10,IF(AND(ISNUMBER('Test Sample Data'!V157),'Test Sample Data'!V157&lt;35,'Test Sample Data'!V157&gt;0),'Test Sample Data'!V157-'Choose Housekeeping Genes'!W$20,35-'Choose Housekeeping Genes'!W$20),"")</f>
        <v/>
      </c>
      <c r="W157" s="139" t="str">
        <f>'Control Sample Data'!A157</f>
        <v>Val-AAC-2</v>
      </c>
      <c r="X157" s="140" t="s">
        <v>130</v>
      </c>
      <c r="Y157" s="22" t="str">
        <f>IF(SUM('Control Sample Data'!C$3:C$194)&gt;10,IF(AND(ISNUMBER('Control Sample Data'!C157),'Control Sample Data'!C157&lt;35,'Control Sample Data'!C157&gt;0),'Control Sample Data'!C157-'Choose Housekeeping Genes'!AA$20,35-'Choose Housekeeping Genes'!AA$20),"")</f>
        <v/>
      </c>
      <c r="Z157" s="22" t="str">
        <f>IF(SUM('Control Sample Data'!D$3:D$194)&gt;10,IF(AND(ISNUMBER('Control Sample Data'!D157),'Control Sample Data'!D157&lt;35,'Control Sample Data'!D157&gt;0),'Control Sample Data'!D157-'Choose Housekeeping Genes'!AB$20,35-'Choose Housekeeping Genes'!AB$20),"")</f>
        <v/>
      </c>
      <c r="AA157" s="22" t="str">
        <f>IF(SUM('Control Sample Data'!E$3:E$194)&gt;10,IF(AND(ISNUMBER('Control Sample Data'!E157),'Control Sample Data'!E157&lt;35,'Control Sample Data'!E157&gt;0),'Control Sample Data'!E157-'Choose Housekeeping Genes'!AC$20,35-'Choose Housekeeping Genes'!AC$20),"")</f>
        <v/>
      </c>
      <c r="AB157" s="22" t="str">
        <f>IF(SUM('Control Sample Data'!F$3:F$194)&gt;10,IF(AND(ISNUMBER('Control Sample Data'!F157),'Control Sample Data'!F157&lt;35,'Control Sample Data'!F157&gt;0),'Control Sample Data'!F157-'Choose Housekeeping Genes'!AD$20,35-'Choose Housekeeping Genes'!AD$20),"")</f>
        <v/>
      </c>
      <c r="AC157" s="22" t="str">
        <f>IF(SUM('Control Sample Data'!G$3:G$194)&gt;10,IF(AND(ISNUMBER('Control Sample Data'!G157),'Control Sample Data'!G157&lt;35,'Control Sample Data'!G157&gt;0),'Control Sample Data'!G157-'Choose Housekeeping Genes'!AE$20,35-'Choose Housekeeping Genes'!AE$20),"")</f>
        <v/>
      </c>
      <c r="AD157" s="22" t="str">
        <f>IF(SUM('Control Sample Data'!H$3:H$194)&gt;10,IF(AND(ISNUMBER('Control Sample Data'!H157),'Control Sample Data'!H157&lt;35,'Control Sample Data'!H157&gt;0),'Control Sample Data'!H157-'Choose Housekeeping Genes'!AF$20,35-'Choose Housekeeping Genes'!AF$20),"")</f>
        <v/>
      </c>
      <c r="AE157" s="22" t="str">
        <f>IF(SUM('Control Sample Data'!I$3:I$194)&gt;10,IF(AND(ISNUMBER('Control Sample Data'!I157),'Control Sample Data'!I157&lt;35,'Control Sample Data'!I157&gt;0),'Control Sample Data'!I157-'Choose Housekeeping Genes'!AG$20,35-'Choose Housekeeping Genes'!AG$20),"")</f>
        <v/>
      </c>
      <c r="AF157" s="22" t="str">
        <f>IF(SUM('Control Sample Data'!J$3:J$194)&gt;10,IF(AND(ISNUMBER('Control Sample Data'!J157),'Control Sample Data'!J157&lt;35,'Control Sample Data'!J157&gt;0),'Control Sample Data'!J157-'Choose Housekeeping Genes'!AH$20,35-'Choose Housekeeping Genes'!AH$20),"")</f>
        <v/>
      </c>
      <c r="AG157" s="22" t="str">
        <f>IF(SUM('Control Sample Data'!K$3:K$194)&gt;10,IF(AND(ISNUMBER('Control Sample Data'!K157),'Control Sample Data'!K157&lt;35,'Control Sample Data'!K157&gt;0),'Control Sample Data'!K157-'Choose Housekeeping Genes'!AI$20,35-'Choose Housekeeping Genes'!AI$20),"")</f>
        <v/>
      </c>
      <c r="AH157" s="22" t="str">
        <f>IF(SUM('Control Sample Data'!L$3:L$194)&gt;10,IF(AND(ISNUMBER('Control Sample Data'!L157),'Control Sample Data'!L157&lt;35,'Control Sample Data'!L157&gt;0),'Control Sample Data'!L157-'Choose Housekeeping Genes'!AJ$20,35-'Choose Housekeeping Genes'!AJ$20),"")</f>
        <v/>
      </c>
      <c r="AI157" s="22" t="str">
        <f>IF(SUM('Control Sample Data'!M$3:M$194)&gt;10,IF(AND(ISNUMBER('Control Sample Data'!M157),'Control Sample Data'!M157&lt;35,'Control Sample Data'!M157&gt;0),'Control Sample Data'!M157-'Choose Housekeeping Genes'!AK$20,35-'Choose Housekeeping Genes'!AK$20),"")</f>
        <v/>
      </c>
      <c r="AJ157" s="22" t="str">
        <f>IF(SUM('Control Sample Data'!N$3:N$194)&gt;10,IF(AND(ISNUMBER('Control Sample Data'!N157),'Control Sample Data'!N157&lt;35,'Control Sample Data'!N157&gt;0),'Control Sample Data'!N157-'Choose Housekeeping Genes'!AL$20,35-'Choose Housekeeping Genes'!AL$20),"")</f>
        <v/>
      </c>
      <c r="AK157" s="22" t="str">
        <f>IF(SUM('Control Sample Data'!O$3:O$194)&gt;10,IF(AND(ISNUMBER('Control Sample Data'!O157),'Control Sample Data'!O157&lt;35,'Control Sample Data'!O157&gt;0),'Control Sample Data'!O157-'Choose Housekeeping Genes'!AM$20,35-'Choose Housekeeping Genes'!AM$20),"")</f>
        <v/>
      </c>
      <c r="AL157" s="22" t="str">
        <f>IF(SUM('Control Sample Data'!P$3:P$194)&gt;10,IF(AND(ISNUMBER('Control Sample Data'!P157),'Control Sample Data'!P157&lt;35,'Control Sample Data'!P157&gt;0),'Control Sample Data'!P157-'Choose Housekeeping Genes'!AN$20,35-'Choose Housekeeping Genes'!AN$20),"")</f>
        <v/>
      </c>
      <c r="AM157" s="22" t="str">
        <f>IF(SUM('Control Sample Data'!Q$3:Q$194)&gt;10,IF(AND(ISNUMBER('Control Sample Data'!Q157),'Control Sample Data'!Q157&lt;35,'Control Sample Data'!Q157&gt;0),'Control Sample Data'!Q157-'Choose Housekeeping Genes'!AO$20,35-'Choose Housekeeping Genes'!AO$20),"")</f>
        <v/>
      </c>
      <c r="AN157" s="22" t="str">
        <f>IF(SUM('Control Sample Data'!R$3:R$194)&gt;10,IF(AND(ISNUMBER('Control Sample Data'!R157),'Control Sample Data'!R157&lt;35,'Control Sample Data'!R157&gt;0),'Control Sample Data'!R157-'Choose Housekeeping Genes'!AP$20,35-'Choose Housekeeping Genes'!AP$20),"")</f>
        <v/>
      </c>
      <c r="AO157" s="22" t="str">
        <f>IF(SUM('Control Sample Data'!S$3:S$194)&gt;10,IF(AND(ISNUMBER('Control Sample Data'!S157),'Control Sample Data'!S157&lt;35,'Control Sample Data'!S157&gt;0),'Control Sample Data'!S157-'Choose Housekeeping Genes'!AQ$20,35-'Choose Housekeeping Genes'!AQ$20),"")</f>
        <v/>
      </c>
      <c r="AP157" s="22" t="str">
        <f>IF(SUM('Control Sample Data'!T$3:T$194)&gt;10,IF(AND(ISNUMBER('Control Sample Data'!T157),'Control Sample Data'!T157&lt;35,'Control Sample Data'!T157&gt;0),'Control Sample Data'!T157-'Choose Housekeeping Genes'!AR$20,35-'Choose Housekeeping Genes'!AR$20),"")</f>
        <v/>
      </c>
      <c r="AQ157" s="22" t="str">
        <f>IF(SUM('Control Sample Data'!U$3:U$194)&gt;10,IF(AND(ISNUMBER('Control Sample Data'!U157),'Control Sample Data'!U157&lt;35,'Control Sample Data'!U157&gt;0),'Control Sample Data'!U157-'Choose Housekeeping Genes'!AS$20,35-'Choose Housekeeping Genes'!AS$20),"")</f>
        <v/>
      </c>
      <c r="AR157" s="22" t="str">
        <f>IF(SUM('Control Sample Data'!V$3:V$194)&gt;10,IF(AND(ISNUMBER('Control Sample Data'!V157),'Control Sample Data'!V157&lt;35,'Control Sample Data'!V157&gt;0),'Control Sample Data'!V157-'Choose Housekeeping Genes'!AT$20,35-'Choose Housekeeping Genes'!AT$20),"")</f>
        <v/>
      </c>
      <c r="AS157" s="69" t="str">
        <f>'Control Sample Data'!A157</f>
        <v>Val-AAC-2</v>
      </c>
      <c r="AT157" s="21" t="s">
        <v>130</v>
      </c>
      <c r="AU157" s="22" t="str">
        <f ca="1">IF(ISNUMBER(C157-'Choose Housekeeping Genes'!D$12),C157-'Choose Housekeeping Genes'!D$12,"")</f>
        <v/>
      </c>
      <c r="AV157" s="22" t="str">
        <f ca="1">IF(ISNUMBER(D157-'Choose Housekeeping Genes'!E$12),D157-'Choose Housekeeping Genes'!E$12,"")</f>
        <v/>
      </c>
      <c r="AW157" s="22" t="str">
        <f ca="1">IF(ISNUMBER(E157-'Choose Housekeeping Genes'!F$12),E157-'Choose Housekeeping Genes'!F$12,"")</f>
        <v/>
      </c>
      <c r="AX157" s="22" t="str">
        <f ca="1">IF(ISNUMBER(F157-'Choose Housekeeping Genes'!G$12),F157-'Choose Housekeeping Genes'!G$12,"")</f>
        <v/>
      </c>
      <c r="AY157" s="22" t="str">
        <f ca="1">IF(ISNUMBER(G157-'Choose Housekeeping Genes'!H$12),G157-'Choose Housekeeping Genes'!H$12,"")</f>
        <v/>
      </c>
      <c r="AZ157" s="22" t="str">
        <f ca="1">IF(ISNUMBER(H157-'Choose Housekeeping Genes'!I$12),H157-'Choose Housekeeping Genes'!I$12,"")</f>
        <v/>
      </c>
      <c r="BA157" s="22" t="str">
        <f ca="1">IF(ISNUMBER(I157-'Choose Housekeeping Genes'!J$12),I157-'Choose Housekeeping Genes'!J$12,"")</f>
        <v/>
      </c>
      <c r="BB157" s="22" t="str">
        <f ca="1">IF(ISNUMBER(J157-'Choose Housekeeping Genes'!K$12),J157-'Choose Housekeeping Genes'!K$12,"")</f>
        <v/>
      </c>
      <c r="BC157" s="22" t="str">
        <f ca="1">IF(ISNUMBER(K157-'Choose Housekeeping Genes'!L$12),K157-'Choose Housekeeping Genes'!L$12,"")</f>
        <v/>
      </c>
      <c r="BD157" s="22" t="str">
        <f ca="1">IF(ISNUMBER(L157-'Choose Housekeeping Genes'!M$12),L157-'Choose Housekeeping Genes'!M$12,"")</f>
        <v/>
      </c>
      <c r="BE157" s="22" t="str">
        <f ca="1">IF(ISNUMBER(M157-'Choose Housekeeping Genes'!N$12),M157-'Choose Housekeeping Genes'!N$12,"")</f>
        <v/>
      </c>
      <c r="BF157" s="22" t="str">
        <f ca="1">IF(ISNUMBER(N157-'Choose Housekeeping Genes'!O$12),N157-'Choose Housekeeping Genes'!O$12,"")</f>
        <v/>
      </c>
      <c r="BG157" s="22" t="str">
        <f ca="1">IF(ISNUMBER(O157-'Choose Housekeeping Genes'!P$12),O157-'Choose Housekeeping Genes'!P$12,"")</f>
        <v/>
      </c>
      <c r="BH157" s="22" t="str">
        <f ca="1">IF(ISNUMBER(P157-'Choose Housekeeping Genes'!Q$12),P157-'Choose Housekeeping Genes'!Q$12,"")</f>
        <v/>
      </c>
      <c r="BI157" s="22" t="str">
        <f ca="1">IF(ISNUMBER(Q157-'Choose Housekeeping Genes'!R$12),Q157-'Choose Housekeeping Genes'!R$12,"")</f>
        <v/>
      </c>
      <c r="BJ157" s="22" t="str">
        <f ca="1">IF(ISNUMBER(R157-'Choose Housekeeping Genes'!S$12),R157-'Choose Housekeeping Genes'!S$12,"")</f>
        <v/>
      </c>
      <c r="BK157" s="22" t="str">
        <f ca="1">IF(ISNUMBER(S157-'Choose Housekeeping Genes'!T$12),S157-'Choose Housekeeping Genes'!T$12,"")</f>
        <v/>
      </c>
      <c r="BL157" s="22" t="str">
        <f ca="1">IF(ISNUMBER(T157-'Choose Housekeeping Genes'!U$12),T157-'Choose Housekeeping Genes'!U$12,"")</f>
        <v/>
      </c>
      <c r="BM157" s="22" t="str">
        <f ca="1">IF(ISNUMBER(U157-'Choose Housekeeping Genes'!V$12),U157-'Choose Housekeeping Genes'!V$12,"")</f>
        <v/>
      </c>
      <c r="BN157" s="22" t="str">
        <f ca="1">IF(ISNUMBER(V157-'Choose Housekeeping Genes'!W$12),V157-'Choose Housekeeping Genes'!W$12,"")</f>
        <v/>
      </c>
      <c r="BO157" s="142" t="str">
        <f t="shared" si="94"/>
        <v>Val-AAC-2</v>
      </c>
      <c r="BP157" s="140" t="s">
        <v>130</v>
      </c>
      <c r="BQ157" s="22" t="str">
        <f ca="1">IF(ISNUMBER(Y157-'Choose Housekeeping Genes'!AA$12),Y157-'Choose Housekeeping Genes'!AA$12,"")</f>
        <v/>
      </c>
      <c r="BR157" s="22" t="str">
        <f ca="1">IF(ISNUMBER(Z157-'Choose Housekeeping Genes'!AB$12),Z157-'Choose Housekeeping Genes'!AB$12,"")</f>
        <v/>
      </c>
      <c r="BS157" s="22" t="str">
        <f ca="1">IF(ISNUMBER(AA157-'Choose Housekeeping Genes'!AC$12),AA157-'Choose Housekeeping Genes'!AC$12,"")</f>
        <v/>
      </c>
      <c r="BT157" s="22" t="str">
        <f ca="1">IF(ISNUMBER(AB157-'Choose Housekeeping Genes'!AD$12),AB157-'Choose Housekeeping Genes'!AD$12,"")</f>
        <v/>
      </c>
      <c r="BU157" s="22" t="str">
        <f ca="1">IF(ISNUMBER(AC157-'Choose Housekeeping Genes'!AE$12),AC157-'Choose Housekeeping Genes'!AE$12,"")</f>
        <v/>
      </c>
      <c r="BV157" s="22" t="str">
        <f ca="1">IF(ISNUMBER(AD157-'Choose Housekeeping Genes'!AF$12),AD157-'Choose Housekeeping Genes'!AF$12,"")</f>
        <v/>
      </c>
      <c r="BW157" s="22" t="str">
        <f ca="1">IF(ISNUMBER(AE157-'Choose Housekeeping Genes'!AG$12),AE157-'Choose Housekeeping Genes'!AG$12,"")</f>
        <v/>
      </c>
      <c r="BX157" s="22" t="str">
        <f ca="1">IF(ISNUMBER(AF157-'Choose Housekeeping Genes'!AH$12),AF157-'Choose Housekeeping Genes'!AH$12,"")</f>
        <v/>
      </c>
      <c r="BY157" s="22" t="str">
        <f ca="1">IF(ISNUMBER(AG157-'Choose Housekeeping Genes'!AI$12),AG157-'Choose Housekeeping Genes'!AI$12,"")</f>
        <v/>
      </c>
      <c r="BZ157" s="22" t="str">
        <f ca="1">IF(ISNUMBER(AH157-'Choose Housekeeping Genes'!AJ$12),AH157-'Choose Housekeeping Genes'!AJ$12,"")</f>
        <v/>
      </c>
      <c r="CA157" s="22" t="str">
        <f ca="1">IF(ISNUMBER(AI157-'Choose Housekeeping Genes'!AK$12),AI157-'Choose Housekeeping Genes'!AK$12,"")</f>
        <v/>
      </c>
      <c r="CB157" s="22" t="str">
        <f ca="1">IF(ISNUMBER(AJ157-'Choose Housekeeping Genes'!AL$12),AJ157-'Choose Housekeeping Genes'!AL$12,"")</f>
        <v/>
      </c>
      <c r="CC157" s="22" t="str">
        <f ca="1">IF(ISNUMBER(AK157-'Choose Housekeeping Genes'!AM$12),AK157-'Choose Housekeeping Genes'!AM$12,"")</f>
        <v/>
      </c>
      <c r="CD157" s="22" t="str">
        <f ca="1">IF(ISNUMBER(AL157-'Choose Housekeeping Genes'!AN$12),AL157-'Choose Housekeeping Genes'!AN$12,"")</f>
        <v/>
      </c>
      <c r="CE157" s="22" t="str">
        <f ca="1">IF(ISNUMBER(AM157-'Choose Housekeeping Genes'!AO$12),AM157-'Choose Housekeeping Genes'!AO$12,"")</f>
        <v/>
      </c>
      <c r="CF157" s="22" t="str">
        <f ca="1">IF(ISNUMBER(AN157-'Choose Housekeeping Genes'!AP$12),AN157-'Choose Housekeeping Genes'!AP$12,"")</f>
        <v/>
      </c>
      <c r="CG157" s="22" t="str">
        <f ca="1">IF(ISNUMBER(AO157-'Choose Housekeeping Genes'!AQ$12),AO157-'Choose Housekeeping Genes'!AQ$12,"")</f>
        <v/>
      </c>
      <c r="CH157" s="22" t="str">
        <f ca="1">IF(ISNUMBER(AP157-'Choose Housekeeping Genes'!AR$12),AP157-'Choose Housekeeping Genes'!AR$12,"")</f>
        <v/>
      </c>
      <c r="CI157" s="22" t="str">
        <f ca="1">IF(ISNUMBER(AQ157-'Choose Housekeeping Genes'!AS$12),AQ157-'Choose Housekeeping Genes'!AS$12,"")</f>
        <v/>
      </c>
      <c r="CJ157" s="22" t="str">
        <f ca="1">IF(ISNUMBER(AR157-'Choose Housekeeping Genes'!AT$12),AR157-'Choose Housekeeping Genes'!AT$12,"")</f>
        <v/>
      </c>
      <c r="CK157" s="66" t="e">
        <f t="shared" ca="1" si="95"/>
        <v>#DIV/0!</v>
      </c>
      <c r="CL157" s="143" t="e">
        <f t="shared" ca="1" si="96"/>
        <v>#DIV/0!</v>
      </c>
      <c r="DA157" s="69" t="str">
        <f>'Transcript table'!D165</f>
        <v>Val-AAC-2</v>
      </c>
      <c r="DB157" s="21" t="s">
        <v>130</v>
      </c>
      <c r="DC157" s="65" t="str">
        <f t="shared" ca="1" si="97"/>
        <v/>
      </c>
      <c r="DD157" s="65" t="str">
        <f t="shared" ca="1" si="98"/>
        <v/>
      </c>
      <c r="DE157" s="65" t="str">
        <f t="shared" ca="1" si="99"/>
        <v/>
      </c>
      <c r="DF157" s="65" t="str">
        <f t="shared" ca="1" si="100"/>
        <v/>
      </c>
      <c r="DG157" s="65" t="str">
        <f t="shared" ca="1" si="101"/>
        <v/>
      </c>
      <c r="DH157" s="65" t="str">
        <f t="shared" ca="1" si="102"/>
        <v/>
      </c>
      <c r="DI157" s="65" t="str">
        <f t="shared" ca="1" si="103"/>
        <v/>
      </c>
      <c r="DJ157" s="65" t="str">
        <f t="shared" ca="1" si="104"/>
        <v/>
      </c>
      <c r="DK157" s="65" t="str">
        <f t="shared" ca="1" si="105"/>
        <v/>
      </c>
      <c r="DL157" s="65" t="str">
        <f t="shared" ca="1" si="106"/>
        <v/>
      </c>
      <c r="DM157" s="65" t="str">
        <f t="shared" ca="1" si="107"/>
        <v/>
      </c>
      <c r="DN157" s="65" t="str">
        <f t="shared" ca="1" si="108"/>
        <v/>
      </c>
      <c r="DO157" s="65" t="str">
        <f t="shared" ca="1" si="109"/>
        <v/>
      </c>
      <c r="DP157" s="65" t="str">
        <f t="shared" ca="1" si="110"/>
        <v/>
      </c>
      <c r="DQ157" s="65" t="str">
        <f t="shared" ca="1" si="111"/>
        <v/>
      </c>
      <c r="DR157" s="65" t="str">
        <f t="shared" ca="1" si="112"/>
        <v/>
      </c>
      <c r="DS157" s="65" t="str">
        <f t="shared" ca="1" si="113"/>
        <v/>
      </c>
      <c r="DT157" s="65" t="str">
        <f t="shared" ca="1" si="114"/>
        <v/>
      </c>
      <c r="DU157" s="65" t="str">
        <f t="shared" ca="1" si="115"/>
        <v/>
      </c>
      <c r="DV157" s="65" t="str">
        <f t="shared" ca="1" si="116"/>
        <v/>
      </c>
      <c r="DW157" s="141" t="str">
        <f t="shared" si="117"/>
        <v>Val-AAC-2</v>
      </c>
      <c r="DX157" s="140" t="s">
        <v>130</v>
      </c>
      <c r="DY157" s="65" t="str">
        <f t="shared" ca="1" si="118"/>
        <v/>
      </c>
      <c r="DZ157" s="65" t="str">
        <f t="shared" ca="1" si="119"/>
        <v/>
      </c>
      <c r="EA157" s="65" t="str">
        <f t="shared" ca="1" si="120"/>
        <v/>
      </c>
      <c r="EB157" s="65" t="str">
        <f t="shared" ca="1" si="121"/>
        <v/>
      </c>
      <c r="EC157" s="65" t="str">
        <f t="shared" ca="1" si="122"/>
        <v/>
      </c>
      <c r="ED157" s="65" t="str">
        <f t="shared" ca="1" si="123"/>
        <v/>
      </c>
      <c r="EE157" s="65" t="str">
        <f t="shared" ca="1" si="124"/>
        <v/>
      </c>
      <c r="EF157" s="65" t="str">
        <f t="shared" ca="1" si="125"/>
        <v/>
      </c>
      <c r="EG157" s="65" t="str">
        <f t="shared" ca="1" si="126"/>
        <v/>
      </c>
      <c r="EH157" s="65" t="str">
        <f t="shared" ca="1" si="127"/>
        <v/>
      </c>
      <c r="EI157" s="65" t="str">
        <f t="shared" ca="1" si="128"/>
        <v/>
      </c>
      <c r="EJ157" s="65" t="str">
        <f t="shared" ca="1" si="129"/>
        <v/>
      </c>
      <c r="EK157" s="65" t="str">
        <f t="shared" ca="1" si="130"/>
        <v/>
      </c>
      <c r="EL157" s="65" t="str">
        <f t="shared" ca="1" si="131"/>
        <v/>
      </c>
      <c r="EM157" s="65" t="str">
        <f t="shared" ca="1" si="132"/>
        <v/>
      </c>
      <c r="EN157" s="65" t="str">
        <f t="shared" ca="1" si="133"/>
        <v/>
      </c>
      <c r="EO157" s="65" t="str">
        <f t="shared" ca="1" si="134"/>
        <v/>
      </c>
      <c r="EP157" s="65" t="str">
        <f t="shared" ca="1" si="135"/>
        <v/>
      </c>
      <c r="EQ157" s="65" t="str">
        <f t="shared" ca="1" si="136"/>
        <v/>
      </c>
      <c r="ER157" s="65" t="str">
        <f t="shared" ca="1" si="137"/>
        <v/>
      </c>
    </row>
    <row r="158" spans="1:148" ht="12.75" customHeight="1">
      <c r="A158" s="134" t="str">
        <f>'Test Sample Data'!A158</f>
        <v>Val-AAC-3</v>
      </c>
      <c r="B158" s="136" t="s">
        <v>128</v>
      </c>
      <c r="C158" s="22" t="str">
        <f>IF(SUM('Test Sample Data'!C$3:C$194)&gt;10,IF(AND(ISNUMBER('Test Sample Data'!C158),'Test Sample Data'!C158&lt;35,'Test Sample Data'!C158&gt;0),'Test Sample Data'!C158-'Choose Housekeeping Genes'!D$20,35-'Choose Housekeeping Genes'!D$20),"")</f>
        <v/>
      </c>
      <c r="D158" s="22" t="str">
        <f>IF(SUM('Test Sample Data'!D$3:D$194)&gt;10,IF(AND(ISNUMBER('Test Sample Data'!D158),'Test Sample Data'!D158&lt;35,'Test Sample Data'!D158&gt;0),'Test Sample Data'!D158-'Choose Housekeeping Genes'!E$20,35-'Choose Housekeeping Genes'!E$20),"")</f>
        <v/>
      </c>
      <c r="E158" s="22" t="str">
        <f>IF(SUM('Test Sample Data'!E$3:E$194)&gt;10,IF(AND(ISNUMBER('Test Sample Data'!E158),'Test Sample Data'!E158&lt;35,'Test Sample Data'!E158&gt;0),'Test Sample Data'!E158-'Choose Housekeeping Genes'!F$20,35-'Choose Housekeeping Genes'!F$20),"")</f>
        <v/>
      </c>
      <c r="F158" s="22" t="str">
        <f>IF(SUM('Test Sample Data'!F$3:F$194)&gt;10,IF(AND(ISNUMBER('Test Sample Data'!F158),'Test Sample Data'!F158&lt;35,'Test Sample Data'!F158&gt;0),'Test Sample Data'!F158-'Choose Housekeeping Genes'!G$20,35-'Choose Housekeeping Genes'!G$20),"")</f>
        <v/>
      </c>
      <c r="G158" s="22" t="str">
        <f>IF(SUM('Test Sample Data'!G$3:G$194)&gt;10,IF(AND(ISNUMBER('Test Sample Data'!G158),'Test Sample Data'!G158&lt;35,'Test Sample Data'!G158&gt;0),'Test Sample Data'!G158-'Choose Housekeeping Genes'!H$20,35-'Choose Housekeeping Genes'!H$20),"")</f>
        <v/>
      </c>
      <c r="H158" s="22" t="str">
        <f>IF(SUM('Test Sample Data'!H$3:H$194)&gt;10,IF(AND(ISNUMBER('Test Sample Data'!H158),'Test Sample Data'!H158&lt;35,'Test Sample Data'!H158&gt;0),'Test Sample Data'!H158-'Choose Housekeeping Genes'!I$20,35-'Choose Housekeeping Genes'!I$20),"")</f>
        <v/>
      </c>
      <c r="I158" s="22" t="str">
        <f>IF(SUM('Test Sample Data'!I$3:I$194)&gt;10,IF(AND(ISNUMBER('Test Sample Data'!I158),'Test Sample Data'!I158&lt;35,'Test Sample Data'!I158&gt;0),'Test Sample Data'!I158-'Choose Housekeeping Genes'!J$20,35-'Choose Housekeeping Genes'!J$20),"")</f>
        <v/>
      </c>
      <c r="J158" s="22" t="str">
        <f>IF(SUM('Test Sample Data'!J$3:J$194)&gt;10,IF(AND(ISNUMBER('Test Sample Data'!J158),'Test Sample Data'!J158&lt;35,'Test Sample Data'!J158&gt;0),'Test Sample Data'!J158-'Choose Housekeeping Genes'!K$20,35-'Choose Housekeeping Genes'!K$20),"")</f>
        <v/>
      </c>
      <c r="K158" s="22" t="str">
        <f>IF(SUM('Test Sample Data'!K$3:K$194)&gt;10,IF(AND(ISNUMBER('Test Sample Data'!K158),'Test Sample Data'!K158&lt;35,'Test Sample Data'!K158&gt;0),'Test Sample Data'!K158-'Choose Housekeeping Genes'!L$20,35-'Choose Housekeeping Genes'!L$20),"")</f>
        <v/>
      </c>
      <c r="L158" s="22" t="str">
        <f>IF(SUM('Test Sample Data'!L$3:L$194)&gt;10,IF(AND(ISNUMBER('Test Sample Data'!L158),'Test Sample Data'!L158&lt;35,'Test Sample Data'!L158&gt;0),'Test Sample Data'!L158-'Choose Housekeeping Genes'!M$20,35-'Choose Housekeeping Genes'!M$20),"")</f>
        <v/>
      </c>
      <c r="M158" s="22" t="str">
        <f>IF(SUM('Test Sample Data'!M$3:M$194)&gt;10,IF(AND(ISNUMBER('Test Sample Data'!M158),'Test Sample Data'!M158&lt;35,'Test Sample Data'!M158&gt;0),'Test Sample Data'!M158-'Choose Housekeeping Genes'!N$20,35-'Choose Housekeeping Genes'!N$20),"")</f>
        <v/>
      </c>
      <c r="N158" s="22" t="str">
        <f>IF(SUM('Test Sample Data'!N$3:N$194)&gt;10,IF(AND(ISNUMBER('Test Sample Data'!N158),'Test Sample Data'!N158&lt;35,'Test Sample Data'!N158&gt;0),'Test Sample Data'!N158-'Choose Housekeeping Genes'!O$20,35-'Choose Housekeeping Genes'!O$20),"")</f>
        <v/>
      </c>
      <c r="O158" s="22" t="str">
        <f>IF(SUM('Test Sample Data'!O$3:O$194)&gt;10,IF(AND(ISNUMBER('Test Sample Data'!O158),'Test Sample Data'!O158&lt;35,'Test Sample Data'!O158&gt;0),'Test Sample Data'!O158-'Choose Housekeeping Genes'!P$20,35-'Choose Housekeeping Genes'!P$20),"")</f>
        <v/>
      </c>
      <c r="P158" s="22" t="str">
        <f>IF(SUM('Test Sample Data'!P$3:P$194)&gt;10,IF(AND(ISNUMBER('Test Sample Data'!P158),'Test Sample Data'!P158&lt;35,'Test Sample Data'!P158&gt;0),'Test Sample Data'!P158-'Choose Housekeeping Genes'!Q$20,35-'Choose Housekeeping Genes'!Q$20),"")</f>
        <v/>
      </c>
      <c r="Q158" s="22" t="str">
        <f>IF(SUM('Test Sample Data'!Q$3:Q$194)&gt;10,IF(AND(ISNUMBER('Test Sample Data'!Q158),'Test Sample Data'!Q158&lt;35,'Test Sample Data'!Q158&gt;0),'Test Sample Data'!Q158-'Choose Housekeeping Genes'!R$20,35-'Choose Housekeeping Genes'!R$20),"")</f>
        <v/>
      </c>
      <c r="R158" s="22" t="str">
        <f>IF(SUM('Test Sample Data'!R$3:R$194)&gt;10,IF(AND(ISNUMBER('Test Sample Data'!R158),'Test Sample Data'!R158&lt;35,'Test Sample Data'!R158&gt;0),'Test Sample Data'!R158-'Choose Housekeeping Genes'!S$20,35-'Choose Housekeeping Genes'!S$20),"")</f>
        <v/>
      </c>
      <c r="S158" s="22" t="str">
        <f>IF(SUM('Test Sample Data'!S$3:S$194)&gt;10,IF(AND(ISNUMBER('Test Sample Data'!S158),'Test Sample Data'!S158&lt;35,'Test Sample Data'!S158&gt;0),'Test Sample Data'!S158-'Choose Housekeeping Genes'!T$20,35-'Choose Housekeeping Genes'!T$20),"")</f>
        <v/>
      </c>
      <c r="T158" s="22" t="str">
        <f>IF(SUM('Test Sample Data'!T$3:T$194)&gt;10,IF(AND(ISNUMBER('Test Sample Data'!T158),'Test Sample Data'!T158&lt;35,'Test Sample Data'!T158&gt;0),'Test Sample Data'!T158-'Choose Housekeeping Genes'!U$20,35-'Choose Housekeeping Genes'!U$20),"")</f>
        <v/>
      </c>
      <c r="U158" s="22" t="str">
        <f>IF(SUM('Test Sample Data'!U$3:U$194)&gt;10,IF(AND(ISNUMBER('Test Sample Data'!U158),'Test Sample Data'!U158&lt;35,'Test Sample Data'!U158&gt;0),'Test Sample Data'!U158-'Choose Housekeeping Genes'!V$20,35-'Choose Housekeeping Genes'!V$20),"")</f>
        <v/>
      </c>
      <c r="V158" s="22" t="str">
        <f>IF(SUM('Test Sample Data'!V$3:V$194)&gt;10,IF(AND(ISNUMBER('Test Sample Data'!V158),'Test Sample Data'!V158&lt;35,'Test Sample Data'!V158&gt;0),'Test Sample Data'!V158-'Choose Housekeeping Genes'!W$20,35-'Choose Housekeeping Genes'!W$20),"")</f>
        <v/>
      </c>
      <c r="W158" s="139" t="str">
        <f>'Control Sample Data'!A158</f>
        <v>Val-AAC-3</v>
      </c>
      <c r="X158" s="140" t="s">
        <v>128</v>
      </c>
      <c r="Y158" s="22" t="str">
        <f>IF(SUM('Control Sample Data'!C$3:C$194)&gt;10,IF(AND(ISNUMBER('Control Sample Data'!C158),'Control Sample Data'!C158&lt;35,'Control Sample Data'!C158&gt;0),'Control Sample Data'!C158-'Choose Housekeeping Genes'!AA$20,35-'Choose Housekeeping Genes'!AA$20),"")</f>
        <v/>
      </c>
      <c r="Z158" s="22" t="str">
        <f>IF(SUM('Control Sample Data'!D$3:D$194)&gt;10,IF(AND(ISNUMBER('Control Sample Data'!D158),'Control Sample Data'!D158&lt;35,'Control Sample Data'!D158&gt;0),'Control Sample Data'!D158-'Choose Housekeeping Genes'!AB$20,35-'Choose Housekeeping Genes'!AB$20),"")</f>
        <v/>
      </c>
      <c r="AA158" s="22" t="str">
        <f>IF(SUM('Control Sample Data'!E$3:E$194)&gt;10,IF(AND(ISNUMBER('Control Sample Data'!E158),'Control Sample Data'!E158&lt;35,'Control Sample Data'!E158&gt;0),'Control Sample Data'!E158-'Choose Housekeeping Genes'!AC$20,35-'Choose Housekeeping Genes'!AC$20),"")</f>
        <v/>
      </c>
      <c r="AB158" s="22" t="str">
        <f>IF(SUM('Control Sample Data'!F$3:F$194)&gt;10,IF(AND(ISNUMBER('Control Sample Data'!F158),'Control Sample Data'!F158&lt;35,'Control Sample Data'!F158&gt;0),'Control Sample Data'!F158-'Choose Housekeeping Genes'!AD$20,35-'Choose Housekeeping Genes'!AD$20),"")</f>
        <v/>
      </c>
      <c r="AC158" s="22" t="str">
        <f>IF(SUM('Control Sample Data'!G$3:G$194)&gt;10,IF(AND(ISNUMBER('Control Sample Data'!G158),'Control Sample Data'!G158&lt;35,'Control Sample Data'!G158&gt;0),'Control Sample Data'!G158-'Choose Housekeeping Genes'!AE$20,35-'Choose Housekeeping Genes'!AE$20),"")</f>
        <v/>
      </c>
      <c r="AD158" s="22" t="str">
        <f>IF(SUM('Control Sample Data'!H$3:H$194)&gt;10,IF(AND(ISNUMBER('Control Sample Data'!H158),'Control Sample Data'!H158&lt;35,'Control Sample Data'!H158&gt;0),'Control Sample Data'!H158-'Choose Housekeeping Genes'!AF$20,35-'Choose Housekeeping Genes'!AF$20),"")</f>
        <v/>
      </c>
      <c r="AE158" s="22" t="str">
        <f>IF(SUM('Control Sample Data'!I$3:I$194)&gt;10,IF(AND(ISNUMBER('Control Sample Data'!I158),'Control Sample Data'!I158&lt;35,'Control Sample Data'!I158&gt;0),'Control Sample Data'!I158-'Choose Housekeeping Genes'!AG$20,35-'Choose Housekeeping Genes'!AG$20),"")</f>
        <v/>
      </c>
      <c r="AF158" s="22" t="str">
        <f>IF(SUM('Control Sample Data'!J$3:J$194)&gt;10,IF(AND(ISNUMBER('Control Sample Data'!J158),'Control Sample Data'!J158&lt;35,'Control Sample Data'!J158&gt;0),'Control Sample Data'!J158-'Choose Housekeeping Genes'!AH$20,35-'Choose Housekeeping Genes'!AH$20),"")</f>
        <v/>
      </c>
      <c r="AG158" s="22" t="str">
        <f>IF(SUM('Control Sample Data'!K$3:K$194)&gt;10,IF(AND(ISNUMBER('Control Sample Data'!K158),'Control Sample Data'!K158&lt;35,'Control Sample Data'!K158&gt;0),'Control Sample Data'!K158-'Choose Housekeeping Genes'!AI$20,35-'Choose Housekeeping Genes'!AI$20),"")</f>
        <v/>
      </c>
      <c r="AH158" s="22" t="str">
        <f>IF(SUM('Control Sample Data'!L$3:L$194)&gt;10,IF(AND(ISNUMBER('Control Sample Data'!L158),'Control Sample Data'!L158&lt;35,'Control Sample Data'!L158&gt;0),'Control Sample Data'!L158-'Choose Housekeeping Genes'!AJ$20,35-'Choose Housekeeping Genes'!AJ$20),"")</f>
        <v/>
      </c>
      <c r="AI158" s="22" t="str">
        <f>IF(SUM('Control Sample Data'!M$3:M$194)&gt;10,IF(AND(ISNUMBER('Control Sample Data'!M158),'Control Sample Data'!M158&lt;35,'Control Sample Data'!M158&gt;0),'Control Sample Data'!M158-'Choose Housekeeping Genes'!AK$20,35-'Choose Housekeeping Genes'!AK$20),"")</f>
        <v/>
      </c>
      <c r="AJ158" s="22" t="str">
        <f>IF(SUM('Control Sample Data'!N$3:N$194)&gt;10,IF(AND(ISNUMBER('Control Sample Data'!N158),'Control Sample Data'!N158&lt;35,'Control Sample Data'!N158&gt;0),'Control Sample Data'!N158-'Choose Housekeeping Genes'!AL$20,35-'Choose Housekeeping Genes'!AL$20),"")</f>
        <v/>
      </c>
      <c r="AK158" s="22" t="str">
        <f>IF(SUM('Control Sample Data'!O$3:O$194)&gt;10,IF(AND(ISNUMBER('Control Sample Data'!O158),'Control Sample Data'!O158&lt;35,'Control Sample Data'!O158&gt;0),'Control Sample Data'!O158-'Choose Housekeeping Genes'!AM$20,35-'Choose Housekeeping Genes'!AM$20),"")</f>
        <v/>
      </c>
      <c r="AL158" s="22" t="str">
        <f>IF(SUM('Control Sample Data'!P$3:P$194)&gt;10,IF(AND(ISNUMBER('Control Sample Data'!P158),'Control Sample Data'!P158&lt;35,'Control Sample Data'!P158&gt;0),'Control Sample Data'!P158-'Choose Housekeeping Genes'!AN$20,35-'Choose Housekeeping Genes'!AN$20),"")</f>
        <v/>
      </c>
      <c r="AM158" s="22" t="str">
        <f>IF(SUM('Control Sample Data'!Q$3:Q$194)&gt;10,IF(AND(ISNUMBER('Control Sample Data'!Q158),'Control Sample Data'!Q158&lt;35,'Control Sample Data'!Q158&gt;0),'Control Sample Data'!Q158-'Choose Housekeeping Genes'!AO$20,35-'Choose Housekeeping Genes'!AO$20),"")</f>
        <v/>
      </c>
      <c r="AN158" s="22" t="str">
        <f>IF(SUM('Control Sample Data'!R$3:R$194)&gt;10,IF(AND(ISNUMBER('Control Sample Data'!R158),'Control Sample Data'!R158&lt;35,'Control Sample Data'!R158&gt;0),'Control Sample Data'!R158-'Choose Housekeeping Genes'!AP$20,35-'Choose Housekeeping Genes'!AP$20),"")</f>
        <v/>
      </c>
      <c r="AO158" s="22" t="str">
        <f>IF(SUM('Control Sample Data'!S$3:S$194)&gt;10,IF(AND(ISNUMBER('Control Sample Data'!S158),'Control Sample Data'!S158&lt;35,'Control Sample Data'!S158&gt;0),'Control Sample Data'!S158-'Choose Housekeeping Genes'!AQ$20,35-'Choose Housekeeping Genes'!AQ$20),"")</f>
        <v/>
      </c>
      <c r="AP158" s="22" t="str">
        <f>IF(SUM('Control Sample Data'!T$3:T$194)&gt;10,IF(AND(ISNUMBER('Control Sample Data'!T158),'Control Sample Data'!T158&lt;35,'Control Sample Data'!T158&gt;0),'Control Sample Data'!T158-'Choose Housekeeping Genes'!AR$20,35-'Choose Housekeeping Genes'!AR$20),"")</f>
        <v/>
      </c>
      <c r="AQ158" s="22" t="str">
        <f>IF(SUM('Control Sample Data'!U$3:U$194)&gt;10,IF(AND(ISNUMBER('Control Sample Data'!U158),'Control Sample Data'!U158&lt;35,'Control Sample Data'!U158&gt;0),'Control Sample Data'!U158-'Choose Housekeeping Genes'!AS$20,35-'Choose Housekeeping Genes'!AS$20),"")</f>
        <v/>
      </c>
      <c r="AR158" s="22" t="str">
        <f>IF(SUM('Control Sample Data'!V$3:V$194)&gt;10,IF(AND(ISNUMBER('Control Sample Data'!V158),'Control Sample Data'!V158&lt;35,'Control Sample Data'!V158&gt;0),'Control Sample Data'!V158-'Choose Housekeeping Genes'!AT$20,35-'Choose Housekeeping Genes'!AT$20),"")</f>
        <v/>
      </c>
      <c r="AS158" s="69" t="str">
        <f>'Control Sample Data'!A158</f>
        <v>Val-AAC-3</v>
      </c>
      <c r="AT158" s="21" t="s">
        <v>128</v>
      </c>
      <c r="AU158" s="22" t="str">
        <f ca="1">IF(ISNUMBER(C158-'Choose Housekeeping Genes'!D$12),C158-'Choose Housekeeping Genes'!D$12,"")</f>
        <v/>
      </c>
      <c r="AV158" s="22" t="str">
        <f ca="1">IF(ISNUMBER(D158-'Choose Housekeeping Genes'!E$12),D158-'Choose Housekeeping Genes'!E$12,"")</f>
        <v/>
      </c>
      <c r="AW158" s="22" t="str">
        <f ca="1">IF(ISNUMBER(E158-'Choose Housekeeping Genes'!F$12),E158-'Choose Housekeeping Genes'!F$12,"")</f>
        <v/>
      </c>
      <c r="AX158" s="22" t="str">
        <f ca="1">IF(ISNUMBER(F158-'Choose Housekeeping Genes'!G$12),F158-'Choose Housekeeping Genes'!G$12,"")</f>
        <v/>
      </c>
      <c r="AY158" s="22" t="str">
        <f ca="1">IF(ISNUMBER(G158-'Choose Housekeeping Genes'!H$12),G158-'Choose Housekeeping Genes'!H$12,"")</f>
        <v/>
      </c>
      <c r="AZ158" s="22" t="str">
        <f ca="1">IF(ISNUMBER(H158-'Choose Housekeeping Genes'!I$12),H158-'Choose Housekeeping Genes'!I$12,"")</f>
        <v/>
      </c>
      <c r="BA158" s="22" t="str">
        <f ca="1">IF(ISNUMBER(I158-'Choose Housekeeping Genes'!J$12),I158-'Choose Housekeeping Genes'!J$12,"")</f>
        <v/>
      </c>
      <c r="BB158" s="22" t="str">
        <f ca="1">IF(ISNUMBER(J158-'Choose Housekeeping Genes'!K$12),J158-'Choose Housekeeping Genes'!K$12,"")</f>
        <v/>
      </c>
      <c r="BC158" s="22" t="str">
        <f ca="1">IF(ISNUMBER(K158-'Choose Housekeeping Genes'!L$12),K158-'Choose Housekeeping Genes'!L$12,"")</f>
        <v/>
      </c>
      <c r="BD158" s="22" t="str">
        <f ca="1">IF(ISNUMBER(L158-'Choose Housekeeping Genes'!M$12),L158-'Choose Housekeeping Genes'!M$12,"")</f>
        <v/>
      </c>
      <c r="BE158" s="22" t="str">
        <f ca="1">IF(ISNUMBER(M158-'Choose Housekeeping Genes'!N$12),M158-'Choose Housekeeping Genes'!N$12,"")</f>
        <v/>
      </c>
      <c r="BF158" s="22" t="str">
        <f ca="1">IF(ISNUMBER(N158-'Choose Housekeeping Genes'!O$12),N158-'Choose Housekeeping Genes'!O$12,"")</f>
        <v/>
      </c>
      <c r="BG158" s="22" t="str">
        <f ca="1">IF(ISNUMBER(O158-'Choose Housekeeping Genes'!P$12),O158-'Choose Housekeeping Genes'!P$12,"")</f>
        <v/>
      </c>
      <c r="BH158" s="22" t="str">
        <f ca="1">IF(ISNUMBER(P158-'Choose Housekeeping Genes'!Q$12),P158-'Choose Housekeeping Genes'!Q$12,"")</f>
        <v/>
      </c>
      <c r="BI158" s="22" t="str">
        <f ca="1">IF(ISNUMBER(Q158-'Choose Housekeeping Genes'!R$12),Q158-'Choose Housekeeping Genes'!R$12,"")</f>
        <v/>
      </c>
      <c r="BJ158" s="22" t="str">
        <f ca="1">IF(ISNUMBER(R158-'Choose Housekeeping Genes'!S$12),R158-'Choose Housekeeping Genes'!S$12,"")</f>
        <v/>
      </c>
      <c r="BK158" s="22" t="str">
        <f ca="1">IF(ISNUMBER(S158-'Choose Housekeeping Genes'!T$12),S158-'Choose Housekeeping Genes'!T$12,"")</f>
        <v/>
      </c>
      <c r="BL158" s="22" t="str">
        <f ca="1">IF(ISNUMBER(T158-'Choose Housekeeping Genes'!U$12),T158-'Choose Housekeeping Genes'!U$12,"")</f>
        <v/>
      </c>
      <c r="BM158" s="22" t="str">
        <f ca="1">IF(ISNUMBER(U158-'Choose Housekeeping Genes'!V$12),U158-'Choose Housekeeping Genes'!V$12,"")</f>
        <v/>
      </c>
      <c r="BN158" s="22" t="str">
        <f ca="1">IF(ISNUMBER(V158-'Choose Housekeeping Genes'!W$12),V158-'Choose Housekeeping Genes'!W$12,"")</f>
        <v/>
      </c>
      <c r="BO158" s="142" t="str">
        <f t="shared" si="94"/>
        <v>Val-AAC-3</v>
      </c>
      <c r="BP158" s="140" t="s">
        <v>128</v>
      </c>
      <c r="BQ158" s="22" t="str">
        <f ca="1">IF(ISNUMBER(Y158-'Choose Housekeeping Genes'!AA$12),Y158-'Choose Housekeeping Genes'!AA$12,"")</f>
        <v/>
      </c>
      <c r="BR158" s="22" t="str">
        <f ca="1">IF(ISNUMBER(Z158-'Choose Housekeeping Genes'!AB$12),Z158-'Choose Housekeeping Genes'!AB$12,"")</f>
        <v/>
      </c>
      <c r="BS158" s="22" t="str">
        <f ca="1">IF(ISNUMBER(AA158-'Choose Housekeeping Genes'!AC$12),AA158-'Choose Housekeeping Genes'!AC$12,"")</f>
        <v/>
      </c>
      <c r="BT158" s="22" t="str">
        <f ca="1">IF(ISNUMBER(AB158-'Choose Housekeeping Genes'!AD$12),AB158-'Choose Housekeeping Genes'!AD$12,"")</f>
        <v/>
      </c>
      <c r="BU158" s="22" t="str">
        <f ca="1">IF(ISNUMBER(AC158-'Choose Housekeeping Genes'!AE$12),AC158-'Choose Housekeeping Genes'!AE$12,"")</f>
        <v/>
      </c>
      <c r="BV158" s="22" t="str">
        <f ca="1">IF(ISNUMBER(AD158-'Choose Housekeeping Genes'!AF$12),AD158-'Choose Housekeeping Genes'!AF$12,"")</f>
        <v/>
      </c>
      <c r="BW158" s="22" t="str">
        <f ca="1">IF(ISNUMBER(AE158-'Choose Housekeeping Genes'!AG$12),AE158-'Choose Housekeeping Genes'!AG$12,"")</f>
        <v/>
      </c>
      <c r="BX158" s="22" t="str">
        <f ca="1">IF(ISNUMBER(AF158-'Choose Housekeeping Genes'!AH$12),AF158-'Choose Housekeeping Genes'!AH$12,"")</f>
        <v/>
      </c>
      <c r="BY158" s="22" t="str">
        <f ca="1">IF(ISNUMBER(AG158-'Choose Housekeeping Genes'!AI$12),AG158-'Choose Housekeeping Genes'!AI$12,"")</f>
        <v/>
      </c>
      <c r="BZ158" s="22" t="str">
        <f ca="1">IF(ISNUMBER(AH158-'Choose Housekeeping Genes'!AJ$12),AH158-'Choose Housekeeping Genes'!AJ$12,"")</f>
        <v/>
      </c>
      <c r="CA158" s="22" t="str">
        <f ca="1">IF(ISNUMBER(AI158-'Choose Housekeeping Genes'!AK$12),AI158-'Choose Housekeeping Genes'!AK$12,"")</f>
        <v/>
      </c>
      <c r="CB158" s="22" t="str">
        <f ca="1">IF(ISNUMBER(AJ158-'Choose Housekeeping Genes'!AL$12),AJ158-'Choose Housekeeping Genes'!AL$12,"")</f>
        <v/>
      </c>
      <c r="CC158" s="22" t="str">
        <f ca="1">IF(ISNUMBER(AK158-'Choose Housekeeping Genes'!AM$12),AK158-'Choose Housekeeping Genes'!AM$12,"")</f>
        <v/>
      </c>
      <c r="CD158" s="22" t="str">
        <f ca="1">IF(ISNUMBER(AL158-'Choose Housekeeping Genes'!AN$12),AL158-'Choose Housekeeping Genes'!AN$12,"")</f>
        <v/>
      </c>
      <c r="CE158" s="22" t="str">
        <f ca="1">IF(ISNUMBER(AM158-'Choose Housekeeping Genes'!AO$12),AM158-'Choose Housekeeping Genes'!AO$12,"")</f>
        <v/>
      </c>
      <c r="CF158" s="22" t="str">
        <f ca="1">IF(ISNUMBER(AN158-'Choose Housekeeping Genes'!AP$12),AN158-'Choose Housekeeping Genes'!AP$12,"")</f>
        <v/>
      </c>
      <c r="CG158" s="22" t="str">
        <f ca="1">IF(ISNUMBER(AO158-'Choose Housekeeping Genes'!AQ$12),AO158-'Choose Housekeeping Genes'!AQ$12,"")</f>
        <v/>
      </c>
      <c r="CH158" s="22" t="str">
        <f ca="1">IF(ISNUMBER(AP158-'Choose Housekeeping Genes'!AR$12),AP158-'Choose Housekeeping Genes'!AR$12,"")</f>
        <v/>
      </c>
      <c r="CI158" s="22" t="str">
        <f ca="1">IF(ISNUMBER(AQ158-'Choose Housekeeping Genes'!AS$12),AQ158-'Choose Housekeeping Genes'!AS$12,"")</f>
        <v/>
      </c>
      <c r="CJ158" s="22" t="str">
        <f ca="1">IF(ISNUMBER(AR158-'Choose Housekeeping Genes'!AT$12),AR158-'Choose Housekeeping Genes'!AT$12,"")</f>
        <v/>
      </c>
      <c r="CK158" s="66" t="e">
        <f t="shared" ca="1" si="95"/>
        <v>#DIV/0!</v>
      </c>
      <c r="CL158" s="143" t="e">
        <f t="shared" ca="1" si="96"/>
        <v>#DIV/0!</v>
      </c>
      <c r="DA158" s="69" t="str">
        <f>'Transcript table'!D166</f>
        <v>Val-AAC-3</v>
      </c>
      <c r="DB158" s="21" t="s">
        <v>128</v>
      </c>
      <c r="DC158" s="65" t="str">
        <f t="shared" ca="1" si="97"/>
        <v/>
      </c>
      <c r="DD158" s="65" t="str">
        <f t="shared" ca="1" si="98"/>
        <v/>
      </c>
      <c r="DE158" s="65" t="str">
        <f t="shared" ca="1" si="99"/>
        <v/>
      </c>
      <c r="DF158" s="65" t="str">
        <f t="shared" ca="1" si="100"/>
        <v/>
      </c>
      <c r="DG158" s="65" t="str">
        <f t="shared" ca="1" si="101"/>
        <v/>
      </c>
      <c r="DH158" s="65" t="str">
        <f t="shared" ca="1" si="102"/>
        <v/>
      </c>
      <c r="DI158" s="65" t="str">
        <f t="shared" ca="1" si="103"/>
        <v/>
      </c>
      <c r="DJ158" s="65" t="str">
        <f t="shared" ca="1" si="104"/>
        <v/>
      </c>
      <c r="DK158" s="65" t="str">
        <f t="shared" ca="1" si="105"/>
        <v/>
      </c>
      <c r="DL158" s="65" t="str">
        <f t="shared" ca="1" si="106"/>
        <v/>
      </c>
      <c r="DM158" s="65" t="str">
        <f t="shared" ca="1" si="107"/>
        <v/>
      </c>
      <c r="DN158" s="65" t="str">
        <f t="shared" ca="1" si="108"/>
        <v/>
      </c>
      <c r="DO158" s="65" t="str">
        <f t="shared" ca="1" si="109"/>
        <v/>
      </c>
      <c r="DP158" s="65" t="str">
        <f t="shared" ca="1" si="110"/>
        <v/>
      </c>
      <c r="DQ158" s="65" t="str">
        <f t="shared" ca="1" si="111"/>
        <v/>
      </c>
      <c r="DR158" s="65" t="str">
        <f t="shared" ca="1" si="112"/>
        <v/>
      </c>
      <c r="DS158" s="65" t="str">
        <f t="shared" ca="1" si="113"/>
        <v/>
      </c>
      <c r="DT158" s="65" t="str">
        <f t="shared" ca="1" si="114"/>
        <v/>
      </c>
      <c r="DU158" s="65" t="str">
        <f t="shared" ca="1" si="115"/>
        <v/>
      </c>
      <c r="DV158" s="65" t="str">
        <f t="shared" ca="1" si="116"/>
        <v/>
      </c>
      <c r="DW158" s="141" t="str">
        <f t="shared" si="117"/>
        <v>Val-AAC-3</v>
      </c>
      <c r="DX158" s="140" t="s">
        <v>128</v>
      </c>
      <c r="DY158" s="65" t="str">
        <f t="shared" ca="1" si="118"/>
        <v/>
      </c>
      <c r="DZ158" s="65" t="str">
        <f t="shared" ca="1" si="119"/>
        <v/>
      </c>
      <c r="EA158" s="65" t="str">
        <f t="shared" ca="1" si="120"/>
        <v/>
      </c>
      <c r="EB158" s="65" t="str">
        <f t="shared" ca="1" si="121"/>
        <v/>
      </c>
      <c r="EC158" s="65" t="str">
        <f t="shared" ca="1" si="122"/>
        <v/>
      </c>
      <c r="ED158" s="65" t="str">
        <f t="shared" ca="1" si="123"/>
        <v/>
      </c>
      <c r="EE158" s="65" t="str">
        <f t="shared" ca="1" si="124"/>
        <v/>
      </c>
      <c r="EF158" s="65" t="str">
        <f t="shared" ca="1" si="125"/>
        <v/>
      </c>
      <c r="EG158" s="65" t="str">
        <f t="shared" ca="1" si="126"/>
        <v/>
      </c>
      <c r="EH158" s="65" t="str">
        <f t="shared" ca="1" si="127"/>
        <v/>
      </c>
      <c r="EI158" s="65" t="str">
        <f t="shared" ca="1" si="128"/>
        <v/>
      </c>
      <c r="EJ158" s="65" t="str">
        <f t="shared" ca="1" si="129"/>
        <v/>
      </c>
      <c r="EK158" s="65" t="str">
        <f t="shared" ca="1" si="130"/>
        <v/>
      </c>
      <c r="EL158" s="65" t="str">
        <f t="shared" ca="1" si="131"/>
        <v/>
      </c>
      <c r="EM158" s="65" t="str">
        <f t="shared" ca="1" si="132"/>
        <v/>
      </c>
      <c r="EN158" s="65" t="str">
        <f t="shared" ca="1" si="133"/>
        <v/>
      </c>
      <c r="EO158" s="65" t="str">
        <f t="shared" ca="1" si="134"/>
        <v/>
      </c>
      <c r="EP158" s="65" t="str">
        <f t="shared" ca="1" si="135"/>
        <v/>
      </c>
      <c r="EQ158" s="65" t="str">
        <f t="shared" ca="1" si="136"/>
        <v/>
      </c>
      <c r="ER158" s="65" t="str">
        <f t="shared" ca="1" si="137"/>
        <v/>
      </c>
    </row>
    <row r="159" spans="1:148" ht="12.75" customHeight="1">
      <c r="A159" s="134" t="str">
        <f>'Test Sample Data'!A159</f>
        <v>Val-AAC-4</v>
      </c>
      <c r="B159" s="136" t="s">
        <v>126</v>
      </c>
      <c r="C159" s="22" t="str">
        <f>IF(SUM('Test Sample Data'!C$3:C$194)&gt;10,IF(AND(ISNUMBER('Test Sample Data'!C159),'Test Sample Data'!C159&lt;35,'Test Sample Data'!C159&gt;0),'Test Sample Data'!C159-'Choose Housekeeping Genes'!D$20,35-'Choose Housekeeping Genes'!D$20),"")</f>
        <v/>
      </c>
      <c r="D159" s="22" t="str">
        <f>IF(SUM('Test Sample Data'!D$3:D$194)&gt;10,IF(AND(ISNUMBER('Test Sample Data'!D159),'Test Sample Data'!D159&lt;35,'Test Sample Data'!D159&gt;0),'Test Sample Data'!D159-'Choose Housekeeping Genes'!E$20,35-'Choose Housekeeping Genes'!E$20),"")</f>
        <v/>
      </c>
      <c r="E159" s="22" t="str">
        <f>IF(SUM('Test Sample Data'!E$3:E$194)&gt;10,IF(AND(ISNUMBER('Test Sample Data'!E159),'Test Sample Data'!E159&lt;35,'Test Sample Data'!E159&gt;0),'Test Sample Data'!E159-'Choose Housekeeping Genes'!F$20,35-'Choose Housekeeping Genes'!F$20),"")</f>
        <v/>
      </c>
      <c r="F159" s="22" t="str">
        <f>IF(SUM('Test Sample Data'!F$3:F$194)&gt;10,IF(AND(ISNUMBER('Test Sample Data'!F159),'Test Sample Data'!F159&lt;35,'Test Sample Data'!F159&gt;0),'Test Sample Data'!F159-'Choose Housekeeping Genes'!G$20,35-'Choose Housekeeping Genes'!G$20),"")</f>
        <v/>
      </c>
      <c r="G159" s="22" t="str">
        <f>IF(SUM('Test Sample Data'!G$3:G$194)&gt;10,IF(AND(ISNUMBER('Test Sample Data'!G159),'Test Sample Data'!G159&lt;35,'Test Sample Data'!G159&gt;0),'Test Sample Data'!G159-'Choose Housekeeping Genes'!H$20,35-'Choose Housekeeping Genes'!H$20),"")</f>
        <v/>
      </c>
      <c r="H159" s="22" t="str">
        <f>IF(SUM('Test Sample Data'!H$3:H$194)&gt;10,IF(AND(ISNUMBER('Test Sample Data'!H159),'Test Sample Data'!H159&lt;35,'Test Sample Data'!H159&gt;0),'Test Sample Data'!H159-'Choose Housekeeping Genes'!I$20,35-'Choose Housekeeping Genes'!I$20),"")</f>
        <v/>
      </c>
      <c r="I159" s="22" t="str">
        <f>IF(SUM('Test Sample Data'!I$3:I$194)&gt;10,IF(AND(ISNUMBER('Test Sample Data'!I159),'Test Sample Data'!I159&lt;35,'Test Sample Data'!I159&gt;0),'Test Sample Data'!I159-'Choose Housekeeping Genes'!J$20,35-'Choose Housekeeping Genes'!J$20),"")</f>
        <v/>
      </c>
      <c r="J159" s="22" t="str">
        <f>IF(SUM('Test Sample Data'!J$3:J$194)&gt;10,IF(AND(ISNUMBER('Test Sample Data'!J159),'Test Sample Data'!J159&lt;35,'Test Sample Data'!J159&gt;0),'Test Sample Data'!J159-'Choose Housekeeping Genes'!K$20,35-'Choose Housekeeping Genes'!K$20),"")</f>
        <v/>
      </c>
      <c r="K159" s="22" t="str">
        <f>IF(SUM('Test Sample Data'!K$3:K$194)&gt;10,IF(AND(ISNUMBER('Test Sample Data'!K159),'Test Sample Data'!K159&lt;35,'Test Sample Data'!K159&gt;0),'Test Sample Data'!K159-'Choose Housekeeping Genes'!L$20,35-'Choose Housekeeping Genes'!L$20),"")</f>
        <v/>
      </c>
      <c r="L159" s="22" t="str">
        <f>IF(SUM('Test Sample Data'!L$3:L$194)&gt;10,IF(AND(ISNUMBER('Test Sample Data'!L159),'Test Sample Data'!L159&lt;35,'Test Sample Data'!L159&gt;0),'Test Sample Data'!L159-'Choose Housekeeping Genes'!M$20,35-'Choose Housekeeping Genes'!M$20),"")</f>
        <v/>
      </c>
      <c r="M159" s="22" t="str">
        <f>IF(SUM('Test Sample Data'!M$3:M$194)&gt;10,IF(AND(ISNUMBER('Test Sample Data'!M159),'Test Sample Data'!M159&lt;35,'Test Sample Data'!M159&gt;0),'Test Sample Data'!M159-'Choose Housekeeping Genes'!N$20,35-'Choose Housekeeping Genes'!N$20),"")</f>
        <v/>
      </c>
      <c r="N159" s="22" t="str">
        <f>IF(SUM('Test Sample Data'!N$3:N$194)&gt;10,IF(AND(ISNUMBER('Test Sample Data'!N159),'Test Sample Data'!N159&lt;35,'Test Sample Data'!N159&gt;0),'Test Sample Data'!N159-'Choose Housekeeping Genes'!O$20,35-'Choose Housekeeping Genes'!O$20),"")</f>
        <v/>
      </c>
      <c r="O159" s="22" t="str">
        <f>IF(SUM('Test Sample Data'!O$3:O$194)&gt;10,IF(AND(ISNUMBER('Test Sample Data'!O159),'Test Sample Data'!O159&lt;35,'Test Sample Data'!O159&gt;0),'Test Sample Data'!O159-'Choose Housekeeping Genes'!P$20,35-'Choose Housekeeping Genes'!P$20),"")</f>
        <v/>
      </c>
      <c r="P159" s="22" t="str">
        <f>IF(SUM('Test Sample Data'!P$3:P$194)&gt;10,IF(AND(ISNUMBER('Test Sample Data'!P159),'Test Sample Data'!P159&lt;35,'Test Sample Data'!P159&gt;0),'Test Sample Data'!P159-'Choose Housekeeping Genes'!Q$20,35-'Choose Housekeeping Genes'!Q$20),"")</f>
        <v/>
      </c>
      <c r="Q159" s="22" t="str">
        <f>IF(SUM('Test Sample Data'!Q$3:Q$194)&gt;10,IF(AND(ISNUMBER('Test Sample Data'!Q159),'Test Sample Data'!Q159&lt;35,'Test Sample Data'!Q159&gt;0),'Test Sample Data'!Q159-'Choose Housekeeping Genes'!R$20,35-'Choose Housekeeping Genes'!R$20),"")</f>
        <v/>
      </c>
      <c r="R159" s="22" t="str">
        <f>IF(SUM('Test Sample Data'!R$3:R$194)&gt;10,IF(AND(ISNUMBER('Test Sample Data'!R159),'Test Sample Data'!R159&lt;35,'Test Sample Data'!R159&gt;0),'Test Sample Data'!R159-'Choose Housekeeping Genes'!S$20,35-'Choose Housekeeping Genes'!S$20),"")</f>
        <v/>
      </c>
      <c r="S159" s="22" t="str">
        <f>IF(SUM('Test Sample Data'!S$3:S$194)&gt;10,IF(AND(ISNUMBER('Test Sample Data'!S159),'Test Sample Data'!S159&lt;35,'Test Sample Data'!S159&gt;0),'Test Sample Data'!S159-'Choose Housekeeping Genes'!T$20,35-'Choose Housekeeping Genes'!T$20),"")</f>
        <v/>
      </c>
      <c r="T159" s="22" t="str">
        <f>IF(SUM('Test Sample Data'!T$3:T$194)&gt;10,IF(AND(ISNUMBER('Test Sample Data'!T159),'Test Sample Data'!T159&lt;35,'Test Sample Data'!T159&gt;0),'Test Sample Data'!T159-'Choose Housekeeping Genes'!U$20,35-'Choose Housekeeping Genes'!U$20),"")</f>
        <v/>
      </c>
      <c r="U159" s="22" t="str">
        <f>IF(SUM('Test Sample Data'!U$3:U$194)&gt;10,IF(AND(ISNUMBER('Test Sample Data'!U159),'Test Sample Data'!U159&lt;35,'Test Sample Data'!U159&gt;0),'Test Sample Data'!U159-'Choose Housekeeping Genes'!V$20,35-'Choose Housekeeping Genes'!V$20),"")</f>
        <v/>
      </c>
      <c r="V159" s="22" t="str">
        <f>IF(SUM('Test Sample Data'!V$3:V$194)&gt;10,IF(AND(ISNUMBER('Test Sample Data'!V159),'Test Sample Data'!V159&lt;35,'Test Sample Data'!V159&gt;0),'Test Sample Data'!V159-'Choose Housekeeping Genes'!W$20,35-'Choose Housekeeping Genes'!W$20),"")</f>
        <v/>
      </c>
      <c r="W159" s="139" t="str">
        <f>'Control Sample Data'!A159</f>
        <v>Val-AAC-4</v>
      </c>
      <c r="X159" s="140" t="s">
        <v>126</v>
      </c>
      <c r="Y159" s="22" t="str">
        <f>IF(SUM('Control Sample Data'!C$3:C$194)&gt;10,IF(AND(ISNUMBER('Control Sample Data'!C159),'Control Sample Data'!C159&lt;35,'Control Sample Data'!C159&gt;0),'Control Sample Data'!C159-'Choose Housekeeping Genes'!AA$20,35-'Choose Housekeeping Genes'!AA$20),"")</f>
        <v/>
      </c>
      <c r="Z159" s="22" t="str">
        <f>IF(SUM('Control Sample Data'!D$3:D$194)&gt;10,IF(AND(ISNUMBER('Control Sample Data'!D159),'Control Sample Data'!D159&lt;35,'Control Sample Data'!D159&gt;0),'Control Sample Data'!D159-'Choose Housekeeping Genes'!AB$20,35-'Choose Housekeeping Genes'!AB$20),"")</f>
        <v/>
      </c>
      <c r="AA159" s="22" t="str">
        <f>IF(SUM('Control Sample Data'!E$3:E$194)&gt;10,IF(AND(ISNUMBER('Control Sample Data'!E159),'Control Sample Data'!E159&lt;35,'Control Sample Data'!E159&gt;0),'Control Sample Data'!E159-'Choose Housekeeping Genes'!AC$20,35-'Choose Housekeeping Genes'!AC$20),"")</f>
        <v/>
      </c>
      <c r="AB159" s="22" t="str">
        <f>IF(SUM('Control Sample Data'!F$3:F$194)&gt;10,IF(AND(ISNUMBER('Control Sample Data'!F159),'Control Sample Data'!F159&lt;35,'Control Sample Data'!F159&gt;0),'Control Sample Data'!F159-'Choose Housekeeping Genes'!AD$20,35-'Choose Housekeeping Genes'!AD$20),"")</f>
        <v/>
      </c>
      <c r="AC159" s="22" t="str">
        <f>IF(SUM('Control Sample Data'!G$3:G$194)&gt;10,IF(AND(ISNUMBER('Control Sample Data'!G159),'Control Sample Data'!G159&lt;35,'Control Sample Data'!G159&gt;0),'Control Sample Data'!G159-'Choose Housekeeping Genes'!AE$20,35-'Choose Housekeeping Genes'!AE$20),"")</f>
        <v/>
      </c>
      <c r="AD159" s="22" t="str">
        <f>IF(SUM('Control Sample Data'!H$3:H$194)&gt;10,IF(AND(ISNUMBER('Control Sample Data'!H159),'Control Sample Data'!H159&lt;35,'Control Sample Data'!H159&gt;0),'Control Sample Data'!H159-'Choose Housekeeping Genes'!AF$20,35-'Choose Housekeeping Genes'!AF$20),"")</f>
        <v/>
      </c>
      <c r="AE159" s="22" t="str">
        <f>IF(SUM('Control Sample Data'!I$3:I$194)&gt;10,IF(AND(ISNUMBER('Control Sample Data'!I159),'Control Sample Data'!I159&lt;35,'Control Sample Data'!I159&gt;0),'Control Sample Data'!I159-'Choose Housekeeping Genes'!AG$20,35-'Choose Housekeeping Genes'!AG$20),"")</f>
        <v/>
      </c>
      <c r="AF159" s="22" t="str">
        <f>IF(SUM('Control Sample Data'!J$3:J$194)&gt;10,IF(AND(ISNUMBER('Control Sample Data'!J159),'Control Sample Data'!J159&lt;35,'Control Sample Data'!J159&gt;0),'Control Sample Data'!J159-'Choose Housekeeping Genes'!AH$20,35-'Choose Housekeeping Genes'!AH$20),"")</f>
        <v/>
      </c>
      <c r="AG159" s="22" t="str">
        <f>IF(SUM('Control Sample Data'!K$3:K$194)&gt;10,IF(AND(ISNUMBER('Control Sample Data'!K159),'Control Sample Data'!K159&lt;35,'Control Sample Data'!K159&gt;0),'Control Sample Data'!K159-'Choose Housekeeping Genes'!AI$20,35-'Choose Housekeeping Genes'!AI$20),"")</f>
        <v/>
      </c>
      <c r="AH159" s="22" t="str">
        <f>IF(SUM('Control Sample Data'!L$3:L$194)&gt;10,IF(AND(ISNUMBER('Control Sample Data'!L159),'Control Sample Data'!L159&lt;35,'Control Sample Data'!L159&gt;0),'Control Sample Data'!L159-'Choose Housekeeping Genes'!AJ$20,35-'Choose Housekeeping Genes'!AJ$20),"")</f>
        <v/>
      </c>
      <c r="AI159" s="22" t="str">
        <f>IF(SUM('Control Sample Data'!M$3:M$194)&gt;10,IF(AND(ISNUMBER('Control Sample Data'!M159),'Control Sample Data'!M159&lt;35,'Control Sample Data'!M159&gt;0),'Control Sample Data'!M159-'Choose Housekeeping Genes'!AK$20,35-'Choose Housekeeping Genes'!AK$20),"")</f>
        <v/>
      </c>
      <c r="AJ159" s="22" t="str">
        <f>IF(SUM('Control Sample Data'!N$3:N$194)&gt;10,IF(AND(ISNUMBER('Control Sample Data'!N159),'Control Sample Data'!N159&lt;35,'Control Sample Data'!N159&gt;0),'Control Sample Data'!N159-'Choose Housekeeping Genes'!AL$20,35-'Choose Housekeeping Genes'!AL$20),"")</f>
        <v/>
      </c>
      <c r="AK159" s="22" t="str">
        <f>IF(SUM('Control Sample Data'!O$3:O$194)&gt;10,IF(AND(ISNUMBER('Control Sample Data'!O159),'Control Sample Data'!O159&lt;35,'Control Sample Data'!O159&gt;0),'Control Sample Data'!O159-'Choose Housekeeping Genes'!AM$20,35-'Choose Housekeeping Genes'!AM$20),"")</f>
        <v/>
      </c>
      <c r="AL159" s="22" t="str">
        <f>IF(SUM('Control Sample Data'!P$3:P$194)&gt;10,IF(AND(ISNUMBER('Control Sample Data'!P159),'Control Sample Data'!P159&lt;35,'Control Sample Data'!P159&gt;0),'Control Sample Data'!P159-'Choose Housekeeping Genes'!AN$20,35-'Choose Housekeeping Genes'!AN$20),"")</f>
        <v/>
      </c>
      <c r="AM159" s="22" t="str">
        <f>IF(SUM('Control Sample Data'!Q$3:Q$194)&gt;10,IF(AND(ISNUMBER('Control Sample Data'!Q159),'Control Sample Data'!Q159&lt;35,'Control Sample Data'!Q159&gt;0),'Control Sample Data'!Q159-'Choose Housekeeping Genes'!AO$20,35-'Choose Housekeeping Genes'!AO$20),"")</f>
        <v/>
      </c>
      <c r="AN159" s="22" t="str">
        <f>IF(SUM('Control Sample Data'!R$3:R$194)&gt;10,IF(AND(ISNUMBER('Control Sample Data'!R159),'Control Sample Data'!R159&lt;35,'Control Sample Data'!R159&gt;0),'Control Sample Data'!R159-'Choose Housekeeping Genes'!AP$20,35-'Choose Housekeeping Genes'!AP$20),"")</f>
        <v/>
      </c>
      <c r="AO159" s="22" t="str">
        <f>IF(SUM('Control Sample Data'!S$3:S$194)&gt;10,IF(AND(ISNUMBER('Control Sample Data'!S159),'Control Sample Data'!S159&lt;35,'Control Sample Data'!S159&gt;0),'Control Sample Data'!S159-'Choose Housekeeping Genes'!AQ$20,35-'Choose Housekeeping Genes'!AQ$20),"")</f>
        <v/>
      </c>
      <c r="AP159" s="22" t="str">
        <f>IF(SUM('Control Sample Data'!T$3:T$194)&gt;10,IF(AND(ISNUMBER('Control Sample Data'!T159),'Control Sample Data'!T159&lt;35,'Control Sample Data'!T159&gt;0),'Control Sample Data'!T159-'Choose Housekeeping Genes'!AR$20,35-'Choose Housekeeping Genes'!AR$20),"")</f>
        <v/>
      </c>
      <c r="AQ159" s="22" t="str">
        <f>IF(SUM('Control Sample Data'!U$3:U$194)&gt;10,IF(AND(ISNUMBER('Control Sample Data'!U159),'Control Sample Data'!U159&lt;35,'Control Sample Data'!U159&gt;0),'Control Sample Data'!U159-'Choose Housekeeping Genes'!AS$20,35-'Choose Housekeeping Genes'!AS$20),"")</f>
        <v/>
      </c>
      <c r="AR159" s="22" t="str">
        <f>IF(SUM('Control Sample Data'!V$3:V$194)&gt;10,IF(AND(ISNUMBER('Control Sample Data'!V159),'Control Sample Data'!V159&lt;35,'Control Sample Data'!V159&gt;0),'Control Sample Data'!V159-'Choose Housekeeping Genes'!AT$20,35-'Choose Housekeeping Genes'!AT$20),"")</f>
        <v/>
      </c>
      <c r="AS159" s="69" t="str">
        <f>'Control Sample Data'!A159</f>
        <v>Val-AAC-4</v>
      </c>
      <c r="AT159" s="21" t="s">
        <v>126</v>
      </c>
      <c r="AU159" s="22" t="str">
        <f ca="1">IF(ISNUMBER(C159-'Choose Housekeeping Genes'!D$12),C159-'Choose Housekeeping Genes'!D$12,"")</f>
        <v/>
      </c>
      <c r="AV159" s="22" t="str">
        <f ca="1">IF(ISNUMBER(D159-'Choose Housekeeping Genes'!E$12),D159-'Choose Housekeeping Genes'!E$12,"")</f>
        <v/>
      </c>
      <c r="AW159" s="22" t="str">
        <f ca="1">IF(ISNUMBER(E159-'Choose Housekeeping Genes'!F$12),E159-'Choose Housekeeping Genes'!F$12,"")</f>
        <v/>
      </c>
      <c r="AX159" s="22" t="str">
        <f ca="1">IF(ISNUMBER(F159-'Choose Housekeeping Genes'!G$12),F159-'Choose Housekeeping Genes'!G$12,"")</f>
        <v/>
      </c>
      <c r="AY159" s="22" t="str">
        <f ca="1">IF(ISNUMBER(G159-'Choose Housekeeping Genes'!H$12),G159-'Choose Housekeeping Genes'!H$12,"")</f>
        <v/>
      </c>
      <c r="AZ159" s="22" t="str">
        <f ca="1">IF(ISNUMBER(H159-'Choose Housekeeping Genes'!I$12),H159-'Choose Housekeeping Genes'!I$12,"")</f>
        <v/>
      </c>
      <c r="BA159" s="22" t="str">
        <f ca="1">IF(ISNUMBER(I159-'Choose Housekeeping Genes'!J$12),I159-'Choose Housekeeping Genes'!J$12,"")</f>
        <v/>
      </c>
      <c r="BB159" s="22" t="str">
        <f ca="1">IF(ISNUMBER(J159-'Choose Housekeeping Genes'!K$12),J159-'Choose Housekeeping Genes'!K$12,"")</f>
        <v/>
      </c>
      <c r="BC159" s="22" t="str">
        <f ca="1">IF(ISNUMBER(K159-'Choose Housekeeping Genes'!L$12),K159-'Choose Housekeeping Genes'!L$12,"")</f>
        <v/>
      </c>
      <c r="BD159" s="22" t="str">
        <f ca="1">IF(ISNUMBER(L159-'Choose Housekeeping Genes'!M$12),L159-'Choose Housekeeping Genes'!M$12,"")</f>
        <v/>
      </c>
      <c r="BE159" s="22" t="str">
        <f ca="1">IF(ISNUMBER(M159-'Choose Housekeeping Genes'!N$12),M159-'Choose Housekeeping Genes'!N$12,"")</f>
        <v/>
      </c>
      <c r="BF159" s="22" t="str">
        <f ca="1">IF(ISNUMBER(N159-'Choose Housekeeping Genes'!O$12),N159-'Choose Housekeeping Genes'!O$12,"")</f>
        <v/>
      </c>
      <c r="BG159" s="22" t="str">
        <f ca="1">IF(ISNUMBER(O159-'Choose Housekeeping Genes'!P$12),O159-'Choose Housekeeping Genes'!P$12,"")</f>
        <v/>
      </c>
      <c r="BH159" s="22" t="str">
        <f ca="1">IF(ISNUMBER(P159-'Choose Housekeeping Genes'!Q$12),P159-'Choose Housekeeping Genes'!Q$12,"")</f>
        <v/>
      </c>
      <c r="BI159" s="22" t="str">
        <f ca="1">IF(ISNUMBER(Q159-'Choose Housekeeping Genes'!R$12),Q159-'Choose Housekeeping Genes'!R$12,"")</f>
        <v/>
      </c>
      <c r="BJ159" s="22" t="str">
        <f ca="1">IF(ISNUMBER(R159-'Choose Housekeeping Genes'!S$12),R159-'Choose Housekeeping Genes'!S$12,"")</f>
        <v/>
      </c>
      <c r="BK159" s="22" t="str">
        <f ca="1">IF(ISNUMBER(S159-'Choose Housekeeping Genes'!T$12),S159-'Choose Housekeeping Genes'!T$12,"")</f>
        <v/>
      </c>
      <c r="BL159" s="22" t="str">
        <f ca="1">IF(ISNUMBER(T159-'Choose Housekeeping Genes'!U$12),T159-'Choose Housekeeping Genes'!U$12,"")</f>
        <v/>
      </c>
      <c r="BM159" s="22" t="str">
        <f ca="1">IF(ISNUMBER(U159-'Choose Housekeeping Genes'!V$12),U159-'Choose Housekeeping Genes'!V$12,"")</f>
        <v/>
      </c>
      <c r="BN159" s="22" t="str">
        <f ca="1">IF(ISNUMBER(V159-'Choose Housekeeping Genes'!W$12),V159-'Choose Housekeeping Genes'!W$12,"")</f>
        <v/>
      </c>
      <c r="BO159" s="142" t="str">
        <f t="shared" si="94"/>
        <v>Val-AAC-4</v>
      </c>
      <c r="BP159" s="140" t="s">
        <v>126</v>
      </c>
      <c r="BQ159" s="22" t="str">
        <f ca="1">IF(ISNUMBER(Y159-'Choose Housekeeping Genes'!AA$12),Y159-'Choose Housekeeping Genes'!AA$12,"")</f>
        <v/>
      </c>
      <c r="BR159" s="22" t="str">
        <f ca="1">IF(ISNUMBER(Z159-'Choose Housekeeping Genes'!AB$12),Z159-'Choose Housekeeping Genes'!AB$12,"")</f>
        <v/>
      </c>
      <c r="BS159" s="22" t="str">
        <f ca="1">IF(ISNUMBER(AA159-'Choose Housekeeping Genes'!AC$12),AA159-'Choose Housekeeping Genes'!AC$12,"")</f>
        <v/>
      </c>
      <c r="BT159" s="22" t="str">
        <f ca="1">IF(ISNUMBER(AB159-'Choose Housekeeping Genes'!AD$12),AB159-'Choose Housekeeping Genes'!AD$12,"")</f>
        <v/>
      </c>
      <c r="BU159" s="22" t="str">
        <f ca="1">IF(ISNUMBER(AC159-'Choose Housekeeping Genes'!AE$12),AC159-'Choose Housekeeping Genes'!AE$12,"")</f>
        <v/>
      </c>
      <c r="BV159" s="22" t="str">
        <f ca="1">IF(ISNUMBER(AD159-'Choose Housekeeping Genes'!AF$12),AD159-'Choose Housekeeping Genes'!AF$12,"")</f>
        <v/>
      </c>
      <c r="BW159" s="22" t="str">
        <f ca="1">IF(ISNUMBER(AE159-'Choose Housekeeping Genes'!AG$12),AE159-'Choose Housekeeping Genes'!AG$12,"")</f>
        <v/>
      </c>
      <c r="BX159" s="22" t="str">
        <f ca="1">IF(ISNUMBER(AF159-'Choose Housekeeping Genes'!AH$12),AF159-'Choose Housekeeping Genes'!AH$12,"")</f>
        <v/>
      </c>
      <c r="BY159" s="22" t="str">
        <f ca="1">IF(ISNUMBER(AG159-'Choose Housekeeping Genes'!AI$12),AG159-'Choose Housekeeping Genes'!AI$12,"")</f>
        <v/>
      </c>
      <c r="BZ159" s="22" t="str">
        <f ca="1">IF(ISNUMBER(AH159-'Choose Housekeeping Genes'!AJ$12),AH159-'Choose Housekeeping Genes'!AJ$12,"")</f>
        <v/>
      </c>
      <c r="CA159" s="22" t="str">
        <f ca="1">IF(ISNUMBER(AI159-'Choose Housekeeping Genes'!AK$12),AI159-'Choose Housekeeping Genes'!AK$12,"")</f>
        <v/>
      </c>
      <c r="CB159" s="22" t="str">
        <f ca="1">IF(ISNUMBER(AJ159-'Choose Housekeeping Genes'!AL$12),AJ159-'Choose Housekeeping Genes'!AL$12,"")</f>
        <v/>
      </c>
      <c r="CC159" s="22" t="str">
        <f ca="1">IF(ISNUMBER(AK159-'Choose Housekeeping Genes'!AM$12),AK159-'Choose Housekeeping Genes'!AM$12,"")</f>
        <v/>
      </c>
      <c r="CD159" s="22" t="str">
        <f ca="1">IF(ISNUMBER(AL159-'Choose Housekeeping Genes'!AN$12),AL159-'Choose Housekeeping Genes'!AN$12,"")</f>
        <v/>
      </c>
      <c r="CE159" s="22" t="str">
        <f ca="1">IF(ISNUMBER(AM159-'Choose Housekeeping Genes'!AO$12),AM159-'Choose Housekeeping Genes'!AO$12,"")</f>
        <v/>
      </c>
      <c r="CF159" s="22" t="str">
        <f ca="1">IF(ISNUMBER(AN159-'Choose Housekeeping Genes'!AP$12),AN159-'Choose Housekeeping Genes'!AP$12,"")</f>
        <v/>
      </c>
      <c r="CG159" s="22" t="str">
        <f ca="1">IF(ISNUMBER(AO159-'Choose Housekeeping Genes'!AQ$12),AO159-'Choose Housekeeping Genes'!AQ$12,"")</f>
        <v/>
      </c>
      <c r="CH159" s="22" t="str">
        <f ca="1">IF(ISNUMBER(AP159-'Choose Housekeeping Genes'!AR$12),AP159-'Choose Housekeeping Genes'!AR$12,"")</f>
        <v/>
      </c>
      <c r="CI159" s="22" t="str">
        <f ca="1">IF(ISNUMBER(AQ159-'Choose Housekeeping Genes'!AS$12),AQ159-'Choose Housekeeping Genes'!AS$12,"")</f>
        <v/>
      </c>
      <c r="CJ159" s="22" t="str">
        <f ca="1">IF(ISNUMBER(AR159-'Choose Housekeeping Genes'!AT$12),AR159-'Choose Housekeeping Genes'!AT$12,"")</f>
        <v/>
      </c>
      <c r="CK159" s="66" t="e">
        <f t="shared" ca="1" si="95"/>
        <v>#DIV/0!</v>
      </c>
      <c r="CL159" s="143" t="e">
        <f t="shared" ca="1" si="96"/>
        <v>#DIV/0!</v>
      </c>
      <c r="DA159" s="69" t="str">
        <f>'Transcript table'!D167</f>
        <v>Val-AAC-4</v>
      </c>
      <c r="DB159" s="21" t="s">
        <v>126</v>
      </c>
      <c r="DC159" s="65" t="str">
        <f t="shared" ca="1" si="97"/>
        <v/>
      </c>
      <c r="DD159" s="65" t="str">
        <f t="shared" ca="1" si="98"/>
        <v/>
      </c>
      <c r="DE159" s="65" t="str">
        <f t="shared" ca="1" si="99"/>
        <v/>
      </c>
      <c r="DF159" s="65" t="str">
        <f t="shared" ca="1" si="100"/>
        <v/>
      </c>
      <c r="DG159" s="65" t="str">
        <f t="shared" ca="1" si="101"/>
        <v/>
      </c>
      <c r="DH159" s="65" t="str">
        <f t="shared" ca="1" si="102"/>
        <v/>
      </c>
      <c r="DI159" s="65" t="str">
        <f t="shared" ca="1" si="103"/>
        <v/>
      </c>
      <c r="DJ159" s="65" t="str">
        <f t="shared" ca="1" si="104"/>
        <v/>
      </c>
      <c r="DK159" s="65" t="str">
        <f t="shared" ca="1" si="105"/>
        <v/>
      </c>
      <c r="DL159" s="65" t="str">
        <f t="shared" ca="1" si="106"/>
        <v/>
      </c>
      <c r="DM159" s="65" t="str">
        <f t="shared" ca="1" si="107"/>
        <v/>
      </c>
      <c r="DN159" s="65" t="str">
        <f t="shared" ca="1" si="108"/>
        <v/>
      </c>
      <c r="DO159" s="65" t="str">
        <f t="shared" ca="1" si="109"/>
        <v/>
      </c>
      <c r="DP159" s="65" t="str">
        <f t="shared" ca="1" si="110"/>
        <v/>
      </c>
      <c r="DQ159" s="65" t="str">
        <f t="shared" ca="1" si="111"/>
        <v/>
      </c>
      <c r="DR159" s="65" t="str">
        <f t="shared" ca="1" si="112"/>
        <v/>
      </c>
      <c r="DS159" s="65" t="str">
        <f t="shared" ca="1" si="113"/>
        <v/>
      </c>
      <c r="DT159" s="65" t="str">
        <f t="shared" ca="1" si="114"/>
        <v/>
      </c>
      <c r="DU159" s="65" t="str">
        <f t="shared" ca="1" si="115"/>
        <v/>
      </c>
      <c r="DV159" s="65" t="str">
        <f t="shared" ca="1" si="116"/>
        <v/>
      </c>
      <c r="DW159" s="141" t="str">
        <f t="shared" si="117"/>
        <v>Val-AAC-4</v>
      </c>
      <c r="DX159" s="140" t="s">
        <v>126</v>
      </c>
      <c r="DY159" s="65" t="str">
        <f t="shared" ca="1" si="118"/>
        <v/>
      </c>
      <c r="DZ159" s="65" t="str">
        <f t="shared" ca="1" si="119"/>
        <v/>
      </c>
      <c r="EA159" s="65" t="str">
        <f t="shared" ca="1" si="120"/>
        <v/>
      </c>
      <c r="EB159" s="65" t="str">
        <f t="shared" ca="1" si="121"/>
        <v/>
      </c>
      <c r="EC159" s="65" t="str">
        <f t="shared" ca="1" si="122"/>
        <v/>
      </c>
      <c r="ED159" s="65" t="str">
        <f t="shared" ca="1" si="123"/>
        <v/>
      </c>
      <c r="EE159" s="65" t="str">
        <f t="shared" ca="1" si="124"/>
        <v/>
      </c>
      <c r="EF159" s="65" t="str">
        <f t="shared" ca="1" si="125"/>
        <v/>
      </c>
      <c r="EG159" s="65" t="str">
        <f t="shared" ca="1" si="126"/>
        <v/>
      </c>
      <c r="EH159" s="65" t="str">
        <f t="shared" ca="1" si="127"/>
        <v/>
      </c>
      <c r="EI159" s="65" t="str">
        <f t="shared" ca="1" si="128"/>
        <v/>
      </c>
      <c r="EJ159" s="65" t="str">
        <f t="shared" ca="1" si="129"/>
        <v/>
      </c>
      <c r="EK159" s="65" t="str">
        <f t="shared" ca="1" si="130"/>
        <v/>
      </c>
      <c r="EL159" s="65" t="str">
        <f t="shared" ca="1" si="131"/>
        <v/>
      </c>
      <c r="EM159" s="65" t="str">
        <f t="shared" ca="1" si="132"/>
        <v/>
      </c>
      <c r="EN159" s="65" t="str">
        <f t="shared" ca="1" si="133"/>
        <v/>
      </c>
      <c r="EO159" s="65" t="str">
        <f t="shared" ca="1" si="134"/>
        <v/>
      </c>
      <c r="EP159" s="65" t="str">
        <f t="shared" ca="1" si="135"/>
        <v/>
      </c>
      <c r="EQ159" s="65" t="str">
        <f t="shared" ca="1" si="136"/>
        <v/>
      </c>
      <c r="ER159" s="65" t="str">
        <f t="shared" ca="1" si="137"/>
        <v/>
      </c>
    </row>
    <row r="160" spans="1:148" ht="12.75" customHeight="1">
      <c r="A160" s="134" t="str">
        <f>'Test Sample Data'!A160</f>
        <v>Val-AAC-5</v>
      </c>
      <c r="B160" s="136" t="s">
        <v>124</v>
      </c>
      <c r="C160" s="22" t="str">
        <f>IF(SUM('Test Sample Data'!C$3:C$194)&gt;10,IF(AND(ISNUMBER('Test Sample Data'!C160),'Test Sample Data'!C160&lt;35,'Test Sample Data'!C160&gt;0),'Test Sample Data'!C160-'Choose Housekeeping Genes'!D$20,35-'Choose Housekeeping Genes'!D$20),"")</f>
        <v/>
      </c>
      <c r="D160" s="22" t="str">
        <f>IF(SUM('Test Sample Data'!D$3:D$194)&gt;10,IF(AND(ISNUMBER('Test Sample Data'!D160),'Test Sample Data'!D160&lt;35,'Test Sample Data'!D160&gt;0),'Test Sample Data'!D160-'Choose Housekeeping Genes'!E$20,35-'Choose Housekeeping Genes'!E$20),"")</f>
        <v/>
      </c>
      <c r="E160" s="22" t="str">
        <f>IF(SUM('Test Sample Data'!E$3:E$194)&gt;10,IF(AND(ISNUMBER('Test Sample Data'!E160),'Test Sample Data'!E160&lt;35,'Test Sample Data'!E160&gt;0),'Test Sample Data'!E160-'Choose Housekeeping Genes'!F$20,35-'Choose Housekeeping Genes'!F$20),"")</f>
        <v/>
      </c>
      <c r="F160" s="22" t="str">
        <f>IF(SUM('Test Sample Data'!F$3:F$194)&gt;10,IF(AND(ISNUMBER('Test Sample Data'!F160),'Test Sample Data'!F160&lt;35,'Test Sample Data'!F160&gt;0),'Test Sample Data'!F160-'Choose Housekeeping Genes'!G$20,35-'Choose Housekeeping Genes'!G$20),"")</f>
        <v/>
      </c>
      <c r="G160" s="22" t="str">
        <f>IF(SUM('Test Sample Data'!G$3:G$194)&gt;10,IF(AND(ISNUMBER('Test Sample Data'!G160),'Test Sample Data'!G160&lt;35,'Test Sample Data'!G160&gt;0),'Test Sample Data'!G160-'Choose Housekeeping Genes'!H$20,35-'Choose Housekeeping Genes'!H$20),"")</f>
        <v/>
      </c>
      <c r="H160" s="22" t="str">
        <f>IF(SUM('Test Sample Data'!H$3:H$194)&gt;10,IF(AND(ISNUMBER('Test Sample Data'!H160),'Test Sample Data'!H160&lt;35,'Test Sample Data'!H160&gt;0),'Test Sample Data'!H160-'Choose Housekeeping Genes'!I$20,35-'Choose Housekeeping Genes'!I$20),"")</f>
        <v/>
      </c>
      <c r="I160" s="22" t="str">
        <f>IF(SUM('Test Sample Data'!I$3:I$194)&gt;10,IF(AND(ISNUMBER('Test Sample Data'!I160),'Test Sample Data'!I160&lt;35,'Test Sample Data'!I160&gt;0),'Test Sample Data'!I160-'Choose Housekeeping Genes'!J$20,35-'Choose Housekeeping Genes'!J$20),"")</f>
        <v/>
      </c>
      <c r="J160" s="22" t="str">
        <f>IF(SUM('Test Sample Data'!J$3:J$194)&gt;10,IF(AND(ISNUMBER('Test Sample Data'!J160),'Test Sample Data'!J160&lt;35,'Test Sample Data'!J160&gt;0),'Test Sample Data'!J160-'Choose Housekeeping Genes'!K$20,35-'Choose Housekeeping Genes'!K$20),"")</f>
        <v/>
      </c>
      <c r="K160" s="22" t="str">
        <f>IF(SUM('Test Sample Data'!K$3:K$194)&gt;10,IF(AND(ISNUMBER('Test Sample Data'!K160),'Test Sample Data'!K160&lt;35,'Test Sample Data'!K160&gt;0),'Test Sample Data'!K160-'Choose Housekeeping Genes'!L$20,35-'Choose Housekeeping Genes'!L$20),"")</f>
        <v/>
      </c>
      <c r="L160" s="22" t="str">
        <f>IF(SUM('Test Sample Data'!L$3:L$194)&gt;10,IF(AND(ISNUMBER('Test Sample Data'!L160),'Test Sample Data'!L160&lt;35,'Test Sample Data'!L160&gt;0),'Test Sample Data'!L160-'Choose Housekeeping Genes'!M$20,35-'Choose Housekeeping Genes'!M$20),"")</f>
        <v/>
      </c>
      <c r="M160" s="22" t="str">
        <f>IF(SUM('Test Sample Data'!M$3:M$194)&gt;10,IF(AND(ISNUMBER('Test Sample Data'!M160),'Test Sample Data'!M160&lt;35,'Test Sample Data'!M160&gt;0),'Test Sample Data'!M160-'Choose Housekeeping Genes'!N$20,35-'Choose Housekeeping Genes'!N$20),"")</f>
        <v/>
      </c>
      <c r="N160" s="22" t="str">
        <f>IF(SUM('Test Sample Data'!N$3:N$194)&gt;10,IF(AND(ISNUMBER('Test Sample Data'!N160),'Test Sample Data'!N160&lt;35,'Test Sample Data'!N160&gt;0),'Test Sample Data'!N160-'Choose Housekeeping Genes'!O$20,35-'Choose Housekeeping Genes'!O$20),"")</f>
        <v/>
      </c>
      <c r="O160" s="22" t="str">
        <f>IF(SUM('Test Sample Data'!O$3:O$194)&gt;10,IF(AND(ISNUMBER('Test Sample Data'!O160),'Test Sample Data'!O160&lt;35,'Test Sample Data'!O160&gt;0),'Test Sample Data'!O160-'Choose Housekeeping Genes'!P$20,35-'Choose Housekeeping Genes'!P$20),"")</f>
        <v/>
      </c>
      <c r="P160" s="22" t="str">
        <f>IF(SUM('Test Sample Data'!P$3:P$194)&gt;10,IF(AND(ISNUMBER('Test Sample Data'!P160),'Test Sample Data'!P160&lt;35,'Test Sample Data'!P160&gt;0),'Test Sample Data'!P160-'Choose Housekeeping Genes'!Q$20,35-'Choose Housekeeping Genes'!Q$20),"")</f>
        <v/>
      </c>
      <c r="Q160" s="22" t="str">
        <f>IF(SUM('Test Sample Data'!Q$3:Q$194)&gt;10,IF(AND(ISNUMBER('Test Sample Data'!Q160),'Test Sample Data'!Q160&lt;35,'Test Sample Data'!Q160&gt;0),'Test Sample Data'!Q160-'Choose Housekeeping Genes'!R$20,35-'Choose Housekeeping Genes'!R$20),"")</f>
        <v/>
      </c>
      <c r="R160" s="22" t="str">
        <f>IF(SUM('Test Sample Data'!R$3:R$194)&gt;10,IF(AND(ISNUMBER('Test Sample Data'!R160),'Test Sample Data'!R160&lt;35,'Test Sample Data'!R160&gt;0),'Test Sample Data'!R160-'Choose Housekeeping Genes'!S$20,35-'Choose Housekeeping Genes'!S$20),"")</f>
        <v/>
      </c>
      <c r="S160" s="22" t="str">
        <f>IF(SUM('Test Sample Data'!S$3:S$194)&gt;10,IF(AND(ISNUMBER('Test Sample Data'!S160),'Test Sample Data'!S160&lt;35,'Test Sample Data'!S160&gt;0),'Test Sample Data'!S160-'Choose Housekeeping Genes'!T$20,35-'Choose Housekeeping Genes'!T$20),"")</f>
        <v/>
      </c>
      <c r="T160" s="22" t="str">
        <f>IF(SUM('Test Sample Data'!T$3:T$194)&gt;10,IF(AND(ISNUMBER('Test Sample Data'!T160),'Test Sample Data'!T160&lt;35,'Test Sample Data'!T160&gt;0),'Test Sample Data'!T160-'Choose Housekeeping Genes'!U$20,35-'Choose Housekeeping Genes'!U$20),"")</f>
        <v/>
      </c>
      <c r="U160" s="22" t="str">
        <f>IF(SUM('Test Sample Data'!U$3:U$194)&gt;10,IF(AND(ISNUMBER('Test Sample Data'!U160),'Test Sample Data'!U160&lt;35,'Test Sample Data'!U160&gt;0),'Test Sample Data'!U160-'Choose Housekeeping Genes'!V$20,35-'Choose Housekeeping Genes'!V$20),"")</f>
        <v/>
      </c>
      <c r="V160" s="22" t="str">
        <f>IF(SUM('Test Sample Data'!V$3:V$194)&gt;10,IF(AND(ISNUMBER('Test Sample Data'!V160),'Test Sample Data'!V160&lt;35,'Test Sample Data'!V160&gt;0),'Test Sample Data'!V160-'Choose Housekeeping Genes'!W$20,35-'Choose Housekeeping Genes'!W$20),"")</f>
        <v/>
      </c>
      <c r="W160" s="139" t="str">
        <f>'Control Sample Data'!A160</f>
        <v>Val-AAC-5</v>
      </c>
      <c r="X160" s="140" t="s">
        <v>124</v>
      </c>
      <c r="Y160" s="22" t="str">
        <f>IF(SUM('Control Sample Data'!C$3:C$194)&gt;10,IF(AND(ISNUMBER('Control Sample Data'!C160),'Control Sample Data'!C160&lt;35,'Control Sample Data'!C160&gt;0),'Control Sample Data'!C160-'Choose Housekeeping Genes'!AA$20,35-'Choose Housekeeping Genes'!AA$20),"")</f>
        <v/>
      </c>
      <c r="Z160" s="22" t="str">
        <f>IF(SUM('Control Sample Data'!D$3:D$194)&gt;10,IF(AND(ISNUMBER('Control Sample Data'!D160),'Control Sample Data'!D160&lt;35,'Control Sample Data'!D160&gt;0),'Control Sample Data'!D160-'Choose Housekeeping Genes'!AB$20,35-'Choose Housekeeping Genes'!AB$20),"")</f>
        <v/>
      </c>
      <c r="AA160" s="22" t="str">
        <f>IF(SUM('Control Sample Data'!E$3:E$194)&gt;10,IF(AND(ISNUMBER('Control Sample Data'!E160),'Control Sample Data'!E160&lt;35,'Control Sample Data'!E160&gt;0),'Control Sample Data'!E160-'Choose Housekeeping Genes'!AC$20,35-'Choose Housekeeping Genes'!AC$20),"")</f>
        <v/>
      </c>
      <c r="AB160" s="22" t="str">
        <f>IF(SUM('Control Sample Data'!F$3:F$194)&gt;10,IF(AND(ISNUMBER('Control Sample Data'!F160),'Control Sample Data'!F160&lt;35,'Control Sample Data'!F160&gt;0),'Control Sample Data'!F160-'Choose Housekeeping Genes'!AD$20,35-'Choose Housekeeping Genes'!AD$20),"")</f>
        <v/>
      </c>
      <c r="AC160" s="22" t="str">
        <f>IF(SUM('Control Sample Data'!G$3:G$194)&gt;10,IF(AND(ISNUMBER('Control Sample Data'!G160),'Control Sample Data'!G160&lt;35,'Control Sample Data'!G160&gt;0),'Control Sample Data'!G160-'Choose Housekeeping Genes'!AE$20,35-'Choose Housekeeping Genes'!AE$20),"")</f>
        <v/>
      </c>
      <c r="AD160" s="22" t="str">
        <f>IF(SUM('Control Sample Data'!H$3:H$194)&gt;10,IF(AND(ISNUMBER('Control Sample Data'!H160),'Control Sample Data'!H160&lt;35,'Control Sample Data'!H160&gt;0),'Control Sample Data'!H160-'Choose Housekeeping Genes'!AF$20,35-'Choose Housekeeping Genes'!AF$20),"")</f>
        <v/>
      </c>
      <c r="AE160" s="22" t="str">
        <f>IF(SUM('Control Sample Data'!I$3:I$194)&gt;10,IF(AND(ISNUMBER('Control Sample Data'!I160),'Control Sample Data'!I160&lt;35,'Control Sample Data'!I160&gt;0),'Control Sample Data'!I160-'Choose Housekeeping Genes'!AG$20,35-'Choose Housekeeping Genes'!AG$20),"")</f>
        <v/>
      </c>
      <c r="AF160" s="22" t="str">
        <f>IF(SUM('Control Sample Data'!J$3:J$194)&gt;10,IF(AND(ISNUMBER('Control Sample Data'!J160),'Control Sample Data'!J160&lt;35,'Control Sample Data'!J160&gt;0),'Control Sample Data'!J160-'Choose Housekeeping Genes'!AH$20,35-'Choose Housekeeping Genes'!AH$20),"")</f>
        <v/>
      </c>
      <c r="AG160" s="22" t="str">
        <f>IF(SUM('Control Sample Data'!K$3:K$194)&gt;10,IF(AND(ISNUMBER('Control Sample Data'!K160),'Control Sample Data'!K160&lt;35,'Control Sample Data'!K160&gt;0),'Control Sample Data'!K160-'Choose Housekeeping Genes'!AI$20,35-'Choose Housekeeping Genes'!AI$20),"")</f>
        <v/>
      </c>
      <c r="AH160" s="22" t="str">
        <f>IF(SUM('Control Sample Data'!L$3:L$194)&gt;10,IF(AND(ISNUMBER('Control Sample Data'!L160),'Control Sample Data'!L160&lt;35,'Control Sample Data'!L160&gt;0),'Control Sample Data'!L160-'Choose Housekeeping Genes'!AJ$20,35-'Choose Housekeeping Genes'!AJ$20),"")</f>
        <v/>
      </c>
      <c r="AI160" s="22" t="str">
        <f>IF(SUM('Control Sample Data'!M$3:M$194)&gt;10,IF(AND(ISNUMBER('Control Sample Data'!M160),'Control Sample Data'!M160&lt;35,'Control Sample Data'!M160&gt;0),'Control Sample Data'!M160-'Choose Housekeeping Genes'!AK$20,35-'Choose Housekeeping Genes'!AK$20),"")</f>
        <v/>
      </c>
      <c r="AJ160" s="22" t="str">
        <f>IF(SUM('Control Sample Data'!N$3:N$194)&gt;10,IF(AND(ISNUMBER('Control Sample Data'!N160),'Control Sample Data'!N160&lt;35,'Control Sample Data'!N160&gt;0),'Control Sample Data'!N160-'Choose Housekeeping Genes'!AL$20,35-'Choose Housekeeping Genes'!AL$20),"")</f>
        <v/>
      </c>
      <c r="AK160" s="22" t="str">
        <f>IF(SUM('Control Sample Data'!O$3:O$194)&gt;10,IF(AND(ISNUMBER('Control Sample Data'!O160),'Control Sample Data'!O160&lt;35,'Control Sample Data'!O160&gt;0),'Control Sample Data'!O160-'Choose Housekeeping Genes'!AM$20,35-'Choose Housekeeping Genes'!AM$20),"")</f>
        <v/>
      </c>
      <c r="AL160" s="22" t="str">
        <f>IF(SUM('Control Sample Data'!P$3:P$194)&gt;10,IF(AND(ISNUMBER('Control Sample Data'!P160),'Control Sample Data'!P160&lt;35,'Control Sample Data'!P160&gt;0),'Control Sample Data'!P160-'Choose Housekeeping Genes'!AN$20,35-'Choose Housekeeping Genes'!AN$20),"")</f>
        <v/>
      </c>
      <c r="AM160" s="22" t="str">
        <f>IF(SUM('Control Sample Data'!Q$3:Q$194)&gt;10,IF(AND(ISNUMBER('Control Sample Data'!Q160),'Control Sample Data'!Q160&lt;35,'Control Sample Data'!Q160&gt;0),'Control Sample Data'!Q160-'Choose Housekeeping Genes'!AO$20,35-'Choose Housekeeping Genes'!AO$20),"")</f>
        <v/>
      </c>
      <c r="AN160" s="22" t="str">
        <f>IF(SUM('Control Sample Data'!R$3:R$194)&gt;10,IF(AND(ISNUMBER('Control Sample Data'!R160),'Control Sample Data'!R160&lt;35,'Control Sample Data'!R160&gt;0),'Control Sample Data'!R160-'Choose Housekeeping Genes'!AP$20,35-'Choose Housekeeping Genes'!AP$20),"")</f>
        <v/>
      </c>
      <c r="AO160" s="22" t="str">
        <f>IF(SUM('Control Sample Data'!S$3:S$194)&gt;10,IF(AND(ISNUMBER('Control Sample Data'!S160),'Control Sample Data'!S160&lt;35,'Control Sample Data'!S160&gt;0),'Control Sample Data'!S160-'Choose Housekeeping Genes'!AQ$20,35-'Choose Housekeeping Genes'!AQ$20),"")</f>
        <v/>
      </c>
      <c r="AP160" s="22" t="str">
        <f>IF(SUM('Control Sample Data'!T$3:T$194)&gt;10,IF(AND(ISNUMBER('Control Sample Data'!T160),'Control Sample Data'!T160&lt;35,'Control Sample Data'!T160&gt;0),'Control Sample Data'!T160-'Choose Housekeeping Genes'!AR$20,35-'Choose Housekeeping Genes'!AR$20),"")</f>
        <v/>
      </c>
      <c r="AQ160" s="22" t="str">
        <f>IF(SUM('Control Sample Data'!U$3:U$194)&gt;10,IF(AND(ISNUMBER('Control Sample Data'!U160),'Control Sample Data'!U160&lt;35,'Control Sample Data'!U160&gt;0),'Control Sample Data'!U160-'Choose Housekeeping Genes'!AS$20,35-'Choose Housekeeping Genes'!AS$20),"")</f>
        <v/>
      </c>
      <c r="AR160" s="22" t="str">
        <f>IF(SUM('Control Sample Data'!V$3:V$194)&gt;10,IF(AND(ISNUMBER('Control Sample Data'!V160),'Control Sample Data'!V160&lt;35,'Control Sample Data'!V160&gt;0),'Control Sample Data'!V160-'Choose Housekeeping Genes'!AT$20,35-'Choose Housekeeping Genes'!AT$20),"")</f>
        <v/>
      </c>
      <c r="AS160" s="69" t="str">
        <f>'Control Sample Data'!A160</f>
        <v>Val-AAC-5</v>
      </c>
      <c r="AT160" s="21" t="s">
        <v>124</v>
      </c>
      <c r="AU160" s="22" t="str">
        <f ca="1">IF(ISNUMBER(C160-'Choose Housekeeping Genes'!D$12),C160-'Choose Housekeeping Genes'!D$12,"")</f>
        <v/>
      </c>
      <c r="AV160" s="22" t="str">
        <f ca="1">IF(ISNUMBER(D160-'Choose Housekeeping Genes'!E$12),D160-'Choose Housekeeping Genes'!E$12,"")</f>
        <v/>
      </c>
      <c r="AW160" s="22" t="str">
        <f ca="1">IF(ISNUMBER(E160-'Choose Housekeeping Genes'!F$12),E160-'Choose Housekeeping Genes'!F$12,"")</f>
        <v/>
      </c>
      <c r="AX160" s="22" t="str">
        <f ca="1">IF(ISNUMBER(F160-'Choose Housekeeping Genes'!G$12),F160-'Choose Housekeeping Genes'!G$12,"")</f>
        <v/>
      </c>
      <c r="AY160" s="22" t="str">
        <f ca="1">IF(ISNUMBER(G160-'Choose Housekeeping Genes'!H$12),G160-'Choose Housekeeping Genes'!H$12,"")</f>
        <v/>
      </c>
      <c r="AZ160" s="22" t="str">
        <f ca="1">IF(ISNUMBER(H160-'Choose Housekeeping Genes'!I$12),H160-'Choose Housekeeping Genes'!I$12,"")</f>
        <v/>
      </c>
      <c r="BA160" s="22" t="str">
        <f ca="1">IF(ISNUMBER(I160-'Choose Housekeeping Genes'!J$12),I160-'Choose Housekeeping Genes'!J$12,"")</f>
        <v/>
      </c>
      <c r="BB160" s="22" t="str">
        <f ca="1">IF(ISNUMBER(J160-'Choose Housekeeping Genes'!K$12),J160-'Choose Housekeeping Genes'!K$12,"")</f>
        <v/>
      </c>
      <c r="BC160" s="22" t="str">
        <f ca="1">IF(ISNUMBER(K160-'Choose Housekeeping Genes'!L$12),K160-'Choose Housekeeping Genes'!L$12,"")</f>
        <v/>
      </c>
      <c r="BD160" s="22" t="str">
        <f ca="1">IF(ISNUMBER(L160-'Choose Housekeeping Genes'!M$12),L160-'Choose Housekeeping Genes'!M$12,"")</f>
        <v/>
      </c>
      <c r="BE160" s="22" t="str">
        <f ca="1">IF(ISNUMBER(M160-'Choose Housekeeping Genes'!N$12),M160-'Choose Housekeeping Genes'!N$12,"")</f>
        <v/>
      </c>
      <c r="BF160" s="22" t="str">
        <f ca="1">IF(ISNUMBER(N160-'Choose Housekeeping Genes'!O$12),N160-'Choose Housekeeping Genes'!O$12,"")</f>
        <v/>
      </c>
      <c r="BG160" s="22" t="str">
        <f ca="1">IF(ISNUMBER(O160-'Choose Housekeeping Genes'!P$12),O160-'Choose Housekeeping Genes'!P$12,"")</f>
        <v/>
      </c>
      <c r="BH160" s="22" t="str">
        <f ca="1">IF(ISNUMBER(P160-'Choose Housekeeping Genes'!Q$12),P160-'Choose Housekeeping Genes'!Q$12,"")</f>
        <v/>
      </c>
      <c r="BI160" s="22" t="str">
        <f ca="1">IF(ISNUMBER(Q160-'Choose Housekeeping Genes'!R$12),Q160-'Choose Housekeeping Genes'!R$12,"")</f>
        <v/>
      </c>
      <c r="BJ160" s="22" t="str">
        <f ca="1">IF(ISNUMBER(R160-'Choose Housekeeping Genes'!S$12),R160-'Choose Housekeeping Genes'!S$12,"")</f>
        <v/>
      </c>
      <c r="BK160" s="22" t="str">
        <f ca="1">IF(ISNUMBER(S160-'Choose Housekeeping Genes'!T$12),S160-'Choose Housekeeping Genes'!T$12,"")</f>
        <v/>
      </c>
      <c r="BL160" s="22" t="str">
        <f ca="1">IF(ISNUMBER(T160-'Choose Housekeeping Genes'!U$12),T160-'Choose Housekeeping Genes'!U$12,"")</f>
        <v/>
      </c>
      <c r="BM160" s="22" t="str">
        <f ca="1">IF(ISNUMBER(U160-'Choose Housekeeping Genes'!V$12),U160-'Choose Housekeeping Genes'!V$12,"")</f>
        <v/>
      </c>
      <c r="BN160" s="22" t="str">
        <f ca="1">IF(ISNUMBER(V160-'Choose Housekeeping Genes'!W$12),V160-'Choose Housekeeping Genes'!W$12,"")</f>
        <v/>
      </c>
      <c r="BO160" s="142" t="str">
        <f t="shared" si="94"/>
        <v>Val-AAC-5</v>
      </c>
      <c r="BP160" s="140" t="s">
        <v>124</v>
      </c>
      <c r="BQ160" s="22" t="str">
        <f ca="1">IF(ISNUMBER(Y160-'Choose Housekeeping Genes'!AA$12),Y160-'Choose Housekeeping Genes'!AA$12,"")</f>
        <v/>
      </c>
      <c r="BR160" s="22" t="str">
        <f ca="1">IF(ISNUMBER(Z160-'Choose Housekeeping Genes'!AB$12),Z160-'Choose Housekeeping Genes'!AB$12,"")</f>
        <v/>
      </c>
      <c r="BS160" s="22" t="str">
        <f ca="1">IF(ISNUMBER(AA160-'Choose Housekeeping Genes'!AC$12),AA160-'Choose Housekeeping Genes'!AC$12,"")</f>
        <v/>
      </c>
      <c r="BT160" s="22" t="str">
        <f ca="1">IF(ISNUMBER(AB160-'Choose Housekeeping Genes'!AD$12),AB160-'Choose Housekeeping Genes'!AD$12,"")</f>
        <v/>
      </c>
      <c r="BU160" s="22" t="str">
        <f ca="1">IF(ISNUMBER(AC160-'Choose Housekeeping Genes'!AE$12),AC160-'Choose Housekeeping Genes'!AE$12,"")</f>
        <v/>
      </c>
      <c r="BV160" s="22" t="str">
        <f ca="1">IF(ISNUMBER(AD160-'Choose Housekeeping Genes'!AF$12),AD160-'Choose Housekeeping Genes'!AF$12,"")</f>
        <v/>
      </c>
      <c r="BW160" s="22" t="str">
        <f ca="1">IF(ISNUMBER(AE160-'Choose Housekeeping Genes'!AG$12),AE160-'Choose Housekeeping Genes'!AG$12,"")</f>
        <v/>
      </c>
      <c r="BX160" s="22" t="str">
        <f ca="1">IF(ISNUMBER(AF160-'Choose Housekeeping Genes'!AH$12),AF160-'Choose Housekeeping Genes'!AH$12,"")</f>
        <v/>
      </c>
      <c r="BY160" s="22" t="str">
        <f ca="1">IF(ISNUMBER(AG160-'Choose Housekeeping Genes'!AI$12),AG160-'Choose Housekeeping Genes'!AI$12,"")</f>
        <v/>
      </c>
      <c r="BZ160" s="22" t="str">
        <f ca="1">IF(ISNUMBER(AH160-'Choose Housekeeping Genes'!AJ$12),AH160-'Choose Housekeeping Genes'!AJ$12,"")</f>
        <v/>
      </c>
      <c r="CA160" s="22" t="str">
        <f ca="1">IF(ISNUMBER(AI160-'Choose Housekeeping Genes'!AK$12),AI160-'Choose Housekeeping Genes'!AK$12,"")</f>
        <v/>
      </c>
      <c r="CB160" s="22" t="str">
        <f ca="1">IF(ISNUMBER(AJ160-'Choose Housekeeping Genes'!AL$12),AJ160-'Choose Housekeeping Genes'!AL$12,"")</f>
        <v/>
      </c>
      <c r="CC160" s="22" t="str">
        <f ca="1">IF(ISNUMBER(AK160-'Choose Housekeeping Genes'!AM$12),AK160-'Choose Housekeeping Genes'!AM$12,"")</f>
        <v/>
      </c>
      <c r="CD160" s="22" t="str">
        <f ca="1">IF(ISNUMBER(AL160-'Choose Housekeeping Genes'!AN$12),AL160-'Choose Housekeeping Genes'!AN$12,"")</f>
        <v/>
      </c>
      <c r="CE160" s="22" t="str">
        <f ca="1">IF(ISNUMBER(AM160-'Choose Housekeeping Genes'!AO$12),AM160-'Choose Housekeeping Genes'!AO$12,"")</f>
        <v/>
      </c>
      <c r="CF160" s="22" t="str">
        <f ca="1">IF(ISNUMBER(AN160-'Choose Housekeeping Genes'!AP$12),AN160-'Choose Housekeeping Genes'!AP$12,"")</f>
        <v/>
      </c>
      <c r="CG160" s="22" t="str">
        <f ca="1">IF(ISNUMBER(AO160-'Choose Housekeeping Genes'!AQ$12),AO160-'Choose Housekeeping Genes'!AQ$12,"")</f>
        <v/>
      </c>
      <c r="CH160" s="22" t="str">
        <f ca="1">IF(ISNUMBER(AP160-'Choose Housekeeping Genes'!AR$12),AP160-'Choose Housekeeping Genes'!AR$12,"")</f>
        <v/>
      </c>
      <c r="CI160" s="22" t="str">
        <f ca="1">IF(ISNUMBER(AQ160-'Choose Housekeeping Genes'!AS$12),AQ160-'Choose Housekeeping Genes'!AS$12,"")</f>
        <v/>
      </c>
      <c r="CJ160" s="22" t="str">
        <f ca="1">IF(ISNUMBER(AR160-'Choose Housekeeping Genes'!AT$12),AR160-'Choose Housekeeping Genes'!AT$12,"")</f>
        <v/>
      </c>
      <c r="CK160" s="66" t="e">
        <f t="shared" ca="1" si="95"/>
        <v>#DIV/0!</v>
      </c>
      <c r="CL160" s="143" t="e">
        <f t="shared" ca="1" si="96"/>
        <v>#DIV/0!</v>
      </c>
      <c r="DA160" s="69" t="str">
        <f>'Transcript table'!D168</f>
        <v>Val-AAC-5</v>
      </c>
      <c r="DB160" s="21" t="s">
        <v>124</v>
      </c>
      <c r="DC160" s="65" t="str">
        <f t="shared" ca="1" si="97"/>
        <v/>
      </c>
      <c r="DD160" s="65" t="str">
        <f t="shared" ca="1" si="98"/>
        <v/>
      </c>
      <c r="DE160" s="65" t="str">
        <f t="shared" ca="1" si="99"/>
        <v/>
      </c>
      <c r="DF160" s="65" t="str">
        <f t="shared" ca="1" si="100"/>
        <v/>
      </c>
      <c r="DG160" s="65" t="str">
        <f t="shared" ca="1" si="101"/>
        <v/>
      </c>
      <c r="DH160" s="65" t="str">
        <f t="shared" ca="1" si="102"/>
        <v/>
      </c>
      <c r="DI160" s="65" t="str">
        <f t="shared" ca="1" si="103"/>
        <v/>
      </c>
      <c r="DJ160" s="65" t="str">
        <f t="shared" ca="1" si="104"/>
        <v/>
      </c>
      <c r="DK160" s="65" t="str">
        <f t="shared" ca="1" si="105"/>
        <v/>
      </c>
      <c r="DL160" s="65" t="str">
        <f t="shared" ca="1" si="106"/>
        <v/>
      </c>
      <c r="DM160" s="65" t="str">
        <f t="shared" ca="1" si="107"/>
        <v/>
      </c>
      <c r="DN160" s="65" t="str">
        <f t="shared" ca="1" si="108"/>
        <v/>
      </c>
      <c r="DO160" s="65" t="str">
        <f t="shared" ca="1" si="109"/>
        <v/>
      </c>
      <c r="DP160" s="65" t="str">
        <f t="shared" ca="1" si="110"/>
        <v/>
      </c>
      <c r="DQ160" s="65" t="str">
        <f t="shared" ca="1" si="111"/>
        <v/>
      </c>
      <c r="DR160" s="65" t="str">
        <f t="shared" ca="1" si="112"/>
        <v/>
      </c>
      <c r="DS160" s="65" t="str">
        <f t="shared" ca="1" si="113"/>
        <v/>
      </c>
      <c r="DT160" s="65" t="str">
        <f t="shared" ca="1" si="114"/>
        <v/>
      </c>
      <c r="DU160" s="65" t="str">
        <f t="shared" ca="1" si="115"/>
        <v/>
      </c>
      <c r="DV160" s="65" t="str">
        <f t="shared" ca="1" si="116"/>
        <v/>
      </c>
      <c r="DW160" s="141" t="str">
        <f t="shared" si="117"/>
        <v>Val-AAC-5</v>
      </c>
      <c r="DX160" s="140" t="s">
        <v>124</v>
      </c>
      <c r="DY160" s="65" t="str">
        <f t="shared" ca="1" si="118"/>
        <v/>
      </c>
      <c r="DZ160" s="65" t="str">
        <f t="shared" ca="1" si="119"/>
        <v/>
      </c>
      <c r="EA160" s="65" t="str">
        <f t="shared" ca="1" si="120"/>
        <v/>
      </c>
      <c r="EB160" s="65" t="str">
        <f t="shared" ca="1" si="121"/>
        <v/>
      </c>
      <c r="EC160" s="65" t="str">
        <f t="shared" ca="1" si="122"/>
        <v/>
      </c>
      <c r="ED160" s="65" t="str">
        <f t="shared" ca="1" si="123"/>
        <v/>
      </c>
      <c r="EE160" s="65" t="str">
        <f t="shared" ca="1" si="124"/>
        <v/>
      </c>
      <c r="EF160" s="65" t="str">
        <f t="shared" ca="1" si="125"/>
        <v/>
      </c>
      <c r="EG160" s="65" t="str">
        <f t="shared" ca="1" si="126"/>
        <v/>
      </c>
      <c r="EH160" s="65" t="str">
        <f t="shared" ca="1" si="127"/>
        <v/>
      </c>
      <c r="EI160" s="65" t="str">
        <f t="shared" ca="1" si="128"/>
        <v/>
      </c>
      <c r="EJ160" s="65" t="str">
        <f t="shared" ca="1" si="129"/>
        <v/>
      </c>
      <c r="EK160" s="65" t="str">
        <f t="shared" ca="1" si="130"/>
        <v/>
      </c>
      <c r="EL160" s="65" t="str">
        <f t="shared" ca="1" si="131"/>
        <v/>
      </c>
      <c r="EM160" s="65" t="str">
        <f t="shared" ca="1" si="132"/>
        <v/>
      </c>
      <c r="EN160" s="65" t="str">
        <f t="shared" ca="1" si="133"/>
        <v/>
      </c>
      <c r="EO160" s="65" t="str">
        <f t="shared" ca="1" si="134"/>
        <v/>
      </c>
      <c r="EP160" s="65" t="str">
        <f t="shared" ca="1" si="135"/>
        <v/>
      </c>
      <c r="EQ160" s="65" t="str">
        <f t="shared" ca="1" si="136"/>
        <v/>
      </c>
      <c r="ER160" s="65" t="str">
        <f t="shared" ca="1" si="137"/>
        <v/>
      </c>
    </row>
    <row r="161" spans="1:148" ht="12.75" customHeight="1">
      <c r="A161" s="134" t="str">
        <f>'Test Sample Data'!A161</f>
        <v>Val-CAC-1</v>
      </c>
      <c r="B161" s="136" t="s">
        <v>122</v>
      </c>
      <c r="C161" s="22" t="str">
        <f>IF(SUM('Test Sample Data'!C$3:C$194)&gt;10,IF(AND(ISNUMBER('Test Sample Data'!C161),'Test Sample Data'!C161&lt;35,'Test Sample Data'!C161&gt;0),'Test Sample Data'!C161-'Choose Housekeeping Genes'!D$20,35-'Choose Housekeeping Genes'!D$20),"")</f>
        <v/>
      </c>
      <c r="D161" s="22" t="str">
        <f>IF(SUM('Test Sample Data'!D$3:D$194)&gt;10,IF(AND(ISNUMBER('Test Sample Data'!D161),'Test Sample Data'!D161&lt;35,'Test Sample Data'!D161&gt;0),'Test Sample Data'!D161-'Choose Housekeeping Genes'!E$20,35-'Choose Housekeeping Genes'!E$20),"")</f>
        <v/>
      </c>
      <c r="E161" s="22" t="str">
        <f>IF(SUM('Test Sample Data'!E$3:E$194)&gt;10,IF(AND(ISNUMBER('Test Sample Data'!E161),'Test Sample Data'!E161&lt;35,'Test Sample Data'!E161&gt;0),'Test Sample Data'!E161-'Choose Housekeeping Genes'!F$20,35-'Choose Housekeeping Genes'!F$20),"")</f>
        <v/>
      </c>
      <c r="F161" s="22" t="str">
        <f>IF(SUM('Test Sample Data'!F$3:F$194)&gt;10,IF(AND(ISNUMBER('Test Sample Data'!F161),'Test Sample Data'!F161&lt;35,'Test Sample Data'!F161&gt;0),'Test Sample Data'!F161-'Choose Housekeeping Genes'!G$20,35-'Choose Housekeeping Genes'!G$20),"")</f>
        <v/>
      </c>
      <c r="G161" s="22" t="str">
        <f>IF(SUM('Test Sample Data'!G$3:G$194)&gt;10,IF(AND(ISNUMBER('Test Sample Data'!G161),'Test Sample Data'!G161&lt;35,'Test Sample Data'!G161&gt;0),'Test Sample Data'!G161-'Choose Housekeeping Genes'!H$20,35-'Choose Housekeeping Genes'!H$20),"")</f>
        <v/>
      </c>
      <c r="H161" s="22" t="str">
        <f>IF(SUM('Test Sample Data'!H$3:H$194)&gt;10,IF(AND(ISNUMBER('Test Sample Data'!H161),'Test Sample Data'!H161&lt;35,'Test Sample Data'!H161&gt;0),'Test Sample Data'!H161-'Choose Housekeeping Genes'!I$20,35-'Choose Housekeeping Genes'!I$20),"")</f>
        <v/>
      </c>
      <c r="I161" s="22" t="str">
        <f>IF(SUM('Test Sample Data'!I$3:I$194)&gt;10,IF(AND(ISNUMBER('Test Sample Data'!I161),'Test Sample Data'!I161&lt;35,'Test Sample Data'!I161&gt;0),'Test Sample Data'!I161-'Choose Housekeeping Genes'!J$20,35-'Choose Housekeeping Genes'!J$20),"")</f>
        <v/>
      </c>
      <c r="J161" s="22" t="str">
        <f>IF(SUM('Test Sample Data'!J$3:J$194)&gt;10,IF(AND(ISNUMBER('Test Sample Data'!J161),'Test Sample Data'!J161&lt;35,'Test Sample Data'!J161&gt;0),'Test Sample Data'!J161-'Choose Housekeeping Genes'!K$20,35-'Choose Housekeeping Genes'!K$20),"")</f>
        <v/>
      </c>
      <c r="K161" s="22" t="str">
        <f>IF(SUM('Test Sample Data'!K$3:K$194)&gt;10,IF(AND(ISNUMBER('Test Sample Data'!K161),'Test Sample Data'!K161&lt;35,'Test Sample Data'!K161&gt;0),'Test Sample Data'!K161-'Choose Housekeeping Genes'!L$20,35-'Choose Housekeeping Genes'!L$20),"")</f>
        <v/>
      </c>
      <c r="L161" s="22" t="str">
        <f>IF(SUM('Test Sample Data'!L$3:L$194)&gt;10,IF(AND(ISNUMBER('Test Sample Data'!L161),'Test Sample Data'!L161&lt;35,'Test Sample Data'!L161&gt;0),'Test Sample Data'!L161-'Choose Housekeeping Genes'!M$20,35-'Choose Housekeeping Genes'!M$20),"")</f>
        <v/>
      </c>
      <c r="M161" s="22" t="str">
        <f>IF(SUM('Test Sample Data'!M$3:M$194)&gt;10,IF(AND(ISNUMBER('Test Sample Data'!M161),'Test Sample Data'!M161&lt;35,'Test Sample Data'!M161&gt;0),'Test Sample Data'!M161-'Choose Housekeeping Genes'!N$20,35-'Choose Housekeeping Genes'!N$20),"")</f>
        <v/>
      </c>
      <c r="N161" s="22" t="str">
        <f>IF(SUM('Test Sample Data'!N$3:N$194)&gt;10,IF(AND(ISNUMBER('Test Sample Data'!N161),'Test Sample Data'!N161&lt;35,'Test Sample Data'!N161&gt;0),'Test Sample Data'!N161-'Choose Housekeeping Genes'!O$20,35-'Choose Housekeeping Genes'!O$20),"")</f>
        <v/>
      </c>
      <c r="O161" s="22" t="str">
        <f>IF(SUM('Test Sample Data'!O$3:O$194)&gt;10,IF(AND(ISNUMBER('Test Sample Data'!O161),'Test Sample Data'!O161&lt;35,'Test Sample Data'!O161&gt;0),'Test Sample Data'!O161-'Choose Housekeeping Genes'!P$20,35-'Choose Housekeeping Genes'!P$20),"")</f>
        <v/>
      </c>
      <c r="P161" s="22" t="str">
        <f>IF(SUM('Test Sample Data'!P$3:P$194)&gt;10,IF(AND(ISNUMBER('Test Sample Data'!P161),'Test Sample Data'!P161&lt;35,'Test Sample Data'!P161&gt;0),'Test Sample Data'!P161-'Choose Housekeeping Genes'!Q$20,35-'Choose Housekeeping Genes'!Q$20),"")</f>
        <v/>
      </c>
      <c r="Q161" s="22" t="str">
        <f>IF(SUM('Test Sample Data'!Q$3:Q$194)&gt;10,IF(AND(ISNUMBER('Test Sample Data'!Q161),'Test Sample Data'!Q161&lt;35,'Test Sample Data'!Q161&gt;0),'Test Sample Data'!Q161-'Choose Housekeeping Genes'!R$20,35-'Choose Housekeeping Genes'!R$20),"")</f>
        <v/>
      </c>
      <c r="R161" s="22" t="str">
        <f>IF(SUM('Test Sample Data'!R$3:R$194)&gt;10,IF(AND(ISNUMBER('Test Sample Data'!R161),'Test Sample Data'!R161&lt;35,'Test Sample Data'!R161&gt;0),'Test Sample Data'!R161-'Choose Housekeeping Genes'!S$20,35-'Choose Housekeeping Genes'!S$20),"")</f>
        <v/>
      </c>
      <c r="S161" s="22" t="str">
        <f>IF(SUM('Test Sample Data'!S$3:S$194)&gt;10,IF(AND(ISNUMBER('Test Sample Data'!S161),'Test Sample Data'!S161&lt;35,'Test Sample Data'!S161&gt;0),'Test Sample Data'!S161-'Choose Housekeeping Genes'!T$20,35-'Choose Housekeeping Genes'!T$20),"")</f>
        <v/>
      </c>
      <c r="T161" s="22" t="str">
        <f>IF(SUM('Test Sample Data'!T$3:T$194)&gt;10,IF(AND(ISNUMBER('Test Sample Data'!T161),'Test Sample Data'!T161&lt;35,'Test Sample Data'!T161&gt;0),'Test Sample Data'!T161-'Choose Housekeeping Genes'!U$20,35-'Choose Housekeeping Genes'!U$20),"")</f>
        <v/>
      </c>
      <c r="U161" s="22" t="str">
        <f>IF(SUM('Test Sample Data'!U$3:U$194)&gt;10,IF(AND(ISNUMBER('Test Sample Data'!U161),'Test Sample Data'!U161&lt;35,'Test Sample Data'!U161&gt;0),'Test Sample Data'!U161-'Choose Housekeeping Genes'!V$20,35-'Choose Housekeeping Genes'!V$20),"")</f>
        <v/>
      </c>
      <c r="V161" s="22" t="str">
        <f>IF(SUM('Test Sample Data'!V$3:V$194)&gt;10,IF(AND(ISNUMBER('Test Sample Data'!V161),'Test Sample Data'!V161&lt;35,'Test Sample Data'!V161&gt;0),'Test Sample Data'!V161-'Choose Housekeeping Genes'!W$20,35-'Choose Housekeeping Genes'!W$20),"")</f>
        <v/>
      </c>
      <c r="W161" s="139" t="str">
        <f>'Control Sample Data'!A161</f>
        <v>Val-CAC-1</v>
      </c>
      <c r="X161" s="140" t="s">
        <v>122</v>
      </c>
      <c r="Y161" s="22" t="str">
        <f>IF(SUM('Control Sample Data'!C$3:C$194)&gt;10,IF(AND(ISNUMBER('Control Sample Data'!C161),'Control Sample Data'!C161&lt;35,'Control Sample Data'!C161&gt;0),'Control Sample Data'!C161-'Choose Housekeeping Genes'!AA$20,35-'Choose Housekeeping Genes'!AA$20),"")</f>
        <v/>
      </c>
      <c r="Z161" s="22" t="str">
        <f>IF(SUM('Control Sample Data'!D$3:D$194)&gt;10,IF(AND(ISNUMBER('Control Sample Data'!D161),'Control Sample Data'!D161&lt;35,'Control Sample Data'!D161&gt;0),'Control Sample Data'!D161-'Choose Housekeeping Genes'!AB$20,35-'Choose Housekeeping Genes'!AB$20),"")</f>
        <v/>
      </c>
      <c r="AA161" s="22" t="str">
        <f>IF(SUM('Control Sample Data'!E$3:E$194)&gt;10,IF(AND(ISNUMBER('Control Sample Data'!E161),'Control Sample Data'!E161&lt;35,'Control Sample Data'!E161&gt;0),'Control Sample Data'!E161-'Choose Housekeeping Genes'!AC$20,35-'Choose Housekeeping Genes'!AC$20),"")</f>
        <v/>
      </c>
      <c r="AB161" s="22" t="str">
        <f>IF(SUM('Control Sample Data'!F$3:F$194)&gt;10,IF(AND(ISNUMBER('Control Sample Data'!F161),'Control Sample Data'!F161&lt;35,'Control Sample Data'!F161&gt;0),'Control Sample Data'!F161-'Choose Housekeeping Genes'!AD$20,35-'Choose Housekeeping Genes'!AD$20),"")</f>
        <v/>
      </c>
      <c r="AC161" s="22" t="str">
        <f>IF(SUM('Control Sample Data'!G$3:G$194)&gt;10,IF(AND(ISNUMBER('Control Sample Data'!G161),'Control Sample Data'!G161&lt;35,'Control Sample Data'!G161&gt;0),'Control Sample Data'!G161-'Choose Housekeeping Genes'!AE$20,35-'Choose Housekeeping Genes'!AE$20),"")</f>
        <v/>
      </c>
      <c r="AD161" s="22" t="str">
        <f>IF(SUM('Control Sample Data'!H$3:H$194)&gt;10,IF(AND(ISNUMBER('Control Sample Data'!H161),'Control Sample Data'!H161&lt;35,'Control Sample Data'!H161&gt;0),'Control Sample Data'!H161-'Choose Housekeeping Genes'!AF$20,35-'Choose Housekeeping Genes'!AF$20),"")</f>
        <v/>
      </c>
      <c r="AE161" s="22" t="str">
        <f>IF(SUM('Control Sample Data'!I$3:I$194)&gt;10,IF(AND(ISNUMBER('Control Sample Data'!I161),'Control Sample Data'!I161&lt;35,'Control Sample Data'!I161&gt;0),'Control Sample Data'!I161-'Choose Housekeeping Genes'!AG$20,35-'Choose Housekeeping Genes'!AG$20),"")</f>
        <v/>
      </c>
      <c r="AF161" s="22" t="str">
        <f>IF(SUM('Control Sample Data'!J$3:J$194)&gt;10,IF(AND(ISNUMBER('Control Sample Data'!J161),'Control Sample Data'!J161&lt;35,'Control Sample Data'!J161&gt;0),'Control Sample Data'!J161-'Choose Housekeeping Genes'!AH$20,35-'Choose Housekeeping Genes'!AH$20),"")</f>
        <v/>
      </c>
      <c r="AG161" s="22" t="str">
        <f>IF(SUM('Control Sample Data'!K$3:K$194)&gt;10,IF(AND(ISNUMBER('Control Sample Data'!K161),'Control Sample Data'!K161&lt;35,'Control Sample Data'!K161&gt;0),'Control Sample Data'!K161-'Choose Housekeeping Genes'!AI$20,35-'Choose Housekeeping Genes'!AI$20),"")</f>
        <v/>
      </c>
      <c r="AH161" s="22" t="str">
        <f>IF(SUM('Control Sample Data'!L$3:L$194)&gt;10,IF(AND(ISNUMBER('Control Sample Data'!L161),'Control Sample Data'!L161&lt;35,'Control Sample Data'!L161&gt;0),'Control Sample Data'!L161-'Choose Housekeeping Genes'!AJ$20,35-'Choose Housekeeping Genes'!AJ$20),"")</f>
        <v/>
      </c>
      <c r="AI161" s="22" t="str">
        <f>IF(SUM('Control Sample Data'!M$3:M$194)&gt;10,IF(AND(ISNUMBER('Control Sample Data'!M161),'Control Sample Data'!M161&lt;35,'Control Sample Data'!M161&gt;0),'Control Sample Data'!M161-'Choose Housekeeping Genes'!AK$20,35-'Choose Housekeeping Genes'!AK$20),"")</f>
        <v/>
      </c>
      <c r="AJ161" s="22" t="str">
        <f>IF(SUM('Control Sample Data'!N$3:N$194)&gt;10,IF(AND(ISNUMBER('Control Sample Data'!N161),'Control Sample Data'!N161&lt;35,'Control Sample Data'!N161&gt;0),'Control Sample Data'!N161-'Choose Housekeeping Genes'!AL$20,35-'Choose Housekeeping Genes'!AL$20),"")</f>
        <v/>
      </c>
      <c r="AK161" s="22" t="str">
        <f>IF(SUM('Control Sample Data'!O$3:O$194)&gt;10,IF(AND(ISNUMBER('Control Sample Data'!O161),'Control Sample Data'!O161&lt;35,'Control Sample Data'!O161&gt;0),'Control Sample Data'!O161-'Choose Housekeeping Genes'!AM$20,35-'Choose Housekeeping Genes'!AM$20),"")</f>
        <v/>
      </c>
      <c r="AL161" s="22" t="str">
        <f>IF(SUM('Control Sample Data'!P$3:P$194)&gt;10,IF(AND(ISNUMBER('Control Sample Data'!P161),'Control Sample Data'!P161&lt;35,'Control Sample Data'!P161&gt;0),'Control Sample Data'!P161-'Choose Housekeeping Genes'!AN$20,35-'Choose Housekeeping Genes'!AN$20),"")</f>
        <v/>
      </c>
      <c r="AM161" s="22" t="str">
        <f>IF(SUM('Control Sample Data'!Q$3:Q$194)&gt;10,IF(AND(ISNUMBER('Control Sample Data'!Q161),'Control Sample Data'!Q161&lt;35,'Control Sample Data'!Q161&gt;0),'Control Sample Data'!Q161-'Choose Housekeeping Genes'!AO$20,35-'Choose Housekeeping Genes'!AO$20),"")</f>
        <v/>
      </c>
      <c r="AN161" s="22" t="str">
        <f>IF(SUM('Control Sample Data'!R$3:R$194)&gt;10,IF(AND(ISNUMBER('Control Sample Data'!R161),'Control Sample Data'!R161&lt;35,'Control Sample Data'!R161&gt;0),'Control Sample Data'!R161-'Choose Housekeeping Genes'!AP$20,35-'Choose Housekeeping Genes'!AP$20),"")</f>
        <v/>
      </c>
      <c r="AO161" s="22" t="str">
        <f>IF(SUM('Control Sample Data'!S$3:S$194)&gt;10,IF(AND(ISNUMBER('Control Sample Data'!S161),'Control Sample Data'!S161&lt;35,'Control Sample Data'!S161&gt;0),'Control Sample Data'!S161-'Choose Housekeeping Genes'!AQ$20,35-'Choose Housekeeping Genes'!AQ$20),"")</f>
        <v/>
      </c>
      <c r="AP161" s="22" t="str">
        <f>IF(SUM('Control Sample Data'!T$3:T$194)&gt;10,IF(AND(ISNUMBER('Control Sample Data'!T161),'Control Sample Data'!T161&lt;35,'Control Sample Data'!T161&gt;0),'Control Sample Data'!T161-'Choose Housekeeping Genes'!AR$20,35-'Choose Housekeeping Genes'!AR$20),"")</f>
        <v/>
      </c>
      <c r="AQ161" s="22" t="str">
        <f>IF(SUM('Control Sample Data'!U$3:U$194)&gt;10,IF(AND(ISNUMBER('Control Sample Data'!U161),'Control Sample Data'!U161&lt;35,'Control Sample Data'!U161&gt;0),'Control Sample Data'!U161-'Choose Housekeeping Genes'!AS$20,35-'Choose Housekeeping Genes'!AS$20),"")</f>
        <v/>
      </c>
      <c r="AR161" s="22" t="str">
        <f>IF(SUM('Control Sample Data'!V$3:V$194)&gt;10,IF(AND(ISNUMBER('Control Sample Data'!V161),'Control Sample Data'!V161&lt;35,'Control Sample Data'!V161&gt;0),'Control Sample Data'!V161-'Choose Housekeeping Genes'!AT$20,35-'Choose Housekeeping Genes'!AT$20),"")</f>
        <v/>
      </c>
      <c r="AS161" s="69" t="str">
        <f>'Control Sample Data'!A161</f>
        <v>Val-CAC-1</v>
      </c>
      <c r="AT161" s="21" t="s">
        <v>122</v>
      </c>
      <c r="AU161" s="22" t="str">
        <f ca="1">IF(ISNUMBER(C161-'Choose Housekeeping Genes'!D$12),C161-'Choose Housekeeping Genes'!D$12,"")</f>
        <v/>
      </c>
      <c r="AV161" s="22" t="str">
        <f ca="1">IF(ISNUMBER(D161-'Choose Housekeeping Genes'!E$12),D161-'Choose Housekeeping Genes'!E$12,"")</f>
        <v/>
      </c>
      <c r="AW161" s="22" t="str">
        <f ca="1">IF(ISNUMBER(E161-'Choose Housekeeping Genes'!F$12),E161-'Choose Housekeeping Genes'!F$12,"")</f>
        <v/>
      </c>
      <c r="AX161" s="22" t="str">
        <f ca="1">IF(ISNUMBER(F161-'Choose Housekeeping Genes'!G$12),F161-'Choose Housekeeping Genes'!G$12,"")</f>
        <v/>
      </c>
      <c r="AY161" s="22" t="str">
        <f ca="1">IF(ISNUMBER(G161-'Choose Housekeeping Genes'!H$12),G161-'Choose Housekeeping Genes'!H$12,"")</f>
        <v/>
      </c>
      <c r="AZ161" s="22" t="str">
        <f ca="1">IF(ISNUMBER(H161-'Choose Housekeeping Genes'!I$12),H161-'Choose Housekeeping Genes'!I$12,"")</f>
        <v/>
      </c>
      <c r="BA161" s="22" t="str">
        <f ca="1">IF(ISNUMBER(I161-'Choose Housekeeping Genes'!J$12),I161-'Choose Housekeeping Genes'!J$12,"")</f>
        <v/>
      </c>
      <c r="BB161" s="22" t="str">
        <f ca="1">IF(ISNUMBER(J161-'Choose Housekeeping Genes'!K$12),J161-'Choose Housekeeping Genes'!K$12,"")</f>
        <v/>
      </c>
      <c r="BC161" s="22" t="str">
        <f ca="1">IF(ISNUMBER(K161-'Choose Housekeeping Genes'!L$12),K161-'Choose Housekeeping Genes'!L$12,"")</f>
        <v/>
      </c>
      <c r="BD161" s="22" t="str">
        <f ca="1">IF(ISNUMBER(L161-'Choose Housekeeping Genes'!M$12),L161-'Choose Housekeeping Genes'!M$12,"")</f>
        <v/>
      </c>
      <c r="BE161" s="22" t="str">
        <f ca="1">IF(ISNUMBER(M161-'Choose Housekeeping Genes'!N$12),M161-'Choose Housekeeping Genes'!N$12,"")</f>
        <v/>
      </c>
      <c r="BF161" s="22" t="str">
        <f ca="1">IF(ISNUMBER(N161-'Choose Housekeeping Genes'!O$12),N161-'Choose Housekeeping Genes'!O$12,"")</f>
        <v/>
      </c>
      <c r="BG161" s="22" t="str">
        <f ca="1">IF(ISNUMBER(O161-'Choose Housekeeping Genes'!P$12),O161-'Choose Housekeeping Genes'!P$12,"")</f>
        <v/>
      </c>
      <c r="BH161" s="22" t="str">
        <f ca="1">IF(ISNUMBER(P161-'Choose Housekeeping Genes'!Q$12),P161-'Choose Housekeeping Genes'!Q$12,"")</f>
        <v/>
      </c>
      <c r="BI161" s="22" t="str">
        <f ca="1">IF(ISNUMBER(Q161-'Choose Housekeeping Genes'!R$12),Q161-'Choose Housekeeping Genes'!R$12,"")</f>
        <v/>
      </c>
      <c r="BJ161" s="22" t="str">
        <f ca="1">IF(ISNUMBER(R161-'Choose Housekeeping Genes'!S$12),R161-'Choose Housekeeping Genes'!S$12,"")</f>
        <v/>
      </c>
      <c r="BK161" s="22" t="str">
        <f ca="1">IF(ISNUMBER(S161-'Choose Housekeeping Genes'!T$12),S161-'Choose Housekeeping Genes'!T$12,"")</f>
        <v/>
      </c>
      <c r="BL161" s="22" t="str">
        <f ca="1">IF(ISNUMBER(T161-'Choose Housekeeping Genes'!U$12),T161-'Choose Housekeeping Genes'!U$12,"")</f>
        <v/>
      </c>
      <c r="BM161" s="22" t="str">
        <f ca="1">IF(ISNUMBER(U161-'Choose Housekeeping Genes'!V$12),U161-'Choose Housekeeping Genes'!V$12,"")</f>
        <v/>
      </c>
      <c r="BN161" s="22" t="str">
        <f ca="1">IF(ISNUMBER(V161-'Choose Housekeeping Genes'!W$12),V161-'Choose Housekeeping Genes'!W$12,"")</f>
        <v/>
      </c>
      <c r="BO161" s="142" t="str">
        <f t="shared" si="94"/>
        <v>Val-CAC-1</v>
      </c>
      <c r="BP161" s="140" t="s">
        <v>122</v>
      </c>
      <c r="BQ161" s="22" t="str">
        <f ca="1">IF(ISNUMBER(Y161-'Choose Housekeeping Genes'!AA$12),Y161-'Choose Housekeeping Genes'!AA$12,"")</f>
        <v/>
      </c>
      <c r="BR161" s="22" t="str">
        <f ca="1">IF(ISNUMBER(Z161-'Choose Housekeeping Genes'!AB$12),Z161-'Choose Housekeeping Genes'!AB$12,"")</f>
        <v/>
      </c>
      <c r="BS161" s="22" t="str">
        <f ca="1">IF(ISNUMBER(AA161-'Choose Housekeeping Genes'!AC$12),AA161-'Choose Housekeeping Genes'!AC$12,"")</f>
        <v/>
      </c>
      <c r="BT161" s="22" t="str">
        <f ca="1">IF(ISNUMBER(AB161-'Choose Housekeeping Genes'!AD$12),AB161-'Choose Housekeeping Genes'!AD$12,"")</f>
        <v/>
      </c>
      <c r="BU161" s="22" t="str">
        <f ca="1">IF(ISNUMBER(AC161-'Choose Housekeeping Genes'!AE$12),AC161-'Choose Housekeeping Genes'!AE$12,"")</f>
        <v/>
      </c>
      <c r="BV161" s="22" t="str">
        <f ca="1">IF(ISNUMBER(AD161-'Choose Housekeeping Genes'!AF$12),AD161-'Choose Housekeeping Genes'!AF$12,"")</f>
        <v/>
      </c>
      <c r="BW161" s="22" t="str">
        <f ca="1">IF(ISNUMBER(AE161-'Choose Housekeeping Genes'!AG$12),AE161-'Choose Housekeeping Genes'!AG$12,"")</f>
        <v/>
      </c>
      <c r="BX161" s="22" t="str">
        <f ca="1">IF(ISNUMBER(AF161-'Choose Housekeeping Genes'!AH$12),AF161-'Choose Housekeeping Genes'!AH$12,"")</f>
        <v/>
      </c>
      <c r="BY161" s="22" t="str">
        <f ca="1">IF(ISNUMBER(AG161-'Choose Housekeeping Genes'!AI$12),AG161-'Choose Housekeeping Genes'!AI$12,"")</f>
        <v/>
      </c>
      <c r="BZ161" s="22" t="str">
        <f ca="1">IF(ISNUMBER(AH161-'Choose Housekeeping Genes'!AJ$12),AH161-'Choose Housekeeping Genes'!AJ$12,"")</f>
        <v/>
      </c>
      <c r="CA161" s="22" t="str">
        <f ca="1">IF(ISNUMBER(AI161-'Choose Housekeeping Genes'!AK$12),AI161-'Choose Housekeeping Genes'!AK$12,"")</f>
        <v/>
      </c>
      <c r="CB161" s="22" t="str">
        <f ca="1">IF(ISNUMBER(AJ161-'Choose Housekeeping Genes'!AL$12),AJ161-'Choose Housekeeping Genes'!AL$12,"")</f>
        <v/>
      </c>
      <c r="CC161" s="22" t="str">
        <f ca="1">IF(ISNUMBER(AK161-'Choose Housekeeping Genes'!AM$12),AK161-'Choose Housekeeping Genes'!AM$12,"")</f>
        <v/>
      </c>
      <c r="CD161" s="22" t="str">
        <f ca="1">IF(ISNUMBER(AL161-'Choose Housekeeping Genes'!AN$12),AL161-'Choose Housekeeping Genes'!AN$12,"")</f>
        <v/>
      </c>
      <c r="CE161" s="22" t="str">
        <f ca="1">IF(ISNUMBER(AM161-'Choose Housekeeping Genes'!AO$12),AM161-'Choose Housekeeping Genes'!AO$12,"")</f>
        <v/>
      </c>
      <c r="CF161" s="22" t="str">
        <f ca="1">IF(ISNUMBER(AN161-'Choose Housekeeping Genes'!AP$12),AN161-'Choose Housekeeping Genes'!AP$12,"")</f>
        <v/>
      </c>
      <c r="CG161" s="22" t="str">
        <f ca="1">IF(ISNUMBER(AO161-'Choose Housekeeping Genes'!AQ$12),AO161-'Choose Housekeeping Genes'!AQ$12,"")</f>
        <v/>
      </c>
      <c r="CH161" s="22" t="str">
        <f ca="1">IF(ISNUMBER(AP161-'Choose Housekeeping Genes'!AR$12),AP161-'Choose Housekeeping Genes'!AR$12,"")</f>
        <v/>
      </c>
      <c r="CI161" s="22" t="str">
        <f ca="1">IF(ISNUMBER(AQ161-'Choose Housekeeping Genes'!AS$12),AQ161-'Choose Housekeeping Genes'!AS$12,"")</f>
        <v/>
      </c>
      <c r="CJ161" s="22" t="str">
        <f ca="1">IF(ISNUMBER(AR161-'Choose Housekeeping Genes'!AT$12),AR161-'Choose Housekeeping Genes'!AT$12,"")</f>
        <v/>
      </c>
      <c r="CK161" s="66" t="e">
        <f t="shared" ca="1" si="95"/>
        <v>#DIV/0!</v>
      </c>
      <c r="CL161" s="143" t="e">
        <f t="shared" ca="1" si="96"/>
        <v>#DIV/0!</v>
      </c>
      <c r="DA161" s="69" t="str">
        <f>'Transcript table'!D169</f>
        <v>Val-CAC-1</v>
      </c>
      <c r="DB161" s="21" t="s">
        <v>122</v>
      </c>
      <c r="DC161" s="65" t="str">
        <f t="shared" ca="1" si="97"/>
        <v/>
      </c>
      <c r="DD161" s="65" t="str">
        <f t="shared" ca="1" si="98"/>
        <v/>
      </c>
      <c r="DE161" s="65" t="str">
        <f t="shared" ca="1" si="99"/>
        <v/>
      </c>
      <c r="DF161" s="65" t="str">
        <f t="shared" ca="1" si="100"/>
        <v/>
      </c>
      <c r="DG161" s="65" t="str">
        <f t="shared" ca="1" si="101"/>
        <v/>
      </c>
      <c r="DH161" s="65" t="str">
        <f t="shared" ca="1" si="102"/>
        <v/>
      </c>
      <c r="DI161" s="65" t="str">
        <f t="shared" ca="1" si="103"/>
        <v/>
      </c>
      <c r="DJ161" s="65" t="str">
        <f t="shared" ca="1" si="104"/>
        <v/>
      </c>
      <c r="DK161" s="65" t="str">
        <f t="shared" ca="1" si="105"/>
        <v/>
      </c>
      <c r="DL161" s="65" t="str">
        <f t="shared" ca="1" si="106"/>
        <v/>
      </c>
      <c r="DM161" s="65" t="str">
        <f t="shared" ca="1" si="107"/>
        <v/>
      </c>
      <c r="DN161" s="65" t="str">
        <f t="shared" ca="1" si="108"/>
        <v/>
      </c>
      <c r="DO161" s="65" t="str">
        <f t="shared" ca="1" si="109"/>
        <v/>
      </c>
      <c r="DP161" s="65" t="str">
        <f t="shared" ca="1" si="110"/>
        <v/>
      </c>
      <c r="DQ161" s="65" t="str">
        <f t="shared" ca="1" si="111"/>
        <v/>
      </c>
      <c r="DR161" s="65" t="str">
        <f t="shared" ca="1" si="112"/>
        <v/>
      </c>
      <c r="DS161" s="65" t="str">
        <f t="shared" ca="1" si="113"/>
        <v/>
      </c>
      <c r="DT161" s="65" t="str">
        <f t="shared" ca="1" si="114"/>
        <v/>
      </c>
      <c r="DU161" s="65" t="str">
        <f t="shared" ca="1" si="115"/>
        <v/>
      </c>
      <c r="DV161" s="65" t="str">
        <f t="shared" ca="1" si="116"/>
        <v/>
      </c>
      <c r="DW161" s="141" t="str">
        <f t="shared" si="117"/>
        <v>Val-CAC-1</v>
      </c>
      <c r="DX161" s="140" t="s">
        <v>122</v>
      </c>
      <c r="DY161" s="65" t="str">
        <f t="shared" ca="1" si="118"/>
        <v/>
      </c>
      <c r="DZ161" s="65" t="str">
        <f t="shared" ca="1" si="119"/>
        <v/>
      </c>
      <c r="EA161" s="65" t="str">
        <f t="shared" ca="1" si="120"/>
        <v/>
      </c>
      <c r="EB161" s="65" t="str">
        <f t="shared" ca="1" si="121"/>
        <v/>
      </c>
      <c r="EC161" s="65" t="str">
        <f t="shared" ca="1" si="122"/>
        <v/>
      </c>
      <c r="ED161" s="65" t="str">
        <f t="shared" ca="1" si="123"/>
        <v/>
      </c>
      <c r="EE161" s="65" t="str">
        <f t="shared" ca="1" si="124"/>
        <v/>
      </c>
      <c r="EF161" s="65" t="str">
        <f t="shared" ca="1" si="125"/>
        <v/>
      </c>
      <c r="EG161" s="65" t="str">
        <f t="shared" ca="1" si="126"/>
        <v/>
      </c>
      <c r="EH161" s="65" t="str">
        <f t="shared" ca="1" si="127"/>
        <v/>
      </c>
      <c r="EI161" s="65" t="str">
        <f t="shared" ca="1" si="128"/>
        <v/>
      </c>
      <c r="EJ161" s="65" t="str">
        <f t="shared" ca="1" si="129"/>
        <v/>
      </c>
      <c r="EK161" s="65" t="str">
        <f t="shared" ca="1" si="130"/>
        <v/>
      </c>
      <c r="EL161" s="65" t="str">
        <f t="shared" ca="1" si="131"/>
        <v/>
      </c>
      <c r="EM161" s="65" t="str">
        <f t="shared" ca="1" si="132"/>
        <v/>
      </c>
      <c r="EN161" s="65" t="str">
        <f t="shared" ca="1" si="133"/>
        <v/>
      </c>
      <c r="EO161" s="65" t="str">
        <f t="shared" ca="1" si="134"/>
        <v/>
      </c>
      <c r="EP161" s="65" t="str">
        <f t="shared" ca="1" si="135"/>
        <v/>
      </c>
      <c r="EQ161" s="65" t="str">
        <f t="shared" ca="1" si="136"/>
        <v/>
      </c>
      <c r="ER161" s="65" t="str">
        <f t="shared" ca="1" si="137"/>
        <v/>
      </c>
    </row>
    <row r="162" spans="1:148" ht="12.75" customHeight="1">
      <c r="A162" s="134" t="str">
        <f>'Test Sample Data'!A162</f>
        <v>Val-CAC-2</v>
      </c>
      <c r="B162" s="136" t="s">
        <v>120</v>
      </c>
      <c r="C162" s="22" t="str">
        <f>IF(SUM('Test Sample Data'!C$3:C$194)&gt;10,IF(AND(ISNUMBER('Test Sample Data'!C162),'Test Sample Data'!C162&lt;35,'Test Sample Data'!C162&gt;0),'Test Sample Data'!C162-'Choose Housekeeping Genes'!D$20,35-'Choose Housekeeping Genes'!D$20),"")</f>
        <v/>
      </c>
      <c r="D162" s="22" t="str">
        <f>IF(SUM('Test Sample Data'!D$3:D$194)&gt;10,IF(AND(ISNUMBER('Test Sample Data'!D162),'Test Sample Data'!D162&lt;35,'Test Sample Data'!D162&gt;0),'Test Sample Data'!D162-'Choose Housekeeping Genes'!E$20,35-'Choose Housekeeping Genes'!E$20),"")</f>
        <v/>
      </c>
      <c r="E162" s="22" t="str">
        <f>IF(SUM('Test Sample Data'!E$3:E$194)&gt;10,IF(AND(ISNUMBER('Test Sample Data'!E162),'Test Sample Data'!E162&lt;35,'Test Sample Data'!E162&gt;0),'Test Sample Data'!E162-'Choose Housekeeping Genes'!F$20,35-'Choose Housekeeping Genes'!F$20),"")</f>
        <v/>
      </c>
      <c r="F162" s="22" t="str">
        <f>IF(SUM('Test Sample Data'!F$3:F$194)&gt;10,IF(AND(ISNUMBER('Test Sample Data'!F162),'Test Sample Data'!F162&lt;35,'Test Sample Data'!F162&gt;0),'Test Sample Data'!F162-'Choose Housekeeping Genes'!G$20,35-'Choose Housekeeping Genes'!G$20),"")</f>
        <v/>
      </c>
      <c r="G162" s="22" t="str">
        <f>IF(SUM('Test Sample Data'!G$3:G$194)&gt;10,IF(AND(ISNUMBER('Test Sample Data'!G162),'Test Sample Data'!G162&lt;35,'Test Sample Data'!G162&gt;0),'Test Sample Data'!G162-'Choose Housekeeping Genes'!H$20,35-'Choose Housekeeping Genes'!H$20),"")</f>
        <v/>
      </c>
      <c r="H162" s="22" t="str">
        <f>IF(SUM('Test Sample Data'!H$3:H$194)&gt;10,IF(AND(ISNUMBER('Test Sample Data'!H162),'Test Sample Data'!H162&lt;35,'Test Sample Data'!H162&gt;0),'Test Sample Data'!H162-'Choose Housekeeping Genes'!I$20,35-'Choose Housekeeping Genes'!I$20),"")</f>
        <v/>
      </c>
      <c r="I162" s="22" t="str">
        <f>IF(SUM('Test Sample Data'!I$3:I$194)&gt;10,IF(AND(ISNUMBER('Test Sample Data'!I162),'Test Sample Data'!I162&lt;35,'Test Sample Data'!I162&gt;0),'Test Sample Data'!I162-'Choose Housekeeping Genes'!J$20,35-'Choose Housekeeping Genes'!J$20),"")</f>
        <v/>
      </c>
      <c r="J162" s="22" t="str">
        <f>IF(SUM('Test Sample Data'!J$3:J$194)&gt;10,IF(AND(ISNUMBER('Test Sample Data'!J162),'Test Sample Data'!J162&lt;35,'Test Sample Data'!J162&gt;0),'Test Sample Data'!J162-'Choose Housekeeping Genes'!K$20,35-'Choose Housekeeping Genes'!K$20),"")</f>
        <v/>
      </c>
      <c r="K162" s="22" t="str">
        <f>IF(SUM('Test Sample Data'!K$3:K$194)&gt;10,IF(AND(ISNUMBER('Test Sample Data'!K162),'Test Sample Data'!K162&lt;35,'Test Sample Data'!K162&gt;0),'Test Sample Data'!K162-'Choose Housekeeping Genes'!L$20,35-'Choose Housekeeping Genes'!L$20),"")</f>
        <v/>
      </c>
      <c r="L162" s="22" t="str">
        <f>IF(SUM('Test Sample Data'!L$3:L$194)&gt;10,IF(AND(ISNUMBER('Test Sample Data'!L162),'Test Sample Data'!L162&lt;35,'Test Sample Data'!L162&gt;0),'Test Sample Data'!L162-'Choose Housekeeping Genes'!M$20,35-'Choose Housekeeping Genes'!M$20),"")</f>
        <v/>
      </c>
      <c r="M162" s="22" t="str">
        <f>IF(SUM('Test Sample Data'!M$3:M$194)&gt;10,IF(AND(ISNUMBER('Test Sample Data'!M162),'Test Sample Data'!M162&lt;35,'Test Sample Data'!M162&gt;0),'Test Sample Data'!M162-'Choose Housekeeping Genes'!N$20,35-'Choose Housekeeping Genes'!N$20),"")</f>
        <v/>
      </c>
      <c r="N162" s="22" t="str">
        <f>IF(SUM('Test Sample Data'!N$3:N$194)&gt;10,IF(AND(ISNUMBER('Test Sample Data'!N162),'Test Sample Data'!N162&lt;35,'Test Sample Data'!N162&gt;0),'Test Sample Data'!N162-'Choose Housekeeping Genes'!O$20,35-'Choose Housekeeping Genes'!O$20),"")</f>
        <v/>
      </c>
      <c r="O162" s="22" t="str">
        <f>IF(SUM('Test Sample Data'!O$3:O$194)&gt;10,IF(AND(ISNUMBER('Test Sample Data'!O162),'Test Sample Data'!O162&lt;35,'Test Sample Data'!O162&gt;0),'Test Sample Data'!O162-'Choose Housekeeping Genes'!P$20,35-'Choose Housekeeping Genes'!P$20),"")</f>
        <v/>
      </c>
      <c r="P162" s="22" t="str">
        <f>IF(SUM('Test Sample Data'!P$3:P$194)&gt;10,IF(AND(ISNUMBER('Test Sample Data'!P162),'Test Sample Data'!P162&lt;35,'Test Sample Data'!P162&gt;0),'Test Sample Data'!P162-'Choose Housekeeping Genes'!Q$20,35-'Choose Housekeeping Genes'!Q$20),"")</f>
        <v/>
      </c>
      <c r="Q162" s="22" t="str">
        <f>IF(SUM('Test Sample Data'!Q$3:Q$194)&gt;10,IF(AND(ISNUMBER('Test Sample Data'!Q162),'Test Sample Data'!Q162&lt;35,'Test Sample Data'!Q162&gt;0),'Test Sample Data'!Q162-'Choose Housekeeping Genes'!R$20,35-'Choose Housekeeping Genes'!R$20),"")</f>
        <v/>
      </c>
      <c r="R162" s="22" t="str">
        <f>IF(SUM('Test Sample Data'!R$3:R$194)&gt;10,IF(AND(ISNUMBER('Test Sample Data'!R162),'Test Sample Data'!R162&lt;35,'Test Sample Data'!R162&gt;0),'Test Sample Data'!R162-'Choose Housekeeping Genes'!S$20,35-'Choose Housekeeping Genes'!S$20),"")</f>
        <v/>
      </c>
      <c r="S162" s="22" t="str">
        <f>IF(SUM('Test Sample Data'!S$3:S$194)&gt;10,IF(AND(ISNUMBER('Test Sample Data'!S162),'Test Sample Data'!S162&lt;35,'Test Sample Data'!S162&gt;0),'Test Sample Data'!S162-'Choose Housekeeping Genes'!T$20,35-'Choose Housekeeping Genes'!T$20),"")</f>
        <v/>
      </c>
      <c r="T162" s="22" t="str">
        <f>IF(SUM('Test Sample Data'!T$3:T$194)&gt;10,IF(AND(ISNUMBER('Test Sample Data'!T162),'Test Sample Data'!T162&lt;35,'Test Sample Data'!T162&gt;0),'Test Sample Data'!T162-'Choose Housekeeping Genes'!U$20,35-'Choose Housekeeping Genes'!U$20),"")</f>
        <v/>
      </c>
      <c r="U162" s="22" t="str">
        <f>IF(SUM('Test Sample Data'!U$3:U$194)&gt;10,IF(AND(ISNUMBER('Test Sample Data'!U162),'Test Sample Data'!U162&lt;35,'Test Sample Data'!U162&gt;0),'Test Sample Data'!U162-'Choose Housekeeping Genes'!V$20,35-'Choose Housekeeping Genes'!V$20),"")</f>
        <v/>
      </c>
      <c r="V162" s="22" t="str">
        <f>IF(SUM('Test Sample Data'!V$3:V$194)&gt;10,IF(AND(ISNUMBER('Test Sample Data'!V162),'Test Sample Data'!V162&lt;35,'Test Sample Data'!V162&gt;0),'Test Sample Data'!V162-'Choose Housekeeping Genes'!W$20,35-'Choose Housekeeping Genes'!W$20),"")</f>
        <v/>
      </c>
      <c r="W162" s="139" t="str">
        <f>'Control Sample Data'!A162</f>
        <v>Val-CAC-2</v>
      </c>
      <c r="X162" s="140" t="s">
        <v>120</v>
      </c>
      <c r="Y162" s="22" t="str">
        <f>IF(SUM('Control Sample Data'!C$3:C$194)&gt;10,IF(AND(ISNUMBER('Control Sample Data'!C162),'Control Sample Data'!C162&lt;35,'Control Sample Data'!C162&gt;0),'Control Sample Data'!C162-'Choose Housekeeping Genes'!AA$20,35-'Choose Housekeeping Genes'!AA$20),"")</f>
        <v/>
      </c>
      <c r="Z162" s="22" t="str">
        <f>IF(SUM('Control Sample Data'!D$3:D$194)&gt;10,IF(AND(ISNUMBER('Control Sample Data'!D162),'Control Sample Data'!D162&lt;35,'Control Sample Data'!D162&gt;0),'Control Sample Data'!D162-'Choose Housekeeping Genes'!AB$20,35-'Choose Housekeeping Genes'!AB$20),"")</f>
        <v/>
      </c>
      <c r="AA162" s="22" t="str">
        <f>IF(SUM('Control Sample Data'!E$3:E$194)&gt;10,IF(AND(ISNUMBER('Control Sample Data'!E162),'Control Sample Data'!E162&lt;35,'Control Sample Data'!E162&gt;0),'Control Sample Data'!E162-'Choose Housekeeping Genes'!AC$20,35-'Choose Housekeeping Genes'!AC$20),"")</f>
        <v/>
      </c>
      <c r="AB162" s="22" t="str">
        <f>IF(SUM('Control Sample Data'!F$3:F$194)&gt;10,IF(AND(ISNUMBER('Control Sample Data'!F162),'Control Sample Data'!F162&lt;35,'Control Sample Data'!F162&gt;0),'Control Sample Data'!F162-'Choose Housekeeping Genes'!AD$20,35-'Choose Housekeeping Genes'!AD$20),"")</f>
        <v/>
      </c>
      <c r="AC162" s="22" t="str">
        <f>IF(SUM('Control Sample Data'!G$3:G$194)&gt;10,IF(AND(ISNUMBER('Control Sample Data'!G162),'Control Sample Data'!G162&lt;35,'Control Sample Data'!G162&gt;0),'Control Sample Data'!G162-'Choose Housekeeping Genes'!AE$20,35-'Choose Housekeeping Genes'!AE$20),"")</f>
        <v/>
      </c>
      <c r="AD162" s="22" t="str">
        <f>IF(SUM('Control Sample Data'!H$3:H$194)&gt;10,IF(AND(ISNUMBER('Control Sample Data'!H162),'Control Sample Data'!H162&lt;35,'Control Sample Data'!H162&gt;0),'Control Sample Data'!H162-'Choose Housekeeping Genes'!AF$20,35-'Choose Housekeeping Genes'!AF$20),"")</f>
        <v/>
      </c>
      <c r="AE162" s="22" t="str">
        <f>IF(SUM('Control Sample Data'!I$3:I$194)&gt;10,IF(AND(ISNUMBER('Control Sample Data'!I162),'Control Sample Data'!I162&lt;35,'Control Sample Data'!I162&gt;0),'Control Sample Data'!I162-'Choose Housekeeping Genes'!AG$20,35-'Choose Housekeeping Genes'!AG$20),"")</f>
        <v/>
      </c>
      <c r="AF162" s="22" t="str">
        <f>IF(SUM('Control Sample Data'!J$3:J$194)&gt;10,IF(AND(ISNUMBER('Control Sample Data'!J162),'Control Sample Data'!J162&lt;35,'Control Sample Data'!J162&gt;0),'Control Sample Data'!J162-'Choose Housekeeping Genes'!AH$20,35-'Choose Housekeeping Genes'!AH$20),"")</f>
        <v/>
      </c>
      <c r="AG162" s="22" t="str">
        <f>IF(SUM('Control Sample Data'!K$3:K$194)&gt;10,IF(AND(ISNUMBER('Control Sample Data'!K162),'Control Sample Data'!K162&lt;35,'Control Sample Data'!K162&gt;0),'Control Sample Data'!K162-'Choose Housekeeping Genes'!AI$20,35-'Choose Housekeeping Genes'!AI$20),"")</f>
        <v/>
      </c>
      <c r="AH162" s="22" t="str">
        <f>IF(SUM('Control Sample Data'!L$3:L$194)&gt;10,IF(AND(ISNUMBER('Control Sample Data'!L162),'Control Sample Data'!L162&lt;35,'Control Sample Data'!L162&gt;0),'Control Sample Data'!L162-'Choose Housekeeping Genes'!AJ$20,35-'Choose Housekeeping Genes'!AJ$20),"")</f>
        <v/>
      </c>
      <c r="AI162" s="22" t="str">
        <f>IF(SUM('Control Sample Data'!M$3:M$194)&gt;10,IF(AND(ISNUMBER('Control Sample Data'!M162),'Control Sample Data'!M162&lt;35,'Control Sample Data'!M162&gt;0),'Control Sample Data'!M162-'Choose Housekeeping Genes'!AK$20,35-'Choose Housekeeping Genes'!AK$20),"")</f>
        <v/>
      </c>
      <c r="AJ162" s="22" t="str">
        <f>IF(SUM('Control Sample Data'!N$3:N$194)&gt;10,IF(AND(ISNUMBER('Control Sample Data'!N162),'Control Sample Data'!N162&lt;35,'Control Sample Data'!N162&gt;0),'Control Sample Data'!N162-'Choose Housekeeping Genes'!AL$20,35-'Choose Housekeeping Genes'!AL$20),"")</f>
        <v/>
      </c>
      <c r="AK162" s="22" t="str">
        <f>IF(SUM('Control Sample Data'!O$3:O$194)&gt;10,IF(AND(ISNUMBER('Control Sample Data'!O162),'Control Sample Data'!O162&lt;35,'Control Sample Data'!O162&gt;0),'Control Sample Data'!O162-'Choose Housekeeping Genes'!AM$20,35-'Choose Housekeeping Genes'!AM$20),"")</f>
        <v/>
      </c>
      <c r="AL162" s="22" t="str">
        <f>IF(SUM('Control Sample Data'!P$3:P$194)&gt;10,IF(AND(ISNUMBER('Control Sample Data'!P162),'Control Sample Data'!P162&lt;35,'Control Sample Data'!P162&gt;0),'Control Sample Data'!P162-'Choose Housekeeping Genes'!AN$20,35-'Choose Housekeeping Genes'!AN$20),"")</f>
        <v/>
      </c>
      <c r="AM162" s="22" t="str">
        <f>IF(SUM('Control Sample Data'!Q$3:Q$194)&gt;10,IF(AND(ISNUMBER('Control Sample Data'!Q162),'Control Sample Data'!Q162&lt;35,'Control Sample Data'!Q162&gt;0),'Control Sample Data'!Q162-'Choose Housekeeping Genes'!AO$20,35-'Choose Housekeeping Genes'!AO$20),"")</f>
        <v/>
      </c>
      <c r="AN162" s="22" t="str">
        <f>IF(SUM('Control Sample Data'!R$3:R$194)&gt;10,IF(AND(ISNUMBER('Control Sample Data'!R162),'Control Sample Data'!R162&lt;35,'Control Sample Data'!R162&gt;0),'Control Sample Data'!R162-'Choose Housekeeping Genes'!AP$20,35-'Choose Housekeeping Genes'!AP$20),"")</f>
        <v/>
      </c>
      <c r="AO162" s="22" t="str">
        <f>IF(SUM('Control Sample Data'!S$3:S$194)&gt;10,IF(AND(ISNUMBER('Control Sample Data'!S162),'Control Sample Data'!S162&lt;35,'Control Sample Data'!S162&gt;0),'Control Sample Data'!S162-'Choose Housekeeping Genes'!AQ$20,35-'Choose Housekeeping Genes'!AQ$20),"")</f>
        <v/>
      </c>
      <c r="AP162" s="22" t="str">
        <f>IF(SUM('Control Sample Data'!T$3:T$194)&gt;10,IF(AND(ISNUMBER('Control Sample Data'!T162),'Control Sample Data'!T162&lt;35,'Control Sample Data'!T162&gt;0),'Control Sample Data'!T162-'Choose Housekeeping Genes'!AR$20,35-'Choose Housekeeping Genes'!AR$20),"")</f>
        <v/>
      </c>
      <c r="AQ162" s="22" t="str">
        <f>IF(SUM('Control Sample Data'!U$3:U$194)&gt;10,IF(AND(ISNUMBER('Control Sample Data'!U162),'Control Sample Data'!U162&lt;35,'Control Sample Data'!U162&gt;0),'Control Sample Data'!U162-'Choose Housekeeping Genes'!AS$20,35-'Choose Housekeeping Genes'!AS$20),"")</f>
        <v/>
      </c>
      <c r="AR162" s="22" t="str">
        <f>IF(SUM('Control Sample Data'!V$3:V$194)&gt;10,IF(AND(ISNUMBER('Control Sample Data'!V162),'Control Sample Data'!V162&lt;35,'Control Sample Data'!V162&gt;0),'Control Sample Data'!V162-'Choose Housekeeping Genes'!AT$20,35-'Choose Housekeeping Genes'!AT$20),"")</f>
        <v/>
      </c>
      <c r="AS162" s="69" t="str">
        <f>'Control Sample Data'!A162</f>
        <v>Val-CAC-2</v>
      </c>
      <c r="AT162" s="21" t="s">
        <v>120</v>
      </c>
      <c r="AU162" s="22" t="str">
        <f ca="1">IF(ISNUMBER(C162-'Choose Housekeeping Genes'!D$12),C162-'Choose Housekeeping Genes'!D$12,"")</f>
        <v/>
      </c>
      <c r="AV162" s="22" t="str">
        <f ca="1">IF(ISNUMBER(D162-'Choose Housekeeping Genes'!E$12),D162-'Choose Housekeeping Genes'!E$12,"")</f>
        <v/>
      </c>
      <c r="AW162" s="22" t="str">
        <f ca="1">IF(ISNUMBER(E162-'Choose Housekeeping Genes'!F$12),E162-'Choose Housekeeping Genes'!F$12,"")</f>
        <v/>
      </c>
      <c r="AX162" s="22" t="str">
        <f ca="1">IF(ISNUMBER(F162-'Choose Housekeeping Genes'!G$12),F162-'Choose Housekeeping Genes'!G$12,"")</f>
        <v/>
      </c>
      <c r="AY162" s="22" t="str">
        <f ca="1">IF(ISNUMBER(G162-'Choose Housekeeping Genes'!H$12),G162-'Choose Housekeeping Genes'!H$12,"")</f>
        <v/>
      </c>
      <c r="AZ162" s="22" t="str">
        <f ca="1">IF(ISNUMBER(H162-'Choose Housekeeping Genes'!I$12),H162-'Choose Housekeeping Genes'!I$12,"")</f>
        <v/>
      </c>
      <c r="BA162" s="22" t="str">
        <f ca="1">IF(ISNUMBER(I162-'Choose Housekeeping Genes'!J$12),I162-'Choose Housekeeping Genes'!J$12,"")</f>
        <v/>
      </c>
      <c r="BB162" s="22" t="str">
        <f ca="1">IF(ISNUMBER(J162-'Choose Housekeeping Genes'!K$12),J162-'Choose Housekeeping Genes'!K$12,"")</f>
        <v/>
      </c>
      <c r="BC162" s="22" t="str">
        <f ca="1">IF(ISNUMBER(K162-'Choose Housekeeping Genes'!L$12),K162-'Choose Housekeeping Genes'!L$12,"")</f>
        <v/>
      </c>
      <c r="BD162" s="22" t="str">
        <f ca="1">IF(ISNUMBER(L162-'Choose Housekeeping Genes'!M$12),L162-'Choose Housekeeping Genes'!M$12,"")</f>
        <v/>
      </c>
      <c r="BE162" s="22" t="str">
        <f ca="1">IF(ISNUMBER(M162-'Choose Housekeeping Genes'!N$12),M162-'Choose Housekeeping Genes'!N$12,"")</f>
        <v/>
      </c>
      <c r="BF162" s="22" t="str">
        <f ca="1">IF(ISNUMBER(N162-'Choose Housekeeping Genes'!O$12),N162-'Choose Housekeeping Genes'!O$12,"")</f>
        <v/>
      </c>
      <c r="BG162" s="22" t="str">
        <f ca="1">IF(ISNUMBER(O162-'Choose Housekeeping Genes'!P$12),O162-'Choose Housekeeping Genes'!P$12,"")</f>
        <v/>
      </c>
      <c r="BH162" s="22" t="str">
        <f ca="1">IF(ISNUMBER(P162-'Choose Housekeeping Genes'!Q$12),P162-'Choose Housekeeping Genes'!Q$12,"")</f>
        <v/>
      </c>
      <c r="BI162" s="22" t="str">
        <f ca="1">IF(ISNUMBER(Q162-'Choose Housekeeping Genes'!R$12),Q162-'Choose Housekeeping Genes'!R$12,"")</f>
        <v/>
      </c>
      <c r="BJ162" s="22" t="str">
        <f ca="1">IF(ISNUMBER(R162-'Choose Housekeeping Genes'!S$12),R162-'Choose Housekeeping Genes'!S$12,"")</f>
        <v/>
      </c>
      <c r="BK162" s="22" t="str">
        <f ca="1">IF(ISNUMBER(S162-'Choose Housekeeping Genes'!T$12),S162-'Choose Housekeeping Genes'!T$12,"")</f>
        <v/>
      </c>
      <c r="BL162" s="22" t="str">
        <f ca="1">IF(ISNUMBER(T162-'Choose Housekeeping Genes'!U$12),T162-'Choose Housekeeping Genes'!U$12,"")</f>
        <v/>
      </c>
      <c r="BM162" s="22" t="str">
        <f ca="1">IF(ISNUMBER(U162-'Choose Housekeeping Genes'!V$12),U162-'Choose Housekeeping Genes'!V$12,"")</f>
        <v/>
      </c>
      <c r="BN162" s="22" t="str">
        <f ca="1">IF(ISNUMBER(V162-'Choose Housekeeping Genes'!W$12),V162-'Choose Housekeeping Genes'!W$12,"")</f>
        <v/>
      </c>
      <c r="BO162" s="142" t="str">
        <f t="shared" si="94"/>
        <v>Val-CAC-2</v>
      </c>
      <c r="BP162" s="140" t="s">
        <v>120</v>
      </c>
      <c r="BQ162" s="22" t="str">
        <f ca="1">IF(ISNUMBER(Y162-'Choose Housekeeping Genes'!AA$12),Y162-'Choose Housekeeping Genes'!AA$12,"")</f>
        <v/>
      </c>
      <c r="BR162" s="22" t="str">
        <f ca="1">IF(ISNUMBER(Z162-'Choose Housekeeping Genes'!AB$12),Z162-'Choose Housekeeping Genes'!AB$12,"")</f>
        <v/>
      </c>
      <c r="BS162" s="22" t="str">
        <f ca="1">IF(ISNUMBER(AA162-'Choose Housekeeping Genes'!AC$12),AA162-'Choose Housekeeping Genes'!AC$12,"")</f>
        <v/>
      </c>
      <c r="BT162" s="22" t="str">
        <f ca="1">IF(ISNUMBER(AB162-'Choose Housekeeping Genes'!AD$12),AB162-'Choose Housekeeping Genes'!AD$12,"")</f>
        <v/>
      </c>
      <c r="BU162" s="22" t="str">
        <f ca="1">IF(ISNUMBER(AC162-'Choose Housekeeping Genes'!AE$12),AC162-'Choose Housekeeping Genes'!AE$12,"")</f>
        <v/>
      </c>
      <c r="BV162" s="22" t="str">
        <f ca="1">IF(ISNUMBER(AD162-'Choose Housekeeping Genes'!AF$12),AD162-'Choose Housekeeping Genes'!AF$12,"")</f>
        <v/>
      </c>
      <c r="BW162" s="22" t="str">
        <f ca="1">IF(ISNUMBER(AE162-'Choose Housekeeping Genes'!AG$12),AE162-'Choose Housekeeping Genes'!AG$12,"")</f>
        <v/>
      </c>
      <c r="BX162" s="22" t="str">
        <f ca="1">IF(ISNUMBER(AF162-'Choose Housekeeping Genes'!AH$12),AF162-'Choose Housekeeping Genes'!AH$12,"")</f>
        <v/>
      </c>
      <c r="BY162" s="22" t="str">
        <f ca="1">IF(ISNUMBER(AG162-'Choose Housekeeping Genes'!AI$12),AG162-'Choose Housekeeping Genes'!AI$12,"")</f>
        <v/>
      </c>
      <c r="BZ162" s="22" t="str">
        <f ca="1">IF(ISNUMBER(AH162-'Choose Housekeeping Genes'!AJ$12),AH162-'Choose Housekeeping Genes'!AJ$12,"")</f>
        <v/>
      </c>
      <c r="CA162" s="22" t="str">
        <f ca="1">IF(ISNUMBER(AI162-'Choose Housekeeping Genes'!AK$12),AI162-'Choose Housekeeping Genes'!AK$12,"")</f>
        <v/>
      </c>
      <c r="CB162" s="22" t="str">
        <f ca="1">IF(ISNUMBER(AJ162-'Choose Housekeeping Genes'!AL$12),AJ162-'Choose Housekeeping Genes'!AL$12,"")</f>
        <v/>
      </c>
      <c r="CC162" s="22" t="str">
        <f ca="1">IF(ISNUMBER(AK162-'Choose Housekeeping Genes'!AM$12),AK162-'Choose Housekeeping Genes'!AM$12,"")</f>
        <v/>
      </c>
      <c r="CD162" s="22" t="str">
        <f ca="1">IF(ISNUMBER(AL162-'Choose Housekeeping Genes'!AN$12),AL162-'Choose Housekeeping Genes'!AN$12,"")</f>
        <v/>
      </c>
      <c r="CE162" s="22" t="str">
        <f ca="1">IF(ISNUMBER(AM162-'Choose Housekeeping Genes'!AO$12),AM162-'Choose Housekeeping Genes'!AO$12,"")</f>
        <v/>
      </c>
      <c r="CF162" s="22" t="str">
        <f ca="1">IF(ISNUMBER(AN162-'Choose Housekeeping Genes'!AP$12),AN162-'Choose Housekeeping Genes'!AP$12,"")</f>
        <v/>
      </c>
      <c r="CG162" s="22" t="str">
        <f ca="1">IF(ISNUMBER(AO162-'Choose Housekeeping Genes'!AQ$12),AO162-'Choose Housekeeping Genes'!AQ$12,"")</f>
        <v/>
      </c>
      <c r="CH162" s="22" t="str">
        <f ca="1">IF(ISNUMBER(AP162-'Choose Housekeeping Genes'!AR$12),AP162-'Choose Housekeeping Genes'!AR$12,"")</f>
        <v/>
      </c>
      <c r="CI162" s="22" t="str">
        <f ca="1">IF(ISNUMBER(AQ162-'Choose Housekeeping Genes'!AS$12),AQ162-'Choose Housekeeping Genes'!AS$12,"")</f>
        <v/>
      </c>
      <c r="CJ162" s="22" t="str">
        <f ca="1">IF(ISNUMBER(AR162-'Choose Housekeeping Genes'!AT$12),AR162-'Choose Housekeeping Genes'!AT$12,"")</f>
        <v/>
      </c>
      <c r="CK162" s="66" t="e">
        <f t="shared" ca="1" si="95"/>
        <v>#DIV/0!</v>
      </c>
      <c r="CL162" s="143" t="e">
        <f t="shared" ca="1" si="96"/>
        <v>#DIV/0!</v>
      </c>
      <c r="DA162" s="69" t="str">
        <f>'Transcript table'!D170</f>
        <v>Val-CAC-2</v>
      </c>
      <c r="DB162" s="21" t="s">
        <v>120</v>
      </c>
      <c r="DC162" s="65" t="str">
        <f t="shared" ca="1" si="97"/>
        <v/>
      </c>
      <c r="DD162" s="65" t="str">
        <f t="shared" ca="1" si="98"/>
        <v/>
      </c>
      <c r="DE162" s="65" t="str">
        <f t="shared" ca="1" si="99"/>
        <v/>
      </c>
      <c r="DF162" s="65" t="str">
        <f t="shared" ca="1" si="100"/>
        <v/>
      </c>
      <c r="DG162" s="65" t="str">
        <f t="shared" ca="1" si="101"/>
        <v/>
      </c>
      <c r="DH162" s="65" t="str">
        <f t="shared" ca="1" si="102"/>
        <v/>
      </c>
      <c r="DI162" s="65" t="str">
        <f t="shared" ca="1" si="103"/>
        <v/>
      </c>
      <c r="DJ162" s="65" t="str">
        <f t="shared" ca="1" si="104"/>
        <v/>
      </c>
      <c r="DK162" s="65" t="str">
        <f t="shared" ca="1" si="105"/>
        <v/>
      </c>
      <c r="DL162" s="65" t="str">
        <f t="shared" ca="1" si="106"/>
        <v/>
      </c>
      <c r="DM162" s="65" t="str">
        <f t="shared" ca="1" si="107"/>
        <v/>
      </c>
      <c r="DN162" s="65" t="str">
        <f t="shared" ca="1" si="108"/>
        <v/>
      </c>
      <c r="DO162" s="65" t="str">
        <f t="shared" ca="1" si="109"/>
        <v/>
      </c>
      <c r="DP162" s="65" t="str">
        <f t="shared" ca="1" si="110"/>
        <v/>
      </c>
      <c r="DQ162" s="65" t="str">
        <f t="shared" ca="1" si="111"/>
        <v/>
      </c>
      <c r="DR162" s="65" t="str">
        <f t="shared" ca="1" si="112"/>
        <v/>
      </c>
      <c r="DS162" s="65" t="str">
        <f t="shared" ca="1" si="113"/>
        <v/>
      </c>
      <c r="DT162" s="65" t="str">
        <f t="shared" ca="1" si="114"/>
        <v/>
      </c>
      <c r="DU162" s="65" t="str">
        <f t="shared" ca="1" si="115"/>
        <v/>
      </c>
      <c r="DV162" s="65" t="str">
        <f t="shared" ca="1" si="116"/>
        <v/>
      </c>
      <c r="DW162" s="141" t="str">
        <f t="shared" si="117"/>
        <v>Val-CAC-2</v>
      </c>
      <c r="DX162" s="140" t="s">
        <v>120</v>
      </c>
      <c r="DY162" s="65" t="str">
        <f t="shared" ca="1" si="118"/>
        <v/>
      </c>
      <c r="DZ162" s="65" t="str">
        <f t="shared" ca="1" si="119"/>
        <v/>
      </c>
      <c r="EA162" s="65" t="str">
        <f t="shared" ca="1" si="120"/>
        <v/>
      </c>
      <c r="EB162" s="65" t="str">
        <f t="shared" ca="1" si="121"/>
        <v/>
      </c>
      <c r="EC162" s="65" t="str">
        <f t="shared" ca="1" si="122"/>
        <v/>
      </c>
      <c r="ED162" s="65" t="str">
        <f t="shared" ca="1" si="123"/>
        <v/>
      </c>
      <c r="EE162" s="65" t="str">
        <f t="shared" ca="1" si="124"/>
        <v/>
      </c>
      <c r="EF162" s="65" t="str">
        <f t="shared" ca="1" si="125"/>
        <v/>
      </c>
      <c r="EG162" s="65" t="str">
        <f t="shared" ca="1" si="126"/>
        <v/>
      </c>
      <c r="EH162" s="65" t="str">
        <f t="shared" ca="1" si="127"/>
        <v/>
      </c>
      <c r="EI162" s="65" t="str">
        <f t="shared" ca="1" si="128"/>
        <v/>
      </c>
      <c r="EJ162" s="65" t="str">
        <f t="shared" ca="1" si="129"/>
        <v/>
      </c>
      <c r="EK162" s="65" t="str">
        <f t="shared" ca="1" si="130"/>
        <v/>
      </c>
      <c r="EL162" s="65" t="str">
        <f t="shared" ca="1" si="131"/>
        <v/>
      </c>
      <c r="EM162" s="65" t="str">
        <f t="shared" ca="1" si="132"/>
        <v/>
      </c>
      <c r="EN162" s="65" t="str">
        <f t="shared" ca="1" si="133"/>
        <v/>
      </c>
      <c r="EO162" s="65" t="str">
        <f t="shared" ca="1" si="134"/>
        <v/>
      </c>
      <c r="EP162" s="65" t="str">
        <f t="shared" ca="1" si="135"/>
        <v/>
      </c>
      <c r="EQ162" s="65" t="str">
        <f t="shared" ca="1" si="136"/>
        <v/>
      </c>
      <c r="ER162" s="65" t="str">
        <f t="shared" ca="1" si="137"/>
        <v/>
      </c>
    </row>
    <row r="163" spans="1:148" ht="12.75" customHeight="1">
      <c r="A163" s="134" t="str">
        <f>'Test Sample Data'!A163</f>
        <v>Val-TAC-1</v>
      </c>
      <c r="B163" s="136" t="s">
        <v>118</v>
      </c>
      <c r="C163" s="22" t="str">
        <f>IF(SUM('Test Sample Data'!C$3:C$194)&gt;10,IF(AND(ISNUMBER('Test Sample Data'!C163),'Test Sample Data'!C163&lt;35,'Test Sample Data'!C163&gt;0),'Test Sample Data'!C163-'Choose Housekeeping Genes'!D$20,35-'Choose Housekeeping Genes'!D$20),"")</f>
        <v/>
      </c>
      <c r="D163" s="22" t="str">
        <f>IF(SUM('Test Sample Data'!D$3:D$194)&gt;10,IF(AND(ISNUMBER('Test Sample Data'!D163),'Test Sample Data'!D163&lt;35,'Test Sample Data'!D163&gt;0),'Test Sample Data'!D163-'Choose Housekeeping Genes'!E$20,35-'Choose Housekeeping Genes'!E$20),"")</f>
        <v/>
      </c>
      <c r="E163" s="22" t="str">
        <f>IF(SUM('Test Sample Data'!E$3:E$194)&gt;10,IF(AND(ISNUMBER('Test Sample Data'!E163),'Test Sample Data'!E163&lt;35,'Test Sample Data'!E163&gt;0),'Test Sample Data'!E163-'Choose Housekeeping Genes'!F$20,35-'Choose Housekeeping Genes'!F$20),"")</f>
        <v/>
      </c>
      <c r="F163" s="22" t="str">
        <f>IF(SUM('Test Sample Data'!F$3:F$194)&gt;10,IF(AND(ISNUMBER('Test Sample Data'!F163),'Test Sample Data'!F163&lt;35,'Test Sample Data'!F163&gt;0),'Test Sample Data'!F163-'Choose Housekeeping Genes'!G$20,35-'Choose Housekeeping Genes'!G$20),"")</f>
        <v/>
      </c>
      <c r="G163" s="22" t="str">
        <f>IF(SUM('Test Sample Data'!G$3:G$194)&gt;10,IF(AND(ISNUMBER('Test Sample Data'!G163),'Test Sample Data'!G163&lt;35,'Test Sample Data'!G163&gt;0),'Test Sample Data'!G163-'Choose Housekeeping Genes'!H$20,35-'Choose Housekeeping Genes'!H$20),"")</f>
        <v/>
      </c>
      <c r="H163" s="22" t="str">
        <f>IF(SUM('Test Sample Data'!H$3:H$194)&gt;10,IF(AND(ISNUMBER('Test Sample Data'!H163),'Test Sample Data'!H163&lt;35,'Test Sample Data'!H163&gt;0),'Test Sample Data'!H163-'Choose Housekeeping Genes'!I$20,35-'Choose Housekeeping Genes'!I$20),"")</f>
        <v/>
      </c>
      <c r="I163" s="22" t="str">
        <f>IF(SUM('Test Sample Data'!I$3:I$194)&gt;10,IF(AND(ISNUMBER('Test Sample Data'!I163),'Test Sample Data'!I163&lt;35,'Test Sample Data'!I163&gt;0),'Test Sample Data'!I163-'Choose Housekeeping Genes'!J$20,35-'Choose Housekeeping Genes'!J$20),"")</f>
        <v/>
      </c>
      <c r="J163" s="22" t="str">
        <f>IF(SUM('Test Sample Data'!J$3:J$194)&gt;10,IF(AND(ISNUMBER('Test Sample Data'!J163),'Test Sample Data'!J163&lt;35,'Test Sample Data'!J163&gt;0),'Test Sample Data'!J163-'Choose Housekeeping Genes'!K$20,35-'Choose Housekeeping Genes'!K$20),"")</f>
        <v/>
      </c>
      <c r="K163" s="22" t="str">
        <f>IF(SUM('Test Sample Data'!K$3:K$194)&gt;10,IF(AND(ISNUMBER('Test Sample Data'!K163),'Test Sample Data'!K163&lt;35,'Test Sample Data'!K163&gt;0),'Test Sample Data'!K163-'Choose Housekeeping Genes'!L$20,35-'Choose Housekeeping Genes'!L$20),"")</f>
        <v/>
      </c>
      <c r="L163" s="22" t="str">
        <f>IF(SUM('Test Sample Data'!L$3:L$194)&gt;10,IF(AND(ISNUMBER('Test Sample Data'!L163),'Test Sample Data'!L163&lt;35,'Test Sample Data'!L163&gt;0),'Test Sample Data'!L163-'Choose Housekeeping Genes'!M$20,35-'Choose Housekeeping Genes'!M$20),"")</f>
        <v/>
      </c>
      <c r="M163" s="22" t="str">
        <f>IF(SUM('Test Sample Data'!M$3:M$194)&gt;10,IF(AND(ISNUMBER('Test Sample Data'!M163),'Test Sample Data'!M163&lt;35,'Test Sample Data'!M163&gt;0),'Test Sample Data'!M163-'Choose Housekeeping Genes'!N$20,35-'Choose Housekeeping Genes'!N$20),"")</f>
        <v/>
      </c>
      <c r="N163" s="22" t="str">
        <f>IF(SUM('Test Sample Data'!N$3:N$194)&gt;10,IF(AND(ISNUMBER('Test Sample Data'!N163),'Test Sample Data'!N163&lt;35,'Test Sample Data'!N163&gt;0),'Test Sample Data'!N163-'Choose Housekeeping Genes'!O$20,35-'Choose Housekeeping Genes'!O$20),"")</f>
        <v/>
      </c>
      <c r="O163" s="22" t="str">
        <f>IF(SUM('Test Sample Data'!O$3:O$194)&gt;10,IF(AND(ISNUMBER('Test Sample Data'!O163),'Test Sample Data'!O163&lt;35,'Test Sample Data'!O163&gt;0),'Test Sample Data'!O163-'Choose Housekeeping Genes'!P$20,35-'Choose Housekeeping Genes'!P$20),"")</f>
        <v/>
      </c>
      <c r="P163" s="22" t="str">
        <f>IF(SUM('Test Sample Data'!P$3:P$194)&gt;10,IF(AND(ISNUMBER('Test Sample Data'!P163),'Test Sample Data'!P163&lt;35,'Test Sample Data'!P163&gt;0),'Test Sample Data'!P163-'Choose Housekeeping Genes'!Q$20,35-'Choose Housekeeping Genes'!Q$20),"")</f>
        <v/>
      </c>
      <c r="Q163" s="22" t="str">
        <f>IF(SUM('Test Sample Data'!Q$3:Q$194)&gt;10,IF(AND(ISNUMBER('Test Sample Data'!Q163),'Test Sample Data'!Q163&lt;35,'Test Sample Data'!Q163&gt;0),'Test Sample Data'!Q163-'Choose Housekeeping Genes'!R$20,35-'Choose Housekeeping Genes'!R$20),"")</f>
        <v/>
      </c>
      <c r="R163" s="22" t="str">
        <f>IF(SUM('Test Sample Data'!R$3:R$194)&gt;10,IF(AND(ISNUMBER('Test Sample Data'!R163),'Test Sample Data'!R163&lt;35,'Test Sample Data'!R163&gt;0),'Test Sample Data'!R163-'Choose Housekeeping Genes'!S$20,35-'Choose Housekeeping Genes'!S$20),"")</f>
        <v/>
      </c>
      <c r="S163" s="22" t="str">
        <f>IF(SUM('Test Sample Data'!S$3:S$194)&gt;10,IF(AND(ISNUMBER('Test Sample Data'!S163),'Test Sample Data'!S163&lt;35,'Test Sample Data'!S163&gt;0),'Test Sample Data'!S163-'Choose Housekeeping Genes'!T$20,35-'Choose Housekeeping Genes'!T$20),"")</f>
        <v/>
      </c>
      <c r="T163" s="22" t="str">
        <f>IF(SUM('Test Sample Data'!T$3:T$194)&gt;10,IF(AND(ISNUMBER('Test Sample Data'!T163),'Test Sample Data'!T163&lt;35,'Test Sample Data'!T163&gt;0),'Test Sample Data'!T163-'Choose Housekeeping Genes'!U$20,35-'Choose Housekeeping Genes'!U$20),"")</f>
        <v/>
      </c>
      <c r="U163" s="22" t="str">
        <f>IF(SUM('Test Sample Data'!U$3:U$194)&gt;10,IF(AND(ISNUMBER('Test Sample Data'!U163),'Test Sample Data'!U163&lt;35,'Test Sample Data'!U163&gt;0),'Test Sample Data'!U163-'Choose Housekeeping Genes'!V$20,35-'Choose Housekeeping Genes'!V$20),"")</f>
        <v/>
      </c>
      <c r="V163" s="22" t="str">
        <f>IF(SUM('Test Sample Data'!V$3:V$194)&gt;10,IF(AND(ISNUMBER('Test Sample Data'!V163),'Test Sample Data'!V163&lt;35,'Test Sample Data'!V163&gt;0),'Test Sample Data'!V163-'Choose Housekeeping Genes'!W$20,35-'Choose Housekeeping Genes'!W$20),"")</f>
        <v/>
      </c>
      <c r="W163" s="139" t="str">
        <f>'Control Sample Data'!A163</f>
        <v>Val-TAC-1</v>
      </c>
      <c r="X163" s="140" t="s">
        <v>118</v>
      </c>
      <c r="Y163" s="22" t="str">
        <f>IF(SUM('Control Sample Data'!C$3:C$194)&gt;10,IF(AND(ISNUMBER('Control Sample Data'!C163),'Control Sample Data'!C163&lt;35,'Control Sample Data'!C163&gt;0),'Control Sample Data'!C163-'Choose Housekeeping Genes'!AA$20,35-'Choose Housekeeping Genes'!AA$20),"")</f>
        <v/>
      </c>
      <c r="Z163" s="22" t="str">
        <f>IF(SUM('Control Sample Data'!D$3:D$194)&gt;10,IF(AND(ISNUMBER('Control Sample Data'!D163),'Control Sample Data'!D163&lt;35,'Control Sample Data'!D163&gt;0),'Control Sample Data'!D163-'Choose Housekeeping Genes'!AB$20,35-'Choose Housekeeping Genes'!AB$20),"")</f>
        <v/>
      </c>
      <c r="AA163" s="22" t="str">
        <f>IF(SUM('Control Sample Data'!E$3:E$194)&gt;10,IF(AND(ISNUMBER('Control Sample Data'!E163),'Control Sample Data'!E163&lt;35,'Control Sample Data'!E163&gt;0),'Control Sample Data'!E163-'Choose Housekeeping Genes'!AC$20,35-'Choose Housekeeping Genes'!AC$20),"")</f>
        <v/>
      </c>
      <c r="AB163" s="22" t="str">
        <f>IF(SUM('Control Sample Data'!F$3:F$194)&gt;10,IF(AND(ISNUMBER('Control Sample Data'!F163),'Control Sample Data'!F163&lt;35,'Control Sample Data'!F163&gt;0),'Control Sample Data'!F163-'Choose Housekeeping Genes'!AD$20,35-'Choose Housekeeping Genes'!AD$20),"")</f>
        <v/>
      </c>
      <c r="AC163" s="22" t="str">
        <f>IF(SUM('Control Sample Data'!G$3:G$194)&gt;10,IF(AND(ISNUMBER('Control Sample Data'!G163),'Control Sample Data'!G163&lt;35,'Control Sample Data'!G163&gt;0),'Control Sample Data'!G163-'Choose Housekeeping Genes'!AE$20,35-'Choose Housekeeping Genes'!AE$20),"")</f>
        <v/>
      </c>
      <c r="AD163" s="22" t="str">
        <f>IF(SUM('Control Sample Data'!H$3:H$194)&gt;10,IF(AND(ISNUMBER('Control Sample Data'!H163),'Control Sample Data'!H163&lt;35,'Control Sample Data'!H163&gt;0),'Control Sample Data'!H163-'Choose Housekeeping Genes'!AF$20,35-'Choose Housekeeping Genes'!AF$20),"")</f>
        <v/>
      </c>
      <c r="AE163" s="22" t="str">
        <f>IF(SUM('Control Sample Data'!I$3:I$194)&gt;10,IF(AND(ISNUMBER('Control Sample Data'!I163),'Control Sample Data'!I163&lt;35,'Control Sample Data'!I163&gt;0),'Control Sample Data'!I163-'Choose Housekeeping Genes'!AG$20,35-'Choose Housekeeping Genes'!AG$20),"")</f>
        <v/>
      </c>
      <c r="AF163" s="22" t="str">
        <f>IF(SUM('Control Sample Data'!J$3:J$194)&gt;10,IF(AND(ISNUMBER('Control Sample Data'!J163),'Control Sample Data'!J163&lt;35,'Control Sample Data'!J163&gt;0),'Control Sample Data'!J163-'Choose Housekeeping Genes'!AH$20,35-'Choose Housekeeping Genes'!AH$20),"")</f>
        <v/>
      </c>
      <c r="AG163" s="22" t="str">
        <f>IF(SUM('Control Sample Data'!K$3:K$194)&gt;10,IF(AND(ISNUMBER('Control Sample Data'!K163),'Control Sample Data'!K163&lt;35,'Control Sample Data'!K163&gt;0),'Control Sample Data'!K163-'Choose Housekeeping Genes'!AI$20,35-'Choose Housekeeping Genes'!AI$20),"")</f>
        <v/>
      </c>
      <c r="AH163" s="22" t="str">
        <f>IF(SUM('Control Sample Data'!L$3:L$194)&gt;10,IF(AND(ISNUMBER('Control Sample Data'!L163),'Control Sample Data'!L163&lt;35,'Control Sample Data'!L163&gt;0),'Control Sample Data'!L163-'Choose Housekeeping Genes'!AJ$20,35-'Choose Housekeeping Genes'!AJ$20),"")</f>
        <v/>
      </c>
      <c r="AI163" s="22" t="str">
        <f>IF(SUM('Control Sample Data'!M$3:M$194)&gt;10,IF(AND(ISNUMBER('Control Sample Data'!M163),'Control Sample Data'!M163&lt;35,'Control Sample Data'!M163&gt;0),'Control Sample Data'!M163-'Choose Housekeeping Genes'!AK$20,35-'Choose Housekeeping Genes'!AK$20),"")</f>
        <v/>
      </c>
      <c r="AJ163" s="22" t="str">
        <f>IF(SUM('Control Sample Data'!N$3:N$194)&gt;10,IF(AND(ISNUMBER('Control Sample Data'!N163),'Control Sample Data'!N163&lt;35,'Control Sample Data'!N163&gt;0),'Control Sample Data'!N163-'Choose Housekeeping Genes'!AL$20,35-'Choose Housekeeping Genes'!AL$20),"")</f>
        <v/>
      </c>
      <c r="AK163" s="22" t="str">
        <f>IF(SUM('Control Sample Data'!O$3:O$194)&gt;10,IF(AND(ISNUMBER('Control Sample Data'!O163),'Control Sample Data'!O163&lt;35,'Control Sample Data'!O163&gt;0),'Control Sample Data'!O163-'Choose Housekeeping Genes'!AM$20,35-'Choose Housekeeping Genes'!AM$20),"")</f>
        <v/>
      </c>
      <c r="AL163" s="22" t="str">
        <f>IF(SUM('Control Sample Data'!P$3:P$194)&gt;10,IF(AND(ISNUMBER('Control Sample Data'!P163),'Control Sample Data'!P163&lt;35,'Control Sample Data'!P163&gt;0),'Control Sample Data'!P163-'Choose Housekeeping Genes'!AN$20,35-'Choose Housekeeping Genes'!AN$20),"")</f>
        <v/>
      </c>
      <c r="AM163" s="22" t="str">
        <f>IF(SUM('Control Sample Data'!Q$3:Q$194)&gt;10,IF(AND(ISNUMBER('Control Sample Data'!Q163),'Control Sample Data'!Q163&lt;35,'Control Sample Data'!Q163&gt;0),'Control Sample Data'!Q163-'Choose Housekeeping Genes'!AO$20,35-'Choose Housekeeping Genes'!AO$20),"")</f>
        <v/>
      </c>
      <c r="AN163" s="22" t="str">
        <f>IF(SUM('Control Sample Data'!R$3:R$194)&gt;10,IF(AND(ISNUMBER('Control Sample Data'!R163),'Control Sample Data'!R163&lt;35,'Control Sample Data'!R163&gt;0),'Control Sample Data'!R163-'Choose Housekeeping Genes'!AP$20,35-'Choose Housekeeping Genes'!AP$20),"")</f>
        <v/>
      </c>
      <c r="AO163" s="22" t="str">
        <f>IF(SUM('Control Sample Data'!S$3:S$194)&gt;10,IF(AND(ISNUMBER('Control Sample Data'!S163),'Control Sample Data'!S163&lt;35,'Control Sample Data'!S163&gt;0),'Control Sample Data'!S163-'Choose Housekeeping Genes'!AQ$20,35-'Choose Housekeeping Genes'!AQ$20),"")</f>
        <v/>
      </c>
      <c r="AP163" s="22" t="str">
        <f>IF(SUM('Control Sample Data'!T$3:T$194)&gt;10,IF(AND(ISNUMBER('Control Sample Data'!T163),'Control Sample Data'!T163&lt;35,'Control Sample Data'!T163&gt;0),'Control Sample Data'!T163-'Choose Housekeeping Genes'!AR$20,35-'Choose Housekeeping Genes'!AR$20),"")</f>
        <v/>
      </c>
      <c r="AQ163" s="22" t="str">
        <f>IF(SUM('Control Sample Data'!U$3:U$194)&gt;10,IF(AND(ISNUMBER('Control Sample Data'!U163),'Control Sample Data'!U163&lt;35,'Control Sample Data'!U163&gt;0),'Control Sample Data'!U163-'Choose Housekeeping Genes'!AS$20,35-'Choose Housekeeping Genes'!AS$20),"")</f>
        <v/>
      </c>
      <c r="AR163" s="22" t="str">
        <f>IF(SUM('Control Sample Data'!V$3:V$194)&gt;10,IF(AND(ISNUMBER('Control Sample Data'!V163),'Control Sample Data'!V163&lt;35,'Control Sample Data'!V163&gt;0),'Control Sample Data'!V163-'Choose Housekeeping Genes'!AT$20,35-'Choose Housekeeping Genes'!AT$20),"")</f>
        <v/>
      </c>
      <c r="AS163" s="69" t="str">
        <f>'Control Sample Data'!A163</f>
        <v>Val-TAC-1</v>
      </c>
      <c r="AT163" s="21" t="s">
        <v>118</v>
      </c>
      <c r="AU163" s="22" t="str">
        <f ca="1">IF(ISNUMBER(C163-'Choose Housekeeping Genes'!D$12),C163-'Choose Housekeeping Genes'!D$12,"")</f>
        <v/>
      </c>
      <c r="AV163" s="22" t="str">
        <f ca="1">IF(ISNUMBER(D163-'Choose Housekeeping Genes'!E$12),D163-'Choose Housekeeping Genes'!E$12,"")</f>
        <v/>
      </c>
      <c r="AW163" s="22" t="str">
        <f ca="1">IF(ISNUMBER(E163-'Choose Housekeeping Genes'!F$12),E163-'Choose Housekeeping Genes'!F$12,"")</f>
        <v/>
      </c>
      <c r="AX163" s="22" t="str">
        <f ca="1">IF(ISNUMBER(F163-'Choose Housekeeping Genes'!G$12),F163-'Choose Housekeeping Genes'!G$12,"")</f>
        <v/>
      </c>
      <c r="AY163" s="22" t="str">
        <f ca="1">IF(ISNUMBER(G163-'Choose Housekeeping Genes'!H$12),G163-'Choose Housekeeping Genes'!H$12,"")</f>
        <v/>
      </c>
      <c r="AZ163" s="22" t="str">
        <f ca="1">IF(ISNUMBER(H163-'Choose Housekeeping Genes'!I$12),H163-'Choose Housekeeping Genes'!I$12,"")</f>
        <v/>
      </c>
      <c r="BA163" s="22" t="str">
        <f ca="1">IF(ISNUMBER(I163-'Choose Housekeeping Genes'!J$12),I163-'Choose Housekeeping Genes'!J$12,"")</f>
        <v/>
      </c>
      <c r="BB163" s="22" t="str">
        <f ca="1">IF(ISNUMBER(J163-'Choose Housekeeping Genes'!K$12),J163-'Choose Housekeeping Genes'!K$12,"")</f>
        <v/>
      </c>
      <c r="BC163" s="22" t="str">
        <f ca="1">IF(ISNUMBER(K163-'Choose Housekeeping Genes'!L$12),K163-'Choose Housekeeping Genes'!L$12,"")</f>
        <v/>
      </c>
      <c r="BD163" s="22" t="str">
        <f ca="1">IF(ISNUMBER(L163-'Choose Housekeeping Genes'!M$12),L163-'Choose Housekeeping Genes'!M$12,"")</f>
        <v/>
      </c>
      <c r="BE163" s="22" t="str">
        <f ca="1">IF(ISNUMBER(M163-'Choose Housekeeping Genes'!N$12),M163-'Choose Housekeeping Genes'!N$12,"")</f>
        <v/>
      </c>
      <c r="BF163" s="22" t="str">
        <f ca="1">IF(ISNUMBER(N163-'Choose Housekeeping Genes'!O$12),N163-'Choose Housekeeping Genes'!O$12,"")</f>
        <v/>
      </c>
      <c r="BG163" s="22" t="str">
        <f ca="1">IF(ISNUMBER(O163-'Choose Housekeeping Genes'!P$12),O163-'Choose Housekeeping Genes'!P$12,"")</f>
        <v/>
      </c>
      <c r="BH163" s="22" t="str">
        <f ca="1">IF(ISNUMBER(P163-'Choose Housekeeping Genes'!Q$12),P163-'Choose Housekeeping Genes'!Q$12,"")</f>
        <v/>
      </c>
      <c r="BI163" s="22" t="str">
        <f ca="1">IF(ISNUMBER(Q163-'Choose Housekeeping Genes'!R$12),Q163-'Choose Housekeeping Genes'!R$12,"")</f>
        <v/>
      </c>
      <c r="BJ163" s="22" t="str">
        <f ca="1">IF(ISNUMBER(R163-'Choose Housekeeping Genes'!S$12),R163-'Choose Housekeeping Genes'!S$12,"")</f>
        <v/>
      </c>
      <c r="BK163" s="22" t="str">
        <f ca="1">IF(ISNUMBER(S163-'Choose Housekeeping Genes'!T$12),S163-'Choose Housekeeping Genes'!T$12,"")</f>
        <v/>
      </c>
      <c r="BL163" s="22" t="str">
        <f ca="1">IF(ISNUMBER(T163-'Choose Housekeeping Genes'!U$12),T163-'Choose Housekeeping Genes'!U$12,"")</f>
        <v/>
      </c>
      <c r="BM163" s="22" t="str">
        <f ca="1">IF(ISNUMBER(U163-'Choose Housekeeping Genes'!V$12),U163-'Choose Housekeeping Genes'!V$12,"")</f>
        <v/>
      </c>
      <c r="BN163" s="22" t="str">
        <f ca="1">IF(ISNUMBER(V163-'Choose Housekeeping Genes'!W$12),V163-'Choose Housekeeping Genes'!W$12,"")</f>
        <v/>
      </c>
      <c r="BO163" s="142" t="str">
        <f t="shared" ref="BO163:BO194" si="138">W163</f>
        <v>Val-TAC-1</v>
      </c>
      <c r="BP163" s="140" t="s">
        <v>118</v>
      </c>
      <c r="BQ163" s="22" t="str">
        <f ca="1">IF(ISNUMBER(Y163-'Choose Housekeeping Genes'!AA$12),Y163-'Choose Housekeeping Genes'!AA$12,"")</f>
        <v/>
      </c>
      <c r="BR163" s="22" t="str">
        <f ca="1">IF(ISNUMBER(Z163-'Choose Housekeeping Genes'!AB$12),Z163-'Choose Housekeeping Genes'!AB$12,"")</f>
        <v/>
      </c>
      <c r="BS163" s="22" t="str">
        <f ca="1">IF(ISNUMBER(AA163-'Choose Housekeeping Genes'!AC$12),AA163-'Choose Housekeeping Genes'!AC$12,"")</f>
        <v/>
      </c>
      <c r="BT163" s="22" t="str">
        <f ca="1">IF(ISNUMBER(AB163-'Choose Housekeeping Genes'!AD$12),AB163-'Choose Housekeeping Genes'!AD$12,"")</f>
        <v/>
      </c>
      <c r="BU163" s="22" t="str">
        <f ca="1">IF(ISNUMBER(AC163-'Choose Housekeeping Genes'!AE$12),AC163-'Choose Housekeeping Genes'!AE$12,"")</f>
        <v/>
      </c>
      <c r="BV163" s="22" t="str">
        <f ca="1">IF(ISNUMBER(AD163-'Choose Housekeeping Genes'!AF$12),AD163-'Choose Housekeeping Genes'!AF$12,"")</f>
        <v/>
      </c>
      <c r="BW163" s="22" t="str">
        <f ca="1">IF(ISNUMBER(AE163-'Choose Housekeeping Genes'!AG$12),AE163-'Choose Housekeeping Genes'!AG$12,"")</f>
        <v/>
      </c>
      <c r="BX163" s="22" t="str">
        <f ca="1">IF(ISNUMBER(AF163-'Choose Housekeeping Genes'!AH$12),AF163-'Choose Housekeeping Genes'!AH$12,"")</f>
        <v/>
      </c>
      <c r="BY163" s="22" t="str">
        <f ca="1">IF(ISNUMBER(AG163-'Choose Housekeeping Genes'!AI$12),AG163-'Choose Housekeeping Genes'!AI$12,"")</f>
        <v/>
      </c>
      <c r="BZ163" s="22" t="str">
        <f ca="1">IF(ISNUMBER(AH163-'Choose Housekeeping Genes'!AJ$12),AH163-'Choose Housekeeping Genes'!AJ$12,"")</f>
        <v/>
      </c>
      <c r="CA163" s="22" t="str">
        <f ca="1">IF(ISNUMBER(AI163-'Choose Housekeeping Genes'!AK$12),AI163-'Choose Housekeeping Genes'!AK$12,"")</f>
        <v/>
      </c>
      <c r="CB163" s="22" t="str">
        <f ca="1">IF(ISNUMBER(AJ163-'Choose Housekeeping Genes'!AL$12),AJ163-'Choose Housekeeping Genes'!AL$12,"")</f>
        <v/>
      </c>
      <c r="CC163" s="22" t="str">
        <f ca="1">IF(ISNUMBER(AK163-'Choose Housekeeping Genes'!AM$12),AK163-'Choose Housekeeping Genes'!AM$12,"")</f>
        <v/>
      </c>
      <c r="CD163" s="22" t="str">
        <f ca="1">IF(ISNUMBER(AL163-'Choose Housekeeping Genes'!AN$12),AL163-'Choose Housekeeping Genes'!AN$12,"")</f>
        <v/>
      </c>
      <c r="CE163" s="22" t="str">
        <f ca="1">IF(ISNUMBER(AM163-'Choose Housekeeping Genes'!AO$12),AM163-'Choose Housekeeping Genes'!AO$12,"")</f>
        <v/>
      </c>
      <c r="CF163" s="22" t="str">
        <f ca="1">IF(ISNUMBER(AN163-'Choose Housekeeping Genes'!AP$12),AN163-'Choose Housekeeping Genes'!AP$12,"")</f>
        <v/>
      </c>
      <c r="CG163" s="22" t="str">
        <f ca="1">IF(ISNUMBER(AO163-'Choose Housekeeping Genes'!AQ$12),AO163-'Choose Housekeeping Genes'!AQ$12,"")</f>
        <v/>
      </c>
      <c r="CH163" s="22" t="str">
        <f ca="1">IF(ISNUMBER(AP163-'Choose Housekeeping Genes'!AR$12),AP163-'Choose Housekeeping Genes'!AR$12,"")</f>
        <v/>
      </c>
      <c r="CI163" s="22" t="str">
        <f ca="1">IF(ISNUMBER(AQ163-'Choose Housekeeping Genes'!AS$12),AQ163-'Choose Housekeeping Genes'!AS$12,"")</f>
        <v/>
      </c>
      <c r="CJ163" s="22" t="str">
        <f ca="1">IF(ISNUMBER(AR163-'Choose Housekeeping Genes'!AT$12),AR163-'Choose Housekeeping Genes'!AT$12,"")</f>
        <v/>
      </c>
      <c r="CK163" s="66" t="e">
        <f t="shared" ca="1" si="95"/>
        <v>#DIV/0!</v>
      </c>
      <c r="CL163" s="143" t="e">
        <f t="shared" ca="1" si="96"/>
        <v>#DIV/0!</v>
      </c>
      <c r="DA163" s="69" t="str">
        <f>'Transcript table'!D171</f>
        <v>Val-TAC-1</v>
      </c>
      <c r="DB163" s="21" t="s">
        <v>118</v>
      </c>
      <c r="DC163" s="65" t="str">
        <f t="shared" ca="1" si="97"/>
        <v/>
      </c>
      <c r="DD163" s="65" t="str">
        <f t="shared" ca="1" si="98"/>
        <v/>
      </c>
      <c r="DE163" s="65" t="str">
        <f t="shared" ca="1" si="99"/>
        <v/>
      </c>
      <c r="DF163" s="65" t="str">
        <f t="shared" ca="1" si="100"/>
        <v/>
      </c>
      <c r="DG163" s="65" t="str">
        <f t="shared" ca="1" si="101"/>
        <v/>
      </c>
      <c r="DH163" s="65" t="str">
        <f t="shared" ca="1" si="102"/>
        <v/>
      </c>
      <c r="DI163" s="65" t="str">
        <f t="shared" ca="1" si="103"/>
        <v/>
      </c>
      <c r="DJ163" s="65" t="str">
        <f t="shared" ca="1" si="104"/>
        <v/>
      </c>
      <c r="DK163" s="65" t="str">
        <f t="shared" ca="1" si="105"/>
        <v/>
      </c>
      <c r="DL163" s="65" t="str">
        <f t="shared" ca="1" si="106"/>
        <v/>
      </c>
      <c r="DM163" s="65" t="str">
        <f t="shared" ca="1" si="107"/>
        <v/>
      </c>
      <c r="DN163" s="65" t="str">
        <f t="shared" ca="1" si="108"/>
        <v/>
      </c>
      <c r="DO163" s="65" t="str">
        <f t="shared" ca="1" si="109"/>
        <v/>
      </c>
      <c r="DP163" s="65" t="str">
        <f t="shared" ca="1" si="110"/>
        <v/>
      </c>
      <c r="DQ163" s="65" t="str">
        <f t="shared" ca="1" si="111"/>
        <v/>
      </c>
      <c r="DR163" s="65" t="str">
        <f t="shared" ca="1" si="112"/>
        <v/>
      </c>
      <c r="DS163" s="65" t="str">
        <f t="shared" ca="1" si="113"/>
        <v/>
      </c>
      <c r="DT163" s="65" t="str">
        <f t="shared" ca="1" si="114"/>
        <v/>
      </c>
      <c r="DU163" s="65" t="str">
        <f t="shared" ca="1" si="115"/>
        <v/>
      </c>
      <c r="DV163" s="65" t="str">
        <f t="shared" ca="1" si="116"/>
        <v/>
      </c>
      <c r="DW163" s="141" t="str">
        <f t="shared" si="117"/>
        <v>Val-TAC-1</v>
      </c>
      <c r="DX163" s="140" t="s">
        <v>118</v>
      </c>
      <c r="DY163" s="65" t="str">
        <f t="shared" ca="1" si="118"/>
        <v/>
      </c>
      <c r="DZ163" s="65" t="str">
        <f t="shared" ca="1" si="119"/>
        <v/>
      </c>
      <c r="EA163" s="65" t="str">
        <f t="shared" ca="1" si="120"/>
        <v/>
      </c>
      <c r="EB163" s="65" t="str">
        <f t="shared" ca="1" si="121"/>
        <v/>
      </c>
      <c r="EC163" s="65" t="str">
        <f t="shared" ca="1" si="122"/>
        <v/>
      </c>
      <c r="ED163" s="65" t="str">
        <f t="shared" ca="1" si="123"/>
        <v/>
      </c>
      <c r="EE163" s="65" t="str">
        <f t="shared" ca="1" si="124"/>
        <v/>
      </c>
      <c r="EF163" s="65" t="str">
        <f t="shared" ca="1" si="125"/>
        <v/>
      </c>
      <c r="EG163" s="65" t="str">
        <f t="shared" ca="1" si="126"/>
        <v/>
      </c>
      <c r="EH163" s="65" t="str">
        <f t="shared" ca="1" si="127"/>
        <v/>
      </c>
      <c r="EI163" s="65" t="str">
        <f t="shared" ca="1" si="128"/>
        <v/>
      </c>
      <c r="EJ163" s="65" t="str">
        <f t="shared" ca="1" si="129"/>
        <v/>
      </c>
      <c r="EK163" s="65" t="str">
        <f t="shared" ca="1" si="130"/>
        <v/>
      </c>
      <c r="EL163" s="65" t="str">
        <f t="shared" ca="1" si="131"/>
        <v/>
      </c>
      <c r="EM163" s="65" t="str">
        <f t="shared" ca="1" si="132"/>
        <v/>
      </c>
      <c r="EN163" s="65" t="str">
        <f t="shared" ca="1" si="133"/>
        <v/>
      </c>
      <c r="EO163" s="65" t="str">
        <f t="shared" ca="1" si="134"/>
        <v/>
      </c>
      <c r="EP163" s="65" t="str">
        <f t="shared" ca="1" si="135"/>
        <v/>
      </c>
      <c r="EQ163" s="65" t="str">
        <f t="shared" ca="1" si="136"/>
        <v/>
      </c>
      <c r="ER163" s="65" t="str">
        <f t="shared" ca="1" si="137"/>
        <v/>
      </c>
    </row>
    <row r="164" spans="1:148" ht="12.75" customHeight="1">
      <c r="A164" s="134" t="str">
        <f>'Test Sample Data'!A164</f>
        <v>Val-TAC-2</v>
      </c>
      <c r="B164" s="136" t="s">
        <v>116</v>
      </c>
      <c r="C164" s="22" t="str">
        <f>IF(SUM('Test Sample Data'!C$3:C$194)&gt;10,IF(AND(ISNUMBER('Test Sample Data'!C164),'Test Sample Data'!C164&lt;35,'Test Sample Data'!C164&gt;0),'Test Sample Data'!C164-'Choose Housekeeping Genes'!D$20,35-'Choose Housekeeping Genes'!D$20),"")</f>
        <v/>
      </c>
      <c r="D164" s="22" t="str">
        <f>IF(SUM('Test Sample Data'!D$3:D$194)&gt;10,IF(AND(ISNUMBER('Test Sample Data'!D164),'Test Sample Data'!D164&lt;35,'Test Sample Data'!D164&gt;0),'Test Sample Data'!D164-'Choose Housekeeping Genes'!E$20,35-'Choose Housekeeping Genes'!E$20),"")</f>
        <v/>
      </c>
      <c r="E164" s="22" t="str">
        <f>IF(SUM('Test Sample Data'!E$3:E$194)&gt;10,IF(AND(ISNUMBER('Test Sample Data'!E164),'Test Sample Data'!E164&lt;35,'Test Sample Data'!E164&gt;0),'Test Sample Data'!E164-'Choose Housekeeping Genes'!F$20,35-'Choose Housekeeping Genes'!F$20),"")</f>
        <v/>
      </c>
      <c r="F164" s="22" t="str">
        <f>IF(SUM('Test Sample Data'!F$3:F$194)&gt;10,IF(AND(ISNUMBER('Test Sample Data'!F164),'Test Sample Data'!F164&lt;35,'Test Sample Data'!F164&gt;0),'Test Sample Data'!F164-'Choose Housekeeping Genes'!G$20,35-'Choose Housekeeping Genes'!G$20),"")</f>
        <v/>
      </c>
      <c r="G164" s="22" t="str">
        <f>IF(SUM('Test Sample Data'!G$3:G$194)&gt;10,IF(AND(ISNUMBER('Test Sample Data'!G164),'Test Sample Data'!G164&lt;35,'Test Sample Data'!G164&gt;0),'Test Sample Data'!G164-'Choose Housekeeping Genes'!H$20,35-'Choose Housekeeping Genes'!H$20),"")</f>
        <v/>
      </c>
      <c r="H164" s="22" t="str">
        <f>IF(SUM('Test Sample Data'!H$3:H$194)&gt;10,IF(AND(ISNUMBER('Test Sample Data'!H164),'Test Sample Data'!H164&lt;35,'Test Sample Data'!H164&gt;0),'Test Sample Data'!H164-'Choose Housekeeping Genes'!I$20,35-'Choose Housekeeping Genes'!I$20),"")</f>
        <v/>
      </c>
      <c r="I164" s="22" t="str">
        <f>IF(SUM('Test Sample Data'!I$3:I$194)&gt;10,IF(AND(ISNUMBER('Test Sample Data'!I164),'Test Sample Data'!I164&lt;35,'Test Sample Data'!I164&gt;0),'Test Sample Data'!I164-'Choose Housekeeping Genes'!J$20,35-'Choose Housekeeping Genes'!J$20),"")</f>
        <v/>
      </c>
      <c r="J164" s="22" t="str">
        <f>IF(SUM('Test Sample Data'!J$3:J$194)&gt;10,IF(AND(ISNUMBER('Test Sample Data'!J164),'Test Sample Data'!J164&lt;35,'Test Sample Data'!J164&gt;0),'Test Sample Data'!J164-'Choose Housekeeping Genes'!K$20,35-'Choose Housekeeping Genes'!K$20),"")</f>
        <v/>
      </c>
      <c r="K164" s="22" t="str">
        <f>IF(SUM('Test Sample Data'!K$3:K$194)&gt;10,IF(AND(ISNUMBER('Test Sample Data'!K164),'Test Sample Data'!K164&lt;35,'Test Sample Data'!K164&gt;0),'Test Sample Data'!K164-'Choose Housekeeping Genes'!L$20,35-'Choose Housekeeping Genes'!L$20),"")</f>
        <v/>
      </c>
      <c r="L164" s="22" t="str">
        <f>IF(SUM('Test Sample Data'!L$3:L$194)&gt;10,IF(AND(ISNUMBER('Test Sample Data'!L164),'Test Sample Data'!L164&lt;35,'Test Sample Data'!L164&gt;0),'Test Sample Data'!L164-'Choose Housekeeping Genes'!M$20,35-'Choose Housekeeping Genes'!M$20),"")</f>
        <v/>
      </c>
      <c r="M164" s="22" t="str">
        <f>IF(SUM('Test Sample Data'!M$3:M$194)&gt;10,IF(AND(ISNUMBER('Test Sample Data'!M164),'Test Sample Data'!M164&lt;35,'Test Sample Data'!M164&gt;0),'Test Sample Data'!M164-'Choose Housekeeping Genes'!N$20,35-'Choose Housekeeping Genes'!N$20),"")</f>
        <v/>
      </c>
      <c r="N164" s="22" t="str">
        <f>IF(SUM('Test Sample Data'!N$3:N$194)&gt;10,IF(AND(ISNUMBER('Test Sample Data'!N164),'Test Sample Data'!N164&lt;35,'Test Sample Data'!N164&gt;0),'Test Sample Data'!N164-'Choose Housekeeping Genes'!O$20,35-'Choose Housekeeping Genes'!O$20),"")</f>
        <v/>
      </c>
      <c r="O164" s="22" t="str">
        <f>IF(SUM('Test Sample Data'!O$3:O$194)&gt;10,IF(AND(ISNUMBER('Test Sample Data'!O164),'Test Sample Data'!O164&lt;35,'Test Sample Data'!O164&gt;0),'Test Sample Data'!O164-'Choose Housekeeping Genes'!P$20,35-'Choose Housekeeping Genes'!P$20),"")</f>
        <v/>
      </c>
      <c r="P164" s="22" t="str">
        <f>IF(SUM('Test Sample Data'!P$3:P$194)&gt;10,IF(AND(ISNUMBER('Test Sample Data'!P164),'Test Sample Data'!P164&lt;35,'Test Sample Data'!P164&gt;0),'Test Sample Data'!P164-'Choose Housekeeping Genes'!Q$20,35-'Choose Housekeeping Genes'!Q$20),"")</f>
        <v/>
      </c>
      <c r="Q164" s="22" t="str">
        <f>IF(SUM('Test Sample Data'!Q$3:Q$194)&gt;10,IF(AND(ISNUMBER('Test Sample Data'!Q164),'Test Sample Data'!Q164&lt;35,'Test Sample Data'!Q164&gt;0),'Test Sample Data'!Q164-'Choose Housekeeping Genes'!R$20,35-'Choose Housekeeping Genes'!R$20),"")</f>
        <v/>
      </c>
      <c r="R164" s="22" t="str">
        <f>IF(SUM('Test Sample Data'!R$3:R$194)&gt;10,IF(AND(ISNUMBER('Test Sample Data'!R164),'Test Sample Data'!R164&lt;35,'Test Sample Data'!R164&gt;0),'Test Sample Data'!R164-'Choose Housekeeping Genes'!S$20,35-'Choose Housekeeping Genes'!S$20),"")</f>
        <v/>
      </c>
      <c r="S164" s="22" t="str">
        <f>IF(SUM('Test Sample Data'!S$3:S$194)&gt;10,IF(AND(ISNUMBER('Test Sample Data'!S164),'Test Sample Data'!S164&lt;35,'Test Sample Data'!S164&gt;0),'Test Sample Data'!S164-'Choose Housekeeping Genes'!T$20,35-'Choose Housekeeping Genes'!T$20),"")</f>
        <v/>
      </c>
      <c r="T164" s="22" t="str">
        <f>IF(SUM('Test Sample Data'!T$3:T$194)&gt;10,IF(AND(ISNUMBER('Test Sample Data'!T164),'Test Sample Data'!T164&lt;35,'Test Sample Data'!T164&gt;0),'Test Sample Data'!T164-'Choose Housekeeping Genes'!U$20,35-'Choose Housekeeping Genes'!U$20),"")</f>
        <v/>
      </c>
      <c r="U164" s="22" t="str">
        <f>IF(SUM('Test Sample Data'!U$3:U$194)&gt;10,IF(AND(ISNUMBER('Test Sample Data'!U164),'Test Sample Data'!U164&lt;35,'Test Sample Data'!U164&gt;0),'Test Sample Data'!U164-'Choose Housekeeping Genes'!V$20,35-'Choose Housekeeping Genes'!V$20),"")</f>
        <v/>
      </c>
      <c r="V164" s="22" t="str">
        <f>IF(SUM('Test Sample Data'!V$3:V$194)&gt;10,IF(AND(ISNUMBER('Test Sample Data'!V164),'Test Sample Data'!V164&lt;35,'Test Sample Data'!V164&gt;0),'Test Sample Data'!V164-'Choose Housekeeping Genes'!W$20,35-'Choose Housekeeping Genes'!W$20),"")</f>
        <v/>
      </c>
      <c r="W164" s="139" t="str">
        <f>'Control Sample Data'!A164</f>
        <v>Val-TAC-2</v>
      </c>
      <c r="X164" s="140" t="s">
        <v>116</v>
      </c>
      <c r="Y164" s="22" t="str">
        <f>IF(SUM('Control Sample Data'!C$3:C$194)&gt;10,IF(AND(ISNUMBER('Control Sample Data'!C164),'Control Sample Data'!C164&lt;35,'Control Sample Data'!C164&gt;0),'Control Sample Data'!C164-'Choose Housekeeping Genes'!AA$20,35-'Choose Housekeeping Genes'!AA$20),"")</f>
        <v/>
      </c>
      <c r="Z164" s="22" t="str">
        <f>IF(SUM('Control Sample Data'!D$3:D$194)&gt;10,IF(AND(ISNUMBER('Control Sample Data'!D164),'Control Sample Data'!D164&lt;35,'Control Sample Data'!D164&gt;0),'Control Sample Data'!D164-'Choose Housekeeping Genes'!AB$20,35-'Choose Housekeeping Genes'!AB$20),"")</f>
        <v/>
      </c>
      <c r="AA164" s="22" t="str">
        <f>IF(SUM('Control Sample Data'!E$3:E$194)&gt;10,IF(AND(ISNUMBER('Control Sample Data'!E164),'Control Sample Data'!E164&lt;35,'Control Sample Data'!E164&gt;0),'Control Sample Data'!E164-'Choose Housekeeping Genes'!AC$20,35-'Choose Housekeeping Genes'!AC$20),"")</f>
        <v/>
      </c>
      <c r="AB164" s="22" t="str">
        <f>IF(SUM('Control Sample Data'!F$3:F$194)&gt;10,IF(AND(ISNUMBER('Control Sample Data'!F164),'Control Sample Data'!F164&lt;35,'Control Sample Data'!F164&gt;0),'Control Sample Data'!F164-'Choose Housekeeping Genes'!AD$20,35-'Choose Housekeeping Genes'!AD$20),"")</f>
        <v/>
      </c>
      <c r="AC164" s="22" t="str">
        <f>IF(SUM('Control Sample Data'!G$3:G$194)&gt;10,IF(AND(ISNUMBER('Control Sample Data'!G164),'Control Sample Data'!G164&lt;35,'Control Sample Data'!G164&gt;0),'Control Sample Data'!G164-'Choose Housekeeping Genes'!AE$20,35-'Choose Housekeeping Genes'!AE$20),"")</f>
        <v/>
      </c>
      <c r="AD164" s="22" t="str">
        <f>IF(SUM('Control Sample Data'!H$3:H$194)&gt;10,IF(AND(ISNUMBER('Control Sample Data'!H164),'Control Sample Data'!H164&lt;35,'Control Sample Data'!H164&gt;0),'Control Sample Data'!H164-'Choose Housekeeping Genes'!AF$20,35-'Choose Housekeeping Genes'!AF$20),"")</f>
        <v/>
      </c>
      <c r="AE164" s="22" t="str">
        <f>IF(SUM('Control Sample Data'!I$3:I$194)&gt;10,IF(AND(ISNUMBER('Control Sample Data'!I164),'Control Sample Data'!I164&lt;35,'Control Sample Data'!I164&gt;0),'Control Sample Data'!I164-'Choose Housekeeping Genes'!AG$20,35-'Choose Housekeeping Genes'!AG$20),"")</f>
        <v/>
      </c>
      <c r="AF164" s="22" t="str">
        <f>IF(SUM('Control Sample Data'!J$3:J$194)&gt;10,IF(AND(ISNUMBER('Control Sample Data'!J164),'Control Sample Data'!J164&lt;35,'Control Sample Data'!J164&gt;0),'Control Sample Data'!J164-'Choose Housekeeping Genes'!AH$20,35-'Choose Housekeeping Genes'!AH$20),"")</f>
        <v/>
      </c>
      <c r="AG164" s="22" t="str">
        <f>IF(SUM('Control Sample Data'!K$3:K$194)&gt;10,IF(AND(ISNUMBER('Control Sample Data'!K164),'Control Sample Data'!K164&lt;35,'Control Sample Data'!K164&gt;0),'Control Sample Data'!K164-'Choose Housekeeping Genes'!AI$20,35-'Choose Housekeeping Genes'!AI$20),"")</f>
        <v/>
      </c>
      <c r="AH164" s="22" t="str">
        <f>IF(SUM('Control Sample Data'!L$3:L$194)&gt;10,IF(AND(ISNUMBER('Control Sample Data'!L164),'Control Sample Data'!L164&lt;35,'Control Sample Data'!L164&gt;0),'Control Sample Data'!L164-'Choose Housekeeping Genes'!AJ$20,35-'Choose Housekeeping Genes'!AJ$20),"")</f>
        <v/>
      </c>
      <c r="AI164" s="22" t="str">
        <f>IF(SUM('Control Sample Data'!M$3:M$194)&gt;10,IF(AND(ISNUMBER('Control Sample Data'!M164),'Control Sample Data'!M164&lt;35,'Control Sample Data'!M164&gt;0),'Control Sample Data'!M164-'Choose Housekeeping Genes'!AK$20,35-'Choose Housekeeping Genes'!AK$20),"")</f>
        <v/>
      </c>
      <c r="AJ164" s="22" t="str">
        <f>IF(SUM('Control Sample Data'!N$3:N$194)&gt;10,IF(AND(ISNUMBER('Control Sample Data'!N164),'Control Sample Data'!N164&lt;35,'Control Sample Data'!N164&gt;0),'Control Sample Data'!N164-'Choose Housekeeping Genes'!AL$20,35-'Choose Housekeeping Genes'!AL$20),"")</f>
        <v/>
      </c>
      <c r="AK164" s="22" t="str">
        <f>IF(SUM('Control Sample Data'!O$3:O$194)&gt;10,IF(AND(ISNUMBER('Control Sample Data'!O164),'Control Sample Data'!O164&lt;35,'Control Sample Data'!O164&gt;0),'Control Sample Data'!O164-'Choose Housekeeping Genes'!AM$20,35-'Choose Housekeeping Genes'!AM$20),"")</f>
        <v/>
      </c>
      <c r="AL164" s="22" t="str">
        <f>IF(SUM('Control Sample Data'!P$3:P$194)&gt;10,IF(AND(ISNUMBER('Control Sample Data'!P164),'Control Sample Data'!P164&lt;35,'Control Sample Data'!P164&gt;0),'Control Sample Data'!P164-'Choose Housekeeping Genes'!AN$20,35-'Choose Housekeeping Genes'!AN$20),"")</f>
        <v/>
      </c>
      <c r="AM164" s="22" t="str">
        <f>IF(SUM('Control Sample Data'!Q$3:Q$194)&gt;10,IF(AND(ISNUMBER('Control Sample Data'!Q164),'Control Sample Data'!Q164&lt;35,'Control Sample Data'!Q164&gt;0),'Control Sample Data'!Q164-'Choose Housekeeping Genes'!AO$20,35-'Choose Housekeeping Genes'!AO$20),"")</f>
        <v/>
      </c>
      <c r="AN164" s="22" t="str">
        <f>IF(SUM('Control Sample Data'!R$3:R$194)&gt;10,IF(AND(ISNUMBER('Control Sample Data'!R164),'Control Sample Data'!R164&lt;35,'Control Sample Data'!R164&gt;0),'Control Sample Data'!R164-'Choose Housekeeping Genes'!AP$20,35-'Choose Housekeeping Genes'!AP$20),"")</f>
        <v/>
      </c>
      <c r="AO164" s="22" t="str">
        <f>IF(SUM('Control Sample Data'!S$3:S$194)&gt;10,IF(AND(ISNUMBER('Control Sample Data'!S164),'Control Sample Data'!S164&lt;35,'Control Sample Data'!S164&gt;0),'Control Sample Data'!S164-'Choose Housekeeping Genes'!AQ$20,35-'Choose Housekeeping Genes'!AQ$20),"")</f>
        <v/>
      </c>
      <c r="AP164" s="22" t="str">
        <f>IF(SUM('Control Sample Data'!T$3:T$194)&gt;10,IF(AND(ISNUMBER('Control Sample Data'!T164),'Control Sample Data'!T164&lt;35,'Control Sample Data'!T164&gt;0),'Control Sample Data'!T164-'Choose Housekeeping Genes'!AR$20,35-'Choose Housekeeping Genes'!AR$20),"")</f>
        <v/>
      </c>
      <c r="AQ164" s="22" t="str">
        <f>IF(SUM('Control Sample Data'!U$3:U$194)&gt;10,IF(AND(ISNUMBER('Control Sample Data'!U164),'Control Sample Data'!U164&lt;35,'Control Sample Data'!U164&gt;0),'Control Sample Data'!U164-'Choose Housekeeping Genes'!AS$20,35-'Choose Housekeeping Genes'!AS$20),"")</f>
        <v/>
      </c>
      <c r="AR164" s="22" t="str">
        <f>IF(SUM('Control Sample Data'!V$3:V$194)&gt;10,IF(AND(ISNUMBER('Control Sample Data'!V164),'Control Sample Data'!V164&lt;35,'Control Sample Data'!V164&gt;0),'Control Sample Data'!V164-'Choose Housekeeping Genes'!AT$20,35-'Choose Housekeeping Genes'!AT$20),"")</f>
        <v/>
      </c>
      <c r="AS164" s="69" t="str">
        <f>'Control Sample Data'!A164</f>
        <v>Val-TAC-2</v>
      </c>
      <c r="AT164" s="21" t="s">
        <v>116</v>
      </c>
      <c r="AU164" s="22" t="str">
        <f ca="1">IF(ISNUMBER(C164-'Choose Housekeeping Genes'!D$12),C164-'Choose Housekeeping Genes'!D$12,"")</f>
        <v/>
      </c>
      <c r="AV164" s="22" t="str">
        <f ca="1">IF(ISNUMBER(D164-'Choose Housekeeping Genes'!E$12),D164-'Choose Housekeeping Genes'!E$12,"")</f>
        <v/>
      </c>
      <c r="AW164" s="22" t="str">
        <f ca="1">IF(ISNUMBER(E164-'Choose Housekeeping Genes'!F$12),E164-'Choose Housekeeping Genes'!F$12,"")</f>
        <v/>
      </c>
      <c r="AX164" s="22" t="str">
        <f ca="1">IF(ISNUMBER(F164-'Choose Housekeeping Genes'!G$12),F164-'Choose Housekeeping Genes'!G$12,"")</f>
        <v/>
      </c>
      <c r="AY164" s="22" t="str">
        <f ca="1">IF(ISNUMBER(G164-'Choose Housekeeping Genes'!H$12),G164-'Choose Housekeeping Genes'!H$12,"")</f>
        <v/>
      </c>
      <c r="AZ164" s="22" t="str">
        <f ca="1">IF(ISNUMBER(H164-'Choose Housekeeping Genes'!I$12),H164-'Choose Housekeeping Genes'!I$12,"")</f>
        <v/>
      </c>
      <c r="BA164" s="22" t="str">
        <f ca="1">IF(ISNUMBER(I164-'Choose Housekeeping Genes'!J$12),I164-'Choose Housekeeping Genes'!J$12,"")</f>
        <v/>
      </c>
      <c r="BB164" s="22" t="str">
        <f ca="1">IF(ISNUMBER(J164-'Choose Housekeeping Genes'!K$12),J164-'Choose Housekeeping Genes'!K$12,"")</f>
        <v/>
      </c>
      <c r="BC164" s="22" t="str">
        <f ca="1">IF(ISNUMBER(K164-'Choose Housekeeping Genes'!L$12),K164-'Choose Housekeeping Genes'!L$12,"")</f>
        <v/>
      </c>
      <c r="BD164" s="22" t="str">
        <f ca="1">IF(ISNUMBER(L164-'Choose Housekeeping Genes'!M$12),L164-'Choose Housekeeping Genes'!M$12,"")</f>
        <v/>
      </c>
      <c r="BE164" s="22" t="str">
        <f ca="1">IF(ISNUMBER(M164-'Choose Housekeeping Genes'!N$12),M164-'Choose Housekeeping Genes'!N$12,"")</f>
        <v/>
      </c>
      <c r="BF164" s="22" t="str">
        <f ca="1">IF(ISNUMBER(N164-'Choose Housekeeping Genes'!O$12),N164-'Choose Housekeeping Genes'!O$12,"")</f>
        <v/>
      </c>
      <c r="BG164" s="22" t="str">
        <f ca="1">IF(ISNUMBER(O164-'Choose Housekeeping Genes'!P$12),O164-'Choose Housekeeping Genes'!P$12,"")</f>
        <v/>
      </c>
      <c r="BH164" s="22" t="str">
        <f ca="1">IF(ISNUMBER(P164-'Choose Housekeeping Genes'!Q$12),P164-'Choose Housekeeping Genes'!Q$12,"")</f>
        <v/>
      </c>
      <c r="BI164" s="22" t="str">
        <f ca="1">IF(ISNUMBER(Q164-'Choose Housekeeping Genes'!R$12),Q164-'Choose Housekeeping Genes'!R$12,"")</f>
        <v/>
      </c>
      <c r="BJ164" s="22" t="str">
        <f ca="1">IF(ISNUMBER(R164-'Choose Housekeeping Genes'!S$12),R164-'Choose Housekeeping Genes'!S$12,"")</f>
        <v/>
      </c>
      <c r="BK164" s="22" t="str">
        <f ca="1">IF(ISNUMBER(S164-'Choose Housekeeping Genes'!T$12),S164-'Choose Housekeeping Genes'!T$12,"")</f>
        <v/>
      </c>
      <c r="BL164" s="22" t="str">
        <f ca="1">IF(ISNUMBER(T164-'Choose Housekeeping Genes'!U$12),T164-'Choose Housekeeping Genes'!U$12,"")</f>
        <v/>
      </c>
      <c r="BM164" s="22" t="str">
        <f ca="1">IF(ISNUMBER(U164-'Choose Housekeeping Genes'!V$12),U164-'Choose Housekeeping Genes'!V$12,"")</f>
        <v/>
      </c>
      <c r="BN164" s="22" t="str">
        <f ca="1">IF(ISNUMBER(V164-'Choose Housekeeping Genes'!W$12),V164-'Choose Housekeeping Genes'!W$12,"")</f>
        <v/>
      </c>
      <c r="BO164" s="142" t="str">
        <f t="shared" si="138"/>
        <v>Val-TAC-2</v>
      </c>
      <c r="BP164" s="140" t="s">
        <v>116</v>
      </c>
      <c r="BQ164" s="22" t="str">
        <f ca="1">IF(ISNUMBER(Y164-'Choose Housekeeping Genes'!AA$12),Y164-'Choose Housekeeping Genes'!AA$12,"")</f>
        <v/>
      </c>
      <c r="BR164" s="22" t="str">
        <f ca="1">IF(ISNUMBER(Z164-'Choose Housekeeping Genes'!AB$12),Z164-'Choose Housekeeping Genes'!AB$12,"")</f>
        <v/>
      </c>
      <c r="BS164" s="22" t="str">
        <f ca="1">IF(ISNUMBER(AA164-'Choose Housekeeping Genes'!AC$12),AA164-'Choose Housekeeping Genes'!AC$12,"")</f>
        <v/>
      </c>
      <c r="BT164" s="22" t="str">
        <f ca="1">IF(ISNUMBER(AB164-'Choose Housekeeping Genes'!AD$12),AB164-'Choose Housekeeping Genes'!AD$12,"")</f>
        <v/>
      </c>
      <c r="BU164" s="22" t="str">
        <f ca="1">IF(ISNUMBER(AC164-'Choose Housekeeping Genes'!AE$12),AC164-'Choose Housekeeping Genes'!AE$12,"")</f>
        <v/>
      </c>
      <c r="BV164" s="22" t="str">
        <f ca="1">IF(ISNUMBER(AD164-'Choose Housekeeping Genes'!AF$12),AD164-'Choose Housekeeping Genes'!AF$12,"")</f>
        <v/>
      </c>
      <c r="BW164" s="22" t="str">
        <f ca="1">IF(ISNUMBER(AE164-'Choose Housekeeping Genes'!AG$12),AE164-'Choose Housekeeping Genes'!AG$12,"")</f>
        <v/>
      </c>
      <c r="BX164" s="22" t="str">
        <f ca="1">IF(ISNUMBER(AF164-'Choose Housekeeping Genes'!AH$12),AF164-'Choose Housekeeping Genes'!AH$12,"")</f>
        <v/>
      </c>
      <c r="BY164" s="22" t="str">
        <f ca="1">IF(ISNUMBER(AG164-'Choose Housekeeping Genes'!AI$12),AG164-'Choose Housekeeping Genes'!AI$12,"")</f>
        <v/>
      </c>
      <c r="BZ164" s="22" t="str">
        <f ca="1">IF(ISNUMBER(AH164-'Choose Housekeeping Genes'!AJ$12),AH164-'Choose Housekeeping Genes'!AJ$12,"")</f>
        <v/>
      </c>
      <c r="CA164" s="22" t="str">
        <f ca="1">IF(ISNUMBER(AI164-'Choose Housekeeping Genes'!AK$12),AI164-'Choose Housekeeping Genes'!AK$12,"")</f>
        <v/>
      </c>
      <c r="CB164" s="22" t="str">
        <f ca="1">IF(ISNUMBER(AJ164-'Choose Housekeeping Genes'!AL$12),AJ164-'Choose Housekeeping Genes'!AL$12,"")</f>
        <v/>
      </c>
      <c r="CC164" s="22" t="str">
        <f ca="1">IF(ISNUMBER(AK164-'Choose Housekeeping Genes'!AM$12),AK164-'Choose Housekeeping Genes'!AM$12,"")</f>
        <v/>
      </c>
      <c r="CD164" s="22" t="str">
        <f ca="1">IF(ISNUMBER(AL164-'Choose Housekeeping Genes'!AN$12),AL164-'Choose Housekeeping Genes'!AN$12,"")</f>
        <v/>
      </c>
      <c r="CE164" s="22" t="str">
        <f ca="1">IF(ISNUMBER(AM164-'Choose Housekeeping Genes'!AO$12),AM164-'Choose Housekeeping Genes'!AO$12,"")</f>
        <v/>
      </c>
      <c r="CF164" s="22" t="str">
        <f ca="1">IF(ISNUMBER(AN164-'Choose Housekeeping Genes'!AP$12),AN164-'Choose Housekeeping Genes'!AP$12,"")</f>
        <v/>
      </c>
      <c r="CG164" s="22" t="str">
        <f ca="1">IF(ISNUMBER(AO164-'Choose Housekeeping Genes'!AQ$12),AO164-'Choose Housekeeping Genes'!AQ$12,"")</f>
        <v/>
      </c>
      <c r="CH164" s="22" t="str">
        <f ca="1">IF(ISNUMBER(AP164-'Choose Housekeeping Genes'!AR$12),AP164-'Choose Housekeeping Genes'!AR$12,"")</f>
        <v/>
      </c>
      <c r="CI164" s="22" t="str">
        <f ca="1">IF(ISNUMBER(AQ164-'Choose Housekeeping Genes'!AS$12),AQ164-'Choose Housekeeping Genes'!AS$12,"")</f>
        <v/>
      </c>
      <c r="CJ164" s="22" t="str">
        <f ca="1">IF(ISNUMBER(AR164-'Choose Housekeeping Genes'!AT$12),AR164-'Choose Housekeeping Genes'!AT$12,"")</f>
        <v/>
      </c>
      <c r="CK164" s="66" t="e">
        <f t="shared" ca="1" si="95"/>
        <v>#DIV/0!</v>
      </c>
      <c r="CL164" s="143" t="e">
        <f t="shared" ca="1" si="96"/>
        <v>#DIV/0!</v>
      </c>
      <c r="DA164" s="69" t="str">
        <f>'Transcript table'!D172</f>
        <v>Val-TAC-2</v>
      </c>
      <c r="DB164" s="21" t="s">
        <v>116</v>
      </c>
      <c r="DC164" s="65" t="str">
        <f t="shared" ca="1" si="97"/>
        <v/>
      </c>
      <c r="DD164" s="65" t="str">
        <f t="shared" ca="1" si="98"/>
        <v/>
      </c>
      <c r="DE164" s="65" t="str">
        <f t="shared" ca="1" si="99"/>
        <v/>
      </c>
      <c r="DF164" s="65" t="str">
        <f t="shared" ca="1" si="100"/>
        <v/>
      </c>
      <c r="DG164" s="65" t="str">
        <f t="shared" ca="1" si="101"/>
        <v/>
      </c>
      <c r="DH164" s="65" t="str">
        <f t="shared" ca="1" si="102"/>
        <v/>
      </c>
      <c r="DI164" s="65" t="str">
        <f t="shared" ca="1" si="103"/>
        <v/>
      </c>
      <c r="DJ164" s="65" t="str">
        <f t="shared" ca="1" si="104"/>
        <v/>
      </c>
      <c r="DK164" s="65" t="str">
        <f t="shared" ca="1" si="105"/>
        <v/>
      </c>
      <c r="DL164" s="65" t="str">
        <f t="shared" ca="1" si="106"/>
        <v/>
      </c>
      <c r="DM164" s="65" t="str">
        <f t="shared" ca="1" si="107"/>
        <v/>
      </c>
      <c r="DN164" s="65" t="str">
        <f t="shared" ca="1" si="108"/>
        <v/>
      </c>
      <c r="DO164" s="65" t="str">
        <f t="shared" ca="1" si="109"/>
        <v/>
      </c>
      <c r="DP164" s="65" t="str">
        <f t="shared" ca="1" si="110"/>
        <v/>
      </c>
      <c r="DQ164" s="65" t="str">
        <f t="shared" ca="1" si="111"/>
        <v/>
      </c>
      <c r="DR164" s="65" t="str">
        <f t="shared" ca="1" si="112"/>
        <v/>
      </c>
      <c r="DS164" s="65" t="str">
        <f t="shared" ca="1" si="113"/>
        <v/>
      </c>
      <c r="DT164" s="65" t="str">
        <f t="shared" ca="1" si="114"/>
        <v/>
      </c>
      <c r="DU164" s="65" t="str">
        <f t="shared" ca="1" si="115"/>
        <v/>
      </c>
      <c r="DV164" s="65" t="str">
        <f t="shared" ca="1" si="116"/>
        <v/>
      </c>
      <c r="DW164" s="141" t="str">
        <f t="shared" si="117"/>
        <v>Val-TAC-2</v>
      </c>
      <c r="DX164" s="140" t="s">
        <v>116</v>
      </c>
      <c r="DY164" s="65" t="str">
        <f t="shared" ca="1" si="118"/>
        <v/>
      </c>
      <c r="DZ164" s="65" t="str">
        <f t="shared" ca="1" si="119"/>
        <v/>
      </c>
      <c r="EA164" s="65" t="str">
        <f t="shared" ca="1" si="120"/>
        <v/>
      </c>
      <c r="EB164" s="65" t="str">
        <f t="shared" ca="1" si="121"/>
        <v/>
      </c>
      <c r="EC164" s="65" t="str">
        <f t="shared" ca="1" si="122"/>
        <v/>
      </c>
      <c r="ED164" s="65" t="str">
        <f t="shared" ca="1" si="123"/>
        <v/>
      </c>
      <c r="EE164" s="65" t="str">
        <f t="shared" ca="1" si="124"/>
        <v/>
      </c>
      <c r="EF164" s="65" t="str">
        <f t="shared" ca="1" si="125"/>
        <v/>
      </c>
      <c r="EG164" s="65" t="str">
        <f t="shared" ca="1" si="126"/>
        <v/>
      </c>
      <c r="EH164" s="65" t="str">
        <f t="shared" ca="1" si="127"/>
        <v/>
      </c>
      <c r="EI164" s="65" t="str">
        <f t="shared" ca="1" si="128"/>
        <v/>
      </c>
      <c r="EJ164" s="65" t="str">
        <f t="shared" ca="1" si="129"/>
        <v/>
      </c>
      <c r="EK164" s="65" t="str">
        <f t="shared" ca="1" si="130"/>
        <v/>
      </c>
      <c r="EL164" s="65" t="str">
        <f t="shared" ca="1" si="131"/>
        <v/>
      </c>
      <c r="EM164" s="65" t="str">
        <f t="shared" ca="1" si="132"/>
        <v/>
      </c>
      <c r="EN164" s="65" t="str">
        <f t="shared" ca="1" si="133"/>
        <v/>
      </c>
      <c r="EO164" s="65" t="str">
        <f t="shared" ca="1" si="134"/>
        <v/>
      </c>
      <c r="EP164" s="65" t="str">
        <f t="shared" ca="1" si="135"/>
        <v/>
      </c>
      <c r="EQ164" s="65" t="str">
        <f t="shared" ca="1" si="136"/>
        <v/>
      </c>
      <c r="ER164" s="65" t="str">
        <f t="shared" ca="1" si="137"/>
        <v/>
      </c>
    </row>
    <row r="165" spans="1:148" ht="12.75" customHeight="1">
      <c r="A165" s="134" t="str">
        <f>'Test Sample Data'!A165</f>
        <v>Val-TAC-3</v>
      </c>
      <c r="B165" s="136" t="s">
        <v>114</v>
      </c>
      <c r="C165" s="22" t="str">
        <f>IF(SUM('Test Sample Data'!C$3:C$194)&gt;10,IF(AND(ISNUMBER('Test Sample Data'!C165),'Test Sample Data'!C165&lt;35,'Test Sample Data'!C165&gt;0),'Test Sample Data'!C165-'Choose Housekeeping Genes'!D$20,35-'Choose Housekeeping Genes'!D$20),"")</f>
        <v/>
      </c>
      <c r="D165" s="22" t="str">
        <f>IF(SUM('Test Sample Data'!D$3:D$194)&gt;10,IF(AND(ISNUMBER('Test Sample Data'!D165),'Test Sample Data'!D165&lt;35,'Test Sample Data'!D165&gt;0),'Test Sample Data'!D165-'Choose Housekeeping Genes'!E$20,35-'Choose Housekeeping Genes'!E$20),"")</f>
        <v/>
      </c>
      <c r="E165" s="22" t="str">
        <f>IF(SUM('Test Sample Data'!E$3:E$194)&gt;10,IF(AND(ISNUMBER('Test Sample Data'!E165),'Test Sample Data'!E165&lt;35,'Test Sample Data'!E165&gt;0),'Test Sample Data'!E165-'Choose Housekeeping Genes'!F$20,35-'Choose Housekeeping Genes'!F$20),"")</f>
        <v/>
      </c>
      <c r="F165" s="22" t="str">
        <f>IF(SUM('Test Sample Data'!F$3:F$194)&gt;10,IF(AND(ISNUMBER('Test Sample Data'!F165),'Test Sample Data'!F165&lt;35,'Test Sample Data'!F165&gt;0),'Test Sample Data'!F165-'Choose Housekeeping Genes'!G$20,35-'Choose Housekeeping Genes'!G$20),"")</f>
        <v/>
      </c>
      <c r="G165" s="22" t="str">
        <f>IF(SUM('Test Sample Data'!G$3:G$194)&gt;10,IF(AND(ISNUMBER('Test Sample Data'!G165),'Test Sample Data'!G165&lt;35,'Test Sample Data'!G165&gt;0),'Test Sample Data'!G165-'Choose Housekeeping Genes'!H$20,35-'Choose Housekeeping Genes'!H$20),"")</f>
        <v/>
      </c>
      <c r="H165" s="22" t="str">
        <f>IF(SUM('Test Sample Data'!H$3:H$194)&gt;10,IF(AND(ISNUMBER('Test Sample Data'!H165),'Test Sample Data'!H165&lt;35,'Test Sample Data'!H165&gt;0),'Test Sample Data'!H165-'Choose Housekeeping Genes'!I$20,35-'Choose Housekeeping Genes'!I$20),"")</f>
        <v/>
      </c>
      <c r="I165" s="22" t="str">
        <f>IF(SUM('Test Sample Data'!I$3:I$194)&gt;10,IF(AND(ISNUMBER('Test Sample Data'!I165),'Test Sample Data'!I165&lt;35,'Test Sample Data'!I165&gt;0),'Test Sample Data'!I165-'Choose Housekeeping Genes'!J$20,35-'Choose Housekeeping Genes'!J$20),"")</f>
        <v/>
      </c>
      <c r="J165" s="22" t="str">
        <f>IF(SUM('Test Sample Data'!J$3:J$194)&gt;10,IF(AND(ISNUMBER('Test Sample Data'!J165),'Test Sample Data'!J165&lt;35,'Test Sample Data'!J165&gt;0),'Test Sample Data'!J165-'Choose Housekeeping Genes'!K$20,35-'Choose Housekeeping Genes'!K$20),"")</f>
        <v/>
      </c>
      <c r="K165" s="22" t="str">
        <f>IF(SUM('Test Sample Data'!K$3:K$194)&gt;10,IF(AND(ISNUMBER('Test Sample Data'!K165),'Test Sample Data'!K165&lt;35,'Test Sample Data'!K165&gt;0),'Test Sample Data'!K165-'Choose Housekeeping Genes'!L$20,35-'Choose Housekeeping Genes'!L$20),"")</f>
        <v/>
      </c>
      <c r="L165" s="22" t="str">
        <f>IF(SUM('Test Sample Data'!L$3:L$194)&gt;10,IF(AND(ISNUMBER('Test Sample Data'!L165),'Test Sample Data'!L165&lt;35,'Test Sample Data'!L165&gt;0),'Test Sample Data'!L165-'Choose Housekeeping Genes'!M$20,35-'Choose Housekeeping Genes'!M$20),"")</f>
        <v/>
      </c>
      <c r="M165" s="22" t="str">
        <f>IF(SUM('Test Sample Data'!M$3:M$194)&gt;10,IF(AND(ISNUMBER('Test Sample Data'!M165),'Test Sample Data'!M165&lt;35,'Test Sample Data'!M165&gt;0),'Test Sample Data'!M165-'Choose Housekeeping Genes'!N$20,35-'Choose Housekeeping Genes'!N$20),"")</f>
        <v/>
      </c>
      <c r="N165" s="22" t="str">
        <f>IF(SUM('Test Sample Data'!N$3:N$194)&gt;10,IF(AND(ISNUMBER('Test Sample Data'!N165),'Test Sample Data'!N165&lt;35,'Test Sample Data'!N165&gt;0),'Test Sample Data'!N165-'Choose Housekeeping Genes'!O$20,35-'Choose Housekeeping Genes'!O$20),"")</f>
        <v/>
      </c>
      <c r="O165" s="22" t="str">
        <f>IF(SUM('Test Sample Data'!O$3:O$194)&gt;10,IF(AND(ISNUMBER('Test Sample Data'!O165),'Test Sample Data'!O165&lt;35,'Test Sample Data'!O165&gt;0),'Test Sample Data'!O165-'Choose Housekeeping Genes'!P$20,35-'Choose Housekeeping Genes'!P$20),"")</f>
        <v/>
      </c>
      <c r="P165" s="22" t="str">
        <f>IF(SUM('Test Sample Data'!P$3:P$194)&gt;10,IF(AND(ISNUMBER('Test Sample Data'!P165),'Test Sample Data'!P165&lt;35,'Test Sample Data'!P165&gt;0),'Test Sample Data'!P165-'Choose Housekeeping Genes'!Q$20,35-'Choose Housekeeping Genes'!Q$20),"")</f>
        <v/>
      </c>
      <c r="Q165" s="22" t="str">
        <f>IF(SUM('Test Sample Data'!Q$3:Q$194)&gt;10,IF(AND(ISNUMBER('Test Sample Data'!Q165),'Test Sample Data'!Q165&lt;35,'Test Sample Data'!Q165&gt;0),'Test Sample Data'!Q165-'Choose Housekeeping Genes'!R$20,35-'Choose Housekeeping Genes'!R$20),"")</f>
        <v/>
      </c>
      <c r="R165" s="22" t="str">
        <f>IF(SUM('Test Sample Data'!R$3:R$194)&gt;10,IF(AND(ISNUMBER('Test Sample Data'!R165),'Test Sample Data'!R165&lt;35,'Test Sample Data'!R165&gt;0),'Test Sample Data'!R165-'Choose Housekeeping Genes'!S$20,35-'Choose Housekeeping Genes'!S$20),"")</f>
        <v/>
      </c>
      <c r="S165" s="22" t="str">
        <f>IF(SUM('Test Sample Data'!S$3:S$194)&gt;10,IF(AND(ISNUMBER('Test Sample Data'!S165),'Test Sample Data'!S165&lt;35,'Test Sample Data'!S165&gt;0),'Test Sample Data'!S165-'Choose Housekeeping Genes'!T$20,35-'Choose Housekeeping Genes'!T$20),"")</f>
        <v/>
      </c>
      <c r="T165" s="22" t="str">
        <f>IF(SUM('Test Sample Data'!T$3:T$194)&gt;10,IF(AND(ISNUMBER('Test Sample Data'!T165),'Test Sample Data'!T165&lt;35,'Test Sample Data'!T165&gt;0),'Test Sample Data'!T165-'Choose Housekeeping Genes'!U$20,35-'Choose Housekeeping Genes'!U$20),"")</f>
        <v/>
      </c>
      <c r="U165" s="22" t="str">
        <f>IF(SUM('Test Sample Data'!U$3:U$194)&gt;10,IF(AND(ISNUMBER('Test Sample Data'!U165),'Test Sample Data'!U165&lt;35,'Test Sample Data'!U165&gt;0),'Test Sample Data'!U165-'Choose Housekeeping Genes'!V$20,35-'Choose Housekeeping Genes'!V$20),"")</f>
        <v/>
      </c>
      <c r="V165" s="22" t="str">
        <f>IF(SUM('Test Sample Data'!V$3:V$194)&gt;10,IF(AND(ISNUMBER('Test Sample Data'!V165),'Test Sample Data'!V165&lt;35,'Test Sample Data'!V165&gt;0),'Test Sample Data'!V165-'Choose Housekeeping Genes'!W$20,35-'Choose Housekeeping Genes'!W$20),"")</f>
        <v/>
      </c>
      <c r="W165" s="139" t="str">
        <f>'Control Sample Data'!A165</f>
        <v>Val-TAC-3</v>
      </c>
      <c r="X165" s="140" t="s">
        <v>114</v>
      </c>
      <c r="Y165" s="22" t="str">
        <f>IF(SUM('Control Sample Data'!C$3:C$194)&gt;10,IF(AND(ISNUMBER('Control Sample Data'!C165),'Control Sample Data'!C165&lt;35,'Control Sample Data'!C165&gt;0),'Control Sample Data'!C165-'Choose Housekeeping Genes'!AA$20,35-'Choose Housekeeping Genes'!AA$20),"")</f>
        <v/>
      </c>
      <c r="Z165" s="22" t="str">
        <f>IF(SUM('Control Sample Data'!D$3:D$194)&gt;10,IF(AND(ISNUMBER('Control Sample Data'!D165),'Control Sample Data'!D165&lt;35,'Control Sample Data'!D165&gt;0),'Control Sample Data'!D165-'Choose Housekeeping Genes'!AB$20,35-'Choose Housekeeping Genes'!AB$20),"")</f>
        <v/>
      </c>
      <c r="AA165" s="22" t="str">
        <f>IF(SUM('Control Sample Data'!E$3:E$194)&gt;10,IF(AND(ISNUMBER('Control Sample Data'!E165),'Control Sample Data'!E165&lt;35,'Control Sample Data'!E165&gt;0),'Control Sample Data'!E165-'Choose Housekeeping Genes'!AC$20,35-'Choose Housekeeping Genes'!AC$20),"")</f>
        <v/>
      </c>
      <c r="AB165" s="22" t="str">
        <f>IF(SUM('Control Sample Data'!F$3:F$194)&gt;10,IF(AND(ISNUMBER('Control Sample Data'!F165),'Control Sample Data'!F165&lt;35,'Control Sample Data'!F165&gt;0),'Control Sample Data'!F165-'Choose Housekeeping Genes'!AD$20,35-'Choose Housekeeping Genes'!AD$20),"")</f>
        <v/>
      </c>
      <c r="AC165" s="22" t="str">
        <f>IF(SUM('Control Sample Data'!G$3:G$194)&gt;10,IF(AND(ISNUMBER('Control Sample Data'!G165),'Control Sample Data'!G165&lt;35,'Control Sample Data'!G165&gt;0),'Control Sample Data'!G165-'Choose Housekeeping Genes'!AE$20,35-'Choose Housekeeping Genes'!AE$20),"")</f>
        <v/>
      </c>
      <c r="AD165" s="22" t="str">
        <f>IF(SUM('Control Sample Data'!H$3:H$194)&gt;10,IF(AND(ISNUMBER('Control Sample Data'!H165),'Control Sample Data'!H165&lt;35,'Control Sample Data'!H165&gt;0),'Control Sample Data'!H165-'Choose Housekeeping Genes'!AF$20,35-'Choose Housekeeping Genes'!AF$20),"")</f>
        <v/>
      </c>
      <c r="AE165" s="22" t="str">
        <f>IF(SUM('Control Sample Data'!I$3:I$194)&gt;10,IF(AND(ISNUMBER('Control Sample Data'!I165),'Control Sample Data'!I165&lt;35,'Control Sample Data'!I165&gt;0),'Control Sample Data'!I165-'Choose Housekeeping Genes'!AG$20,35-'Choose Housekeeping Genes'!AG$20),"")</f>
        <v/>
      </c>
      <c r="AF165" s="22" t="str">
        <f>IF(SUM('Control Sample Data'!J$3:J$194)&gt;10,IF(AND(ISNUMBER('Control Sample Data'!J165),'Control Sample Data'!J165&lt;35,'Control Sample Data'!J165&gt;0),'Control Sample Data'!J165-'Choose Housekeeping Genes'!AH$20,35-'Choose Housekeeping Genes'!AH$20),"")</f>
        <v/>
      </c>
      <c r="AG165" s="22" t="str">
        <f>IF(SUM('Control Sample Data'!K$3:K$194)&gt;10,IF(AND(ISNUMBER('Control Sample Data'!K165),'Control Sample Data'!K165&lt;35,'Control Sample Data'!K165&gt;0),'Control Sample Data'!K165-'Choose Housekeeping Genes'!AI$20,35-'Choose Housekeeping Genes'!AI$20),"")</f>
        <v/>
      </c>
      <c r="AH165" s="22" t="str">
        <f>IF(SUM('Control Sample Data'!L$3:L$194)&gt;10,IF(AND(ISNUMBER('Control Sample Data'!L165),'Control Sample Data'!L165&lt;35,'Control Sample Data'!L165&gt;0),'Control Sample Data'!L165-'Choose Housekeeping Genes'!AJ$20,35-'Choose Housekeeping Genes'!AJ$20),"")</f>
        <v/>
      </c>
      <c r="AI165" s="22" t="str">
        <f>IF(SUM('Control Sample Data'!M$3:M$194)&gt;10,IF(AND(ISNUMBER('Control Sample Data'!M165),'Control Sample Data'!M165&lt;35,'Control Sample Data'!M165&gt;0),'Control Sample Data'!M165-'Choose Housekeeping Genes'!AK$20,35-'Choose Housekeeping Genes'!AK$20),"")</f>
        <v/>
      </c>
      <c r="AJ165" s="22" t="str">
        <f>IF(SUM('Control Sample Data'!N$3:N$194)&gt;10,IF(AND(ISNUMBER('Control Sample Data'!N165),'Control Sample Data'!N165&lt;35,'Control Sample Data'!N165&gt;0),'Control Sample Data'!N165-'Choose Housekeeping Genes'!AL$20,35-'Choose Housekeeping Genes'!AL$20),"")</f>
        <v/>
      </c>
      <c r="AK165" s="22" t="str">
        <f>IF(SUM('Control Sample Data'!O$3:O$194)&gt;10,IF(AND(ISNUMBER('Control Sample Data'!O165),'Control Sample Data'!O165&lt;35,'Control Sample Data'!O165&gt;0),'Control Sample Data'!O165-'Choose Housekeeping Genes'!AM$20,35-'Choose Housekeeping Genes'!AM$20),"")</f>
        <v/>
      </c>
      <c r="AL165" s="22" t="str">
        <f>IF(SUM('Control Sample Data'!P$3:P$194)&gt;10,IF(AND(ISNUMBER('Control Sample Data'!P165),'Control Sample Data'!P165&lt;35,'Control Sample Data'!P165&gt;0),'Control Sample Data'!P165-'Choose Housekeeping Genes'!AN$20,35-'Choose Housekeeping Genes'!AN$20),"")</f>
        <v/>
      </c>
      <c r="AM165" s="22" t="str">
        <f>IF(SUM('Control Sample Data'!Q$3:Q$194)&gt;10,IF(AND(ISNUMBER('Control Sample Data'!Q165),'Control Sample Data'!Q165&lt;35,'Control Sample Data'!Q165&gt;0),'Control Sample Data'!Q165-'Choose Housekeeping Genes'!AO$20,35-'Choose Housekeeping Genes'!AO$20),"")</f>
        <v/>
      </c>
      <c r="AN165" s="22" t="str">
        <f>IF(SUM('Control Sample Data'!R$3:R$194)&gt;10,IF(AND(ISNUMBER('Control Sample Data'!R165),'Control Sample Data'!R165&lt;35,'Control Sample Data'!R165&gt;0),'Control Sample Data'!R165-'Choose Housekeeping Genes'!AP$20,35-'Choose Housekeeping Genes'!AP$20),"")</f>
        <v/>
      </c>
      <c r="AO165" s="22" t="str">
        <f>IF(SUM('Control Sample Data'!S$3:S$194)&gt;10,IF(AND(ISNUMBER('Control Sample Data'!S165),'Control Sample Data'!S165&lt;35,'Control Sample Data'!S165&gt;0),'Control Sample Data'!S165-'Choose Housekeeping Genes'!AQ$20,35-'Choose Housekeeping Genes'!AQ$20),"")</f>
        <v/>
      </c>
      <c r="AP165" s="22" t="str">
        <f>IF(SUM('Control Sample Data'!T$3:T$194)&gt;10,IF(AND(ISNUMBER('Control Sample Data'!T165),'Control Sample Data'!T165&lt;35,'Control Sample Data'!T165&gt;0),'Control Sample Data'!T165-'Choose Housekeeping Genes'!AR$20,35-'Choose Housekeeping Genes'!AR$20),"")</f>
        <v/>
      </c>
      <c r="AQ165" s="22" t="str">
        <f>IF(SUM('Control Sample Data'!U$3:U$194)&gt;10,IF(AND(ISNUMBER('Control Sample Data'!U165),'Control Sample Data'!U165&lt;35,'Control Sample Data'!U165&gt;0),'Control Sample Data'!U165-'Choose Housekeeping Genes'!AS$20,35-'Choose Housekeeping Genes'!AS$20),"")</f>
        <v/>
      </c>
      <c r="AR165" s="22" t="str">
        <f>IF(SUM('Control Sample Data'!V$3:V$194)&gt;10,IF(AND(ISNUMBER('Control Sample Data'!V165),'Control Sample Data'!V165&lt;35,'Control Sample Data'!V165&gt;0),'Control Sample Data'!V165-'Choose Housekeeping Genes'!AT$20,35-'Choose Housekeeping Genes'!AT$20),"")</f>
        <v/>
      </c>
      <c r="AS165" s="69" t="str">
        <f>'Control Sample Data'!A165</f>
        <v>Val-TAC-3</v>
      </c>
      <c r="AT165" s="21" t="s">
        <v>114</v>
      </c>
      <c r="AU165" s="22" t="str">
        <f ca="1">IF(ISNUMBER(C165-'Choose Housekeeping Genes'!D$12),C165-'Choose Housekeeping Genes'!D$12,"")</f>
        <v/>
      </c>
      <c r="AV165" s="22" t="str">
        <f ca="1">IF(ISNUMBER(D165-'Choose Housekeeping Genes'!E$12),D165-'Choose Housekeeping Genes'!E$12,"")</f>
        <v/>
      </c>
      <c r="AW165" s="22" t="str">
        <f ca="1">IF(ISNUMBER(E165-'Choose Housekeeping Genes'!F$12),E165-'Choose Housekeeping Genes'!F$12,"")</f>
        <v/>
      </c>
      <c r="AX165" s="22" t="str">
        <f ca="1">IF(ISNUMBER(F165-'Choose Housekeeping Genes'!G$12),F165-'Choose Housekeeping Genes'!G$12,"")</f>
        <v/>
      </c>
      <c r="AY165" s="22" t="str">
        <f ca="1">IF(ISNUMBER(G165-'Choose Housekeeping Genes'!H$12),G165-'Choose Housekeeping Genes'!H$12,"")</f>
        <v/>
      </c>
      <c r="AZ165" s="22" t="str">
        <f ca="1">IF(ISNUMBER(H165-'Choose Housekeeping Genes'!I$12),H165-'Choose Housekeeping Genes'!I$12,"")</f>
        <v/>
      </c>
      <c r="BA165" s="22" t="str">
        <f ca="1">IF(ISNUMBER(I165-'Choose Housekeeping Genes'!J$12),I165-'Choose Housekeeping Genes'!J$12,"")</f>
        <v/>
      </c>
      <c r="BB165" s="22" t="str">
        <f ca="1">IF(ISNUMBER(J165-'Choose Housekeeping Genes'!K$12),J165-'Choose Housekeeping Genes'!K$12,"")</f>
        <v/>
      </c>
      <c r="BC165" s="22" t="str">
        <f ca="1">IF(ISNUMBER(K165-'Choose Housekeeping Genes'!L$12),K165-'Choose Housekeeping Genes'!L$12,"")</f>
        <v/>
      </c>
      <c r="BD165" s="22" t="str">
        <f ca="1">IF(ISNUMBER(L165-'Choose Housekeeping Genes'!M$12),L165-'Choose Housekeeping Genes'!M$12,"")</f>
        <v/>
      </c>
      <c r="BE165" s="22" t="str">
        <f ca="1">IF(ISNUMBER(M165-'Choose Housekeeping Genes'!N$12),M165-'Choose Housekeeping Genes'!N$12,"")</f>
        <v/>
      </c>
      <c r="BF165" s="22" t="str">
        <f ca="1">IF(ISNUMBER(N165-'Choose Housekeeping Genes'!O$12),N165-'Choose Housekeeping Genes'!O$12,"")</f>
        <v/>
      </c>
      <c r="BG165" s="22" t="str">
        <f ca="1">IF(ISNUMBER(O165-'Choose Housekeeping Genes'!P$12),O165-'Choose Housekeeping Genes'!P$12,"")</f>
        <v/>
      </c>
      <c r="BH165" s="22" t="str">
        <f ca="1">IF(ISNUMBER(P165-'Choose Housekeeping Genes'!Q$12),P165-'Choose Housekeeping Genes'!Q$12,"")</f>
        <v/>
      </c>
      <c r="BI165" s="22" t="str">
        <f ca="1">IF(ISNUMBER(Q165-'Choose Housekeeping Genes'!R$12),Q165-'Choose Housekeeping Genes'!R$12,"")</f>
        <v/>
      </c>
      <c r="BJ165" s="22" t="str">
        <f ca="1">IF(ISNUMBER(R165-'Choose Housekeeping Genes'!S$12),R165-'Choose Housekeeping Genes'!S$12,"")</f>
        <v/>
      </c>
      <c r="BK165" s="22" t="str">
        <f ca="1">IF(ISNUMBER(S165-'Choose Housekeeping Genes'!T$12),S165-'Choose Housekeeping Genes'!T$12,"")</f>
        <v/>
      </c>
      <c r="BL165" s="22" t="str">
        <f ca="1">IF(ISNUMBER(T165-'Choose Housekeeping Genes'!U$12),T165-'Choose Housekeeping Genes'!U$12,"")</f>
        <v/>
      </c>
      <c r="BM165" s="22" t="str">
        <f ca="1">IF(ISNUMBER(U165-'Choose Housekeeping Genes'!V$12),U165-'Choose Housekeeping Genes'!V$12,"")</f>
        <v/>
      </c>
      <c r="BN165" s="22" t="str">
        <f ca="1">IF(ISNUMBER(V165-'Choose Housekeeping Genes'!W$12),V165-'Choose Housekeeping Genes'!W$12,"")</f>
        <v/>
      </c>
      <c r="BO165" s="142" t="str">
        <f t="shared" si="138"/>
        <v>Val-TAC-3</v>
      </c>
      <c r="BP165" s="140" t="s">
        <v>114</v>
      </c>
      <c r="BQ165" s="22" t="str">
        <f ca="1">IF(ISNUMBER(Y165-'Choose Housekeeping Genes'!AA$12),Y165-'Choose Housekeeping Genes'!AA$12,"")</f>
        <v/>
      </c>
      <c r="BR165" s="22" t="str">
        <f ca="1">IF(ISNUMBER(Z165-'Choose Housekeeping Genes'!AB$12),Z165-'Choose Housekeeping Genes'!AB$12,"")</f>
        <v/>
      </c>
      <c r="BS165" s="22" t="str">
        <f ca="1">IF(ISNUMBER(AA165-'Choose Housekeeping Genes'!AC$12),AA165-'Choose Housekeeping Genes'!AC$12,"")</f>
        <v/>
      </c>
      <c r="BT165" s="22" t="str">
        <f ca="1">IF(ISNUMBER(AB165-'Choose Housekeeping Genes'!AD$12),AB165-'Choose Housekeeping Genes'!AD$12,"")</f>
        <v/>
      </c>
      <c r="BU165" s="22" t="str">
        <f ca="1">IF(ISNUMBER(AC165-'Choose Housekeeping Genes'!AE$12),AC165-'Choose Housekeeping Genes'!AE$12,"")</f>
        <v/>
      </c>
      <c r="BV165" s="22" t="str">
        <f ca="1">IF(ISNUMBER(AD165-'Choose Housekeeping Genes'!AF$12),AD165-'Choose Housekeeping Genes'!AF$12,"")</f>
        <v/>
      </c>
      <c r="BW165" s="22" t="str">
        <f ca="1">IF(ISNUMBER(AE165-'Choose Housekeeping Genes'!AG$12),AE165-'Choose Housekeeping Genes'!AG$12,"")</f>
        <v/>
      </c>
      <c r="BX165" s="22" t="str">
        <f ca="1">IF(ISNUMBER(AF165-'Choose Housekeeping Genes'!AH$12),AF165-'Choose Housekeeping Genes'!AH$12,"")</f>
        <v/>
      </c>
      <c r="BY165" s="22" t="str">
        <f ca="1">IF(ISNUMBER(AG165-'Choose Housekeeping Genes'!AI$12),AG165-'Choose Housekeeping Genes'!AI$12,"")</f>
        <v/>
      </c>
      <c r="BZ165" s="22" t="str">
        <f ca="1">IF(ISNUMBER(AH165-'Choose Housekeeping Genes'!AJ$12),AH165-'Choose Housekeeping Genes'!AJ$12,"")</f>
        <v/>
      </c>
      <c r="CA165" s="22" t="str">
        <f ca="1">IF(ISNUMBER(AI165-'Choose Housekeeping Genes'!AK$12),AI165-'Choose Housekeeping Genes'!AK$12,"")</f>
        <v/>
      </c>
      <c r="CB165" s="22" t="str">
        <f ca="1">IF(ISNUMBER(AJ165-'Choose Housekeeping Genes'!AL$12),AJ165-'Choose Housekeeping Genes'!AL$12,"")</f>
        <v/>
      </c>
      <c r="CC165" s="22" t="str">
        <f ca="1">IF(ISNUMBER(AK165-'Choose Housekeeping Genes'!AM$12),AK165-'Choose Housekeeping Genes'!AM$12,"")</f>
        <v/>
      </c>
      <c r="CD165" s="22" t="str">
        <f ca="1">IF(ISNUMBER(AL165-'Choose Housekeeping Genes'!AN$12),AL165-'Choose Housekeeping Genes'!AN$12,"")</f>
        <v/>
      </c>
      <c r="CE165" s="22" t="str">
        <f ca="1">IF(ISNUMBER(AM165-'Choose Housekeeping Genes'!AO$12),AM165-'Choose Housekeeping Genes'!AO$12,"")</f>
        <v/>
      </c>
      <c r="CF165" s="22" t="str">
        <f ca="1">IF(ISNUMBER(AN165-'Choose Housekeeping Genes'!AP$12),AN165-'Choose Housekeeping Genes'!AP$12,"")</f>
        <v/>
      </c>
      <c r="CG165" s="22" t="str">
        <f ca="1">IF(ISNUMBER(AO165-'Choose Housekeeping Genes'!AQ$12),AO165-'Choose Housekeeping Genes'!AQ$12,"")</f>
        <v/>
      </c>
      <c r="CH165" s="22" t="str">
        <f ca="1">IF(ISNUMBER(AP165-'Choose Housekeeping Genes'!AR$12),AP165-'Choose Housekeeping Genes'!AR$12,"")</f>
        <v/>
      </c>
      <c r="CI165" s="22" t="str">
        <f ca="1">IF(ISNUMBER(AQ165-'Choose Housekeeping Genes'!AS$12),AQ165-'Choose Housekeeping Genes'!AS$12,"")</f>
        <v/>
      </c>
      <c r="CJ165" s="22" t="str">
        <f ca="1">IF(ISNUMBER(AR165-'Choose Housekeeping Genes'!AT$12),AR165-'Choose Housekeeping Genes'!AT$12,"")</f>
        <v/>
      </c>
      <c r="CK165" s="66" t="e">
        <f t="shared" ca="1" si="95"/>
        <v>#DIV/0!</v>
      </c>
      <c r="CL165" s="143" t="e">
        <f t="shared" ca="1" si="96"/>
        <v>#DIV/0!</v>
      </c>
      <c r="DA165" s="69" t="str">
        <f>'Transcript table'!D173</f>
        <v>Val-TAC-3</v>
      </c>
      <c r="DB165" s="21" t="s">
        <v>114</v>
      </c>
      <c r="DC165" s="65" t="str">
        <f t="shared" ca="1" si="97"/>
        <v/>
      </c>
      <c r="DD165" s="65" t="str">
        <f t="shared" ca="1" si="98"/>
        <v/>
      </c>
      <c r="DE165" s="65" t="str">
        <f t="shared" ca="1" si="99"/>
        <v/>
      </c>
      <c r="DF165" s="65" t="str">
        <f t="shared" ca="1" si="100"/>
        <v/>
      </c>
      <c r="DG165" s="65" t="str">
        <f t="shared" ca="1" si="101"/>
        <v/>
      </c>
      <c r="DH165" s="65" t="str">
        <f t="shared" ca="1" si="102"/>
        <v/>
      </c>
      <c r="DI165" s="65" t="str">
        <f t="shared" ca="1" si="103"/>
        <v/>
      </c>
      <c r="DJ165" s="65" t="str">
        <f t="shared" ca="1" si="104"/>
        <v/>
      </c>
      <c r="DK165" s="65" t="str">
        <f t="shared" ca="1" si="105"/>
        <v/>
      </c>
      <c r="DL165" s="65" t="str">
        <f t="shared" ca="1" si="106"/>
        <v/>
      </c>
      <c r="DM165" s="65" t="str">
        <f t="shared" ca="1" si="107"/>
        <v/>
      </c>
      <c r="DN165" s="65" t="str">
        <f t="shared" ca="1" si="108"/>
        <v/>
      </c>
      <c r="DO165" s="65" t="str">
        <f t="shared" ca="1" si="109"/>
        <v/>
      </c>
      <c r="DP165" s="65" t="str">
        <f t="shared" ca="1" si="110"/>
        <v/>
      </c>
      <c r="DQ165" s="65" t="str">
        <f t="shared" ca="1" si="111"/>
        <v/>
      </c>
      <c r="DR165" s="65" t="str">
        <f t="shared" ca="1" si="112"/>
        <v/>
      </c>
      <c r="DS165" s="65" t="str">
        <f t="shared" ca="1" si="113"/>
        <v/>
      </c>
      <c r="DT165" s="65" t="str">
        <f t="shared" ca="1" si="114"/>
        <v/>
      </c>
      <c r="DU165" s="65" t="str">
        <f t="shared" ca="1" si="115"/>
        <v/>
      </c>
      <c r="DV165" s="65" t="str">
        <f t="shared" ca="1" si="116"/>
        <v/>
      </c>
      <c r="DW165" s="141" t="str">
        <f t="shared" si="117"/>
        <v>Val-TAC-3</v>
      </c>
      <c r="DX165" s="140" t="s">
        <v>114</v>
      </c>
      <c r="DY165" s="65" t="str">
        <f t="shared" ca="1" si="118"/>
        <v/>
      </c>
      <c r="DZ165" s="65" t="str">
        <f t="shared" ca="1" si="119"/>
        <v/>
      </c>
      <c r="EA165" s="65" t="str">
        <f t="shared" ca="1" si="120"/>
        <v/>
      </c>
      <c r="EB165" s="65" t="str">
        <f t="shared" ca="1" si="121"/>
        <v/>
      </c>
      <c r="EC165" s="65" t="str">
        <f t="shared" ca="1" si="122"/>
        <v/>
      </c>
      <c r="ED165" s="65" t="str">
        <f t="shared" ca="1" si="123"/>
        <v/>
      </c>
      <c r="EE165" s="65" t="str">
        <f t="shared" ca="1" si="124"/>
        <v/>
      </c>
      <c r="EF165" s="65" t="str">
        <f t="shared" ca="1" si="125"/>
        <v/>
      </c>
      <c r="EG165" s="65" t="str">
        <f t="shared" ca="1" si="126"/>
        <v/>
      </c>
      <c r="EH165" s="65" t="str">
        <f t="shared" ca="1" si="127"/>
        <v/>
      </c>
      <c r="EI165" s="65" t="str">
        <f t="shared" ca="1" si="128"/>
        <v/>
      </c>
      <c r="EJ165" s="65" t="str">
        <f t="shared" ca="1" si="129"/>
        <v/>
      </c>
      <c r="EK165" s="65" t="str">
        <f t="shared" ca="1" si="130"/>
        <v/>
      </c>
      <c r="EL165" s="65" t="str">
        <f t="shared" ca="1" si="131"/>
        <v/>
      </c>
      <c r="EM165" s="65" t="str">
        <f t="shared" ca="1" si="132"/>
        <v/>
      </c>
      <c r="EN165" s="65" t="str">
        <f t="shared" ca="1" si="133"/>
        <v/>
      </c>
      <c r="EO165" s="65" t="str">
        <f t="shared" ca="1" si="134"/>
        <v/>
      </c>
      <c r="EP165" s="65" t="str">
        <f t="shared" ca="1" si="135"/>
        <v/>
      </c>
      <c r="EQ165" s="65" t="str">
        <f t="shared" ca="1" si="136"/>
        <v/>
      </c>
      <c r="ER165" s="65" t="str">
        <f t="shared" ca="1" si="137"/>
        <v/>
      </c>
    </row>
    <row r="166" spans="1:148" ht="12.75" customHeight="1">
      <c r="A166" s="134" t="str">
        <f>'Test Sample Data'!A166</f>
        <v>mt-Ala-TGC</v>
      </c>
      <c r="B166" s="136" t="s">
        <v>112</v>
      </c>
      <c r="C166" s="22" t="str">
        <f>IF(SUM('Test Sample Data'!C$3:C$194)&gt;10,IF(AND(ISNUMBER('Test Sample Data'!C166),'Test Sample Data'!C166&lt;35,'Test Sample Data'!C166&gt;0),'Test Sample Data'!C166-'Choose Housekeeping Genes'!D$20,35-'Choose Housekeeping Genes'!D$20),"")</f>
        <v/>
      </c>
      <c r="D166" s="22" t="str">
        <f>IF(SUM('Test Sample Data'!D$3:D$194)&gt;10,IF(AND(ISNUMBER('Test Sample Data'!D166),'Test Sample Data'!D166&lt;35,'Test Sample Data'!D166&gt;0),'Test Sample Data'!D166-'Choose Housekeeping Genes'!E$20,35-'Choose Housekeeping Genes'!E$20),"")</f>
        <v/>
      </c>
      <c r="E166" s="22" t="str">
        <f>IF(SUM('Test Sample Data'!E$3:E$194)&gt;10,IF(AND(ISNUMBER('Test Sample Data'!E166),'Test Sample Data'!E166&lt;35,'Test Sample Data'!E166&gt;0),'Test Sample Data'!E166-'Choose Housekeeping Genes'!F$20,35-'Choose Housekeeping Genes'!F$20),"")</f>
        <v/>
      </c>
      <c r="F166" s="22" t="str">
        <f>IF(SUM('Test Sample Data'!F$3:F$194)&gt;10,IF(AND(ISNUMBER('Test Sample Data'!F166),'Test Sample Data'!F166&lt;35,'Test Sample Data'!F166&gt;0),'Test Sample Data'!F166-'Choose Housekeeping Genes'!G$20,35-'Choose Housekeeping Genes'!G$20),"")</f>
        <v/>
      </c>
      <c r="G166" s="22" t="str">
        <f>IF(SUM('Test Sample Data'!G$3:G$194)&gt;10,IF(AND(ISNUMBER('Test Sample Data'!G166),'Test Sample Data'!G166&lt;35,'Test Sample Data'!G166&gt;0),'Test Sample Data'!G166-'Choose Housekeeping Genes'!H$20,35-'Choose Housekeeping Genes'!H$20),"")</f>
        <v/>
      </c>
      <c r="H166" s="22" t="str">
        <f>IF(SUM('Test Sample Data'!H$3:H$194)&gt;10,IF(AND(ISNUMBER('Test Sample Data'!H166),'Test Sample Data'!H166&lt;35,'Test Sample Data'!H166&gt;0),'Test Sample Data'!H166-'Choose Housekeeping Genes'!I$20,35-'Choose Housekeeping Genes'!I$20),"")</f>
        <v/>
      </c>
      <c r="I166" s="22" t="str">
        <f>IF(SUM('Test Sample Data'!I$3:I$194)&gt;10,IF(AND(ISNUMBER('Test Sample Data'!I166),'Test Sample Data'!I166&lt;35,'Test Sample Data'!I166&gt;0),'Test Sample Data'!I166-'Choose Housekeeping Genes'!J$20,35-'Choose Housekeeping Genes'!J$20),"")</f>
        <v/>
      </c>
      <c r="J166" s="22" t="str">
        <f>IF(SUM('Test Sample Data'!J$3:J$194)&gt;10,IF(AND(ISNUMBER('Test Sample Data'!J166),'Test Sample Data'!J166&lt;35,'Test Sample Data'!J166&gt;0),'Test Sample Data'!J166-'Choose Housekeeping Genes'!K$20,35-'Choose Housekeeping Genes'!K$20),"")</f>
        <v/>
      </c>
      <c r="K166" s="22" t="str">
        <f>IF(SUM('Test Sample Data'!K$3:K$194)&gt;10,IF(AND(ISNUMBER('Test Sample Data'!K166),'Test Sample Data'!K166&lt;35,'Test Sample Data'!K166&gt;0),'Test Sample Data'!K166-'Choose Housekeeping Genes'!L$20,35-'Choose Housekeeping Genes'!L$20),"")</f>
        <v/>
      </c>
      <c r="L166" s="22" t="str">
        <f>IF(SUM('Test Sample Data'!L$3:L$194)&gt;10,IF(AND(ISNUMBER('Test Sample Data'!L166),'Test Sample Data'!L166&lt;35,'Test Sample Data'!L166&gt;0),'Test Sample Data'!L166-'Choose Housekeeping Genes'!M$20,35-'Choose Housekeeping Genes'!M$20),"")</f>
        <v/>
      </c>
      <c r="M166" s="22" t="str">
        <f>IF(SUM('Test Sample Data'!M$3:M$194)&gt;10,IF(AND(ISNUMBER('Test Sample Data'!M166),'Test Sample Data'!M166&lt;35,'Test Sample Data'!M166&gt;0),'Test Sample Data'!M166-'Choose Housekeeping Genes'!N$20,35-'Choose Housekeeping Genes'!N$20),"")</f>
        <v/>
      </c>
      <c r="N166" s="22" t="str">
        <f>IF(SUM('Test Sample Data'!N$3:N$194)&gt;10,IF(AND(ISNUMBER('Test Sample Data'!N166),'Test Sample Data'!N166&lt;35,'Test Sample Data'!N166&gt;0),'Test Sample Data'!N166-'Choose Housekeeping Genes'!O$20,35-'Choose Housekeeping Genes'!O$20),"")</f>
        <v/>
      </c>
      <c r="O166" s="22" t="str">
        <f>IF(SUM('Test Sample Data'!O$3:O$194)&gt;10,IF(AND(ISNUMBER('Test Sample Data'!O166),'Test Sample Data'!O166&lt;35,'Test Sample Data'!O166&gt;0),'Test Sample Data'!O166-'Choose Housekeeping Genes'!P$20,35-'Choose Housekeeping Genes'!P$20),"")</f>
        <v/>
      </c>
      <c r="P166" s="22" t="str">
        <f>IF(SUM('Test Sample Data'!P$3:P$194)&gt;10,IF(AND(ISNUMBER('Test Sample Data'!P166),'Test Sample Data'!P166&lt;35,'Test Sample Data'!P166&gt;0),'Test Sample Data'!P166-'Choose Housekeeping Genes'!Q$20,35-'Choose Housekeeping Genes'!Q$20),"")</f>
        <v/>
      </c>
      <c r="Q166" s="22" t="str">
        <f>IF(SUM('Test Sample Data'!Q$3:Q$194)&gt;10,IF(AND(ISNUMBER('Test Sample Data'!Q166),'Test Sample Data'!Q166&lt;35,'Test Sample Data'!Q166&gt;0),'Test Sample Data'!Q166-'Choose Housekeeping Genes'!R$20,35-'Choose Housekeeping Genes'!R$20),"")</f>
        <v/>
      </c>
      <c r="R166" s="22" t="str">
        <f>IF(SUM('Test Sample Data'!R$3:R$194)&gt;10,IF(AND(ISNUMBER('Test Sample Data'!R166),'Test Sample Data'!R166&lt;35,'Test Sample Data'!R166&gt;0),'Test Sample Data'!R166-'Choose Housekeeping Genes'!S$20,35-'Choose Housekeeping Genes'!S$20),"")</f>
        <v/>
      </c>
      <c r="S166" s="22" t="str">
        <f>IF(SUM('Test Sample Data'!S$3:S$194)&gt;10,IF(AND(ISNUMBER('Test Sample Data'!S166),'Test Sample Data'!S166&lt;35,'Test Sample Data'!S166&gt;0),'Test Sample Data'!S166-'Choose Housekeeping Genes'!T$20,35-'Choose Housekeeping Genes'!T$20),"")</f>
        <v/>
      </c>
      <c r="T166" s="22" t="str">
        <f>IF(SUM('Test Sample Data'!T$3:T$194)&gt;10,IF(AND(ISNUMBER('Test Sample Data'!T166),'Test Sample Data'!T166&lt;35,'Test Sample Data'!T166&gt;0),'Test Sample Data'!T166-'Choose Housekeeping Genes'!U$20,35-'Choose Housekeeping Genes'!U$20),"")</f>
        <v/>
      </c>
      <c r="U166" s="22" t="str">
        <f>IF(SUM('Test Sample Data'!U$3:U$194)&gt;10,IF(AND(ISNUMBER('Test Sample Data'!U166),'Test Sample Data'!U166&lt;35,'Test Sample Data'!U166&gt;0),'Test Sample Data'!U166-'Choose Housekeeping Genes'!V$20,35-'Choose Housekeeping Genes'!V$20),"")</f>
        <v/>
      </c>
      <c r="V166" s="22" t="str">
        <f>IF(SUM('Test Sample Data'!V$3:V$194)&gt;10,IF(AND(ISNUMBER('Test Sample Data'!V166),'Test Sample Data'!V166&lt;35,'Test Sample Data'!V166&gt;0),'Test Sample Data'!V166-'Choose Housekeeping Genes'!W$20,35-'Choose Housekeeping Genes'!W$20),"")</f>
        <v/>
      </c>
      <c r="W166" s="139" t="str">
        <f>'Control Sample Data'!A166</f>
        <v>mt-Ala-TGC</v>
      </c>
      <c r="X166" s="140" t="s">
        <v>112</v>
      </c>
      <c r="Y166" s="22" t="str">
        <f>IF(SUM('Control Sample Data'!C$3:C$194)&gt;10,IF(AND(ISNUMBER('Control Sample Data'!C166),'Control Sample Data'!C166&lt;35,'Control Sample Data'!C166&gt;0),'Control Sample Data'!C166-'Choose Housekeeping Genes'!AA$20,35-'Choose Housekeeping Genes'!AA$20),"")</f>
        <v/>
      </c>
      <c r="Z166" s="22" t="str">
        <f>IF(SUM('Control Sample Data'!D$3:D$194)&gt;10,IF(AND(ISNUMBER('Control Sample Data'!D166),'Control Sample Data'!D166&lt;35,'Control Sample Data'!D166&gt;0),'Control Sample Data'!D166-'Choose Housekeeping Genes'!AB$20,35-'Choose Housekeeping Genes'!AB$20),"")</f>
        <v/>
      </c>
      <c r="AA166" s="22" t="str">
        <f>IF(SUM('Control Sample Data'!E$3:E$194)&gt;10,IF(AND(ISNUMBER('Control Sample Data'!E166),'Control Sample Data'!E166&lt;35,'Control Sample Data'!E166&gt;0),'Control Sample Data'!E166-'Choose Housekeeping Genes'!AC$20,35-'Choose Housekeeping Genes'!AC$20),"")</f>
        <v/>
      </c>
      <c r="AB166" s="22" t="str">
        <f>IF(SUM('Control Sample Data'!F$3:F$194)&gt;10,IF(AND(ISNUMBER('Control Sample Data'!F166),'Control Sample Data'!F166&lt;35,'Control Sample Data'!F166&gt;0),'Control Sample Data'!F166-'Choose Housekeeping Genes'!AD$20,35-'Choose Housekeeping Genes'!AD$20),"")</f>
        <v/>
      </c>
      <c r="AC166" s="22" t="str">
        <f>IF(SUM('Control Sample Data'!G$3:G$194)&gt;10,IF(AND(ISNUMBER('Control Sample Data'!G166),'Control Sample Data'!G166&lt;35,'Control Sample Data'!G166&gt;0),'Control Sample Data'!G166-'Choose Housekeeping Genes'!AE$20,35-'Choose Housekeeping Genes'!AE$20),"")</f>
        <v/>
      </c>
      <c r="AD166" s="22" t="str">
        <f>IF(SUM('Control Sample Data'!H$3:H$194)&gt;10,IF(AND(ISNUMBER('Control Sample Data'!H166),'Control Sample Data'!H166&lt;35,'Control Sample Data'!H166&gt;0),'Control Sample Data'!H166-'Choose Housekeeping Genes'!AF$20,35-'Choose Housekeeping Genes'!AF$20),"")</f>
        <v/>
      </c>
      <c r="AE166" s="22" t="str">
        <f>IF(SUM('Control Sample Data'!I$3:I$194)&gt;10,IF(AND(ISNUMBER('Control Sample Data'!I166),'Control Sample Data'!I166&lt;35,'Control Sample Data'!I166&gt;0),'Control Sample Data'!I166-'Choose Housekeeping Genes'!AG$20,35-'Choose Housekeeping Genes'!AG$20),"")</f>
        <v/>
      </c>
      <c r="AF166" s="22" t="str">
        <f>IF(SUM('Control Sample Data'!J$3:J$194)&gt;10,IF(AND(ISNUMBER('Control Sample Data'!J166),'Control Sample Data'!J166&lt;35,'Control Sample Data'!J166&gt;0),'Control Sample Data'!J166-'Choose Housekeeping Genes'!AH$20,35-'Choose Housekeeping Genes'!AH$20),"")</f>
        <v/>
      </c>
      <c r="AG166" s="22" t="str">
        <f>IF(SUM('Control Sample Data'!K$3:K$194)&gt;10,IF(AND(ISNUMBER('Control Sample Data'!K166),'Control Sample Data'!K166&lt;35,'Control Sample Data'!K166&gt;0),'Control Sample Data'!K166-'Choose Housekeeping Genes'!AI$20,35-'Choose Housekeeping Genes'!AI$20),"")</f>
        <v/>
      </c>
      <c r="AH166" s="22" t="str">
        <f>IF(SUM('Control Sample Data'!L$3:L$194)&gt;10,IF(AND(ISNUMBER('Control Sample Data'!L166),'Control Sample Data'!L166&lt;35,'Control Sample Data'!L166&gt;0),'Control Sample Data'!L166-'Choose Housekeeping Genes'!AJ$20,35-'Choose Housekeeping Genes'!AJ$20),"")</f>
        <v/>
      </c>
      <c r="AI166" s="22" t="str">
        <f>IF(SUM('Control Sample Data'!M$3:M$194)&gt;10,IF(AND(ISNUMBER('Control Sample Data'!M166),'Control Sample Data'!M166&lt;35,'Control Sample Data'!M166&gt;0),'Control Sample Data'!M166-'Choose Housekeeping Genes'!AK$20,35-'Choose Housekeeping Genes'!AK$20),"")</f>
        <v/>
      </c>
      <c r="AJ166" s="22" t="str">
        <f>IF(SUM('Control Sample Data'!N$3:N$194)&gt;10,IF(AND(ISNUMBER('Control Sample Data'!N166),'Control Sample Data'!N166&lt;35,'Control Sample Data'!N166&gt;0),'Control Sample Data'!N166-'Choose Housekeeping Genes'!AL$20,35-'Choose Housekeeping Genes'!AL$20),"")</f>
        <v/>
      </c>
      <c r="AK166" s="22" t="str">
        <f>IF(SUM('Control Sample Data'!O$3:O$194)&gt;10,IF(AND(ISNUMBER('Control Sample Data'!O166),'Control Sample Data'!O166&lt;35,'Control Sample Data'!O166&gt;0),'Control Sample Data'!O166-'Choose Housekeeping Genes'!AM$20,35-'Choose Housekeeping Genes'!AM$20),"")</f>
        <v/>
      </c>
      <c r="AL166" s="22" t="str">
        <f>IF(SUM('Control Sample Data'!P$3:P$194)&gt;10,IF(AND(ISNUMBER('Control Sample Data'!P166),'Control Sample Data'!P166&lt;35,'Control Sample Data'!P166&gt;0),'Control Sample Data'!P166-'Choose Housekeeping Genes'!AN$20,35-'Choose Housekeeping Genes'!AN$20),"")</f>
        <v/>
      </c>
      <c r="AM166" s="22" t="str">
        <f>IF(SUM('Control Sample Data'!Q$3:Q$194)&gt;10,IF(AND(ISNUMBER('Control Sample Data'!Q166),'Control Sample Data'!Q166&lt;35,'Control Sample Data'!Q166&gt;0),'Control Sample Data'!Q166-'Choose Housekeeping Genes'!AO$20,35-'Choose Housekeeping Genes'!AO$20),"")</f>
        <v/>
      </c>
      <c r="AN166" s="22" t="str">
        <f>IF(SUM('Control Sample Data'!R$3:R$194)&gt;10,IF(AND(ISNUMBER('Control Sample Data'!R166),'Control Sample Data'!R166&lt;35,'Control Sample Data'!R166&gt;0),'Control Sample Data'!R166-'Choose Housekeeping Genes'!AP$20,35-'Choose Housekeeping Genes'!AP$20),"")</f>
        <v/>
      </c>
      <c r="AO166" s="22" t="str">
        <f>IF(SUM('Control Sample Data'!S$3:S$194)&gt;10,IF(AND(ISNUMBER('Control Sample Data'!S166),'Control Sample Data'!S166&lt;35,'Control Sample Data'!S166&gt;0),'Control Sample Data'!S166-'Choose Housekeeping Genes'!AQ$20,35-'Choose Housekeeping Genes'!AQ$20),"")</f>
        <v/>
      </c>
      <c r="AP166" s="22" t="str">
        <f>IF(SUM('Control Sample Data'!T$3:T$194)&gt;10,IF(AND(ISNUMBER('Control Sample Data'!T166),'Control Sample Data'!T166&lt;35,'Control Sample Data'!T166&gt;0),'Control Sample Data'!T166-'Choose Housekeeping Genes'!AR$20,35-'Choose Housekeeping Genes'!AR$20),"")</f>
        <v/>
      </c>
      <c r="AQ166" s="22" t="str">
        <f>IF(SUM('Control Sample Data'!U$3:U$194)&gt;10,IF(AND(ISNUMBER('Control Sample Data'!U166),'Control Sample Data'!U166&lt;35,'Control Sample Data'!U166&gt;0),'Control Sample Data'!U166-'Choose Housekeeping Genes'!AS$20,35-'Choose Housekeeping Genes'!AS$20),"")</f>
        <v/>
      </c>
      <c r="AR166" s="22" t="str">
        <f>IF(SUM('Control Sample Data'!V$3:V$194)&gt;10,IF(AND(ISNUMBER('Control Sample Data'!V166),'Control Sample Data'!V166&lt;35,'Control Sample Data'!V166&gt;0),'Control Sample Data'!V166-'Choose Housekeeping Genes'!AT$20,35-'Choose Housekeeping Genes'!AT$20),"")</f>
        <v/>
      </c>
      <c r="AS166" s="69" t="str">
        <f>'Control Sample Data'!A166</f>
        <v>mt-Ala-TGC</v>
      </c>
      <c r="AT166" s="21" t="s">
        <v>112</v>
      </c>
      <c r="AU166" s="22" t="str">
        <f ca="1">IF(ISNUMBER(C166-'Choose Housekeeping Genes'!D$12),C166-'Choose Housekeeping Genes'!D$12,"")</f>
        <v/>
      </c>
      <c r="AV166" s="22" t="str">
        <f ca="1">IF(ISNUMBER(D166-'Choose Housekeeping Genes'!E$12),D166-'Choose Housekeeping Genes'!E$12,"")</f>
        <v/>
      </c>
      <c r="AW166" s="22" t="str">
        <f ca="1">IF(ISNUMBER(E166-'Choose Housekeeping Genes'!F$12),E166-'Choose Housekeeping Genes'!F$12,"")</f>
        <v/>
      </c>
      <c r="AX166" s="22" t="str">
        <f ca="1">IF(ISNUMBER(F166-'Choose Housekeeping Genes'!G$12),F166-'Choose Housekeeping Genes'!G$12,"")</f>
        <v/>
      </c>
      <c r="AY166" s="22" t="str">
        <f ca="1">IF(ISNUMBER(G166-'Choose Housekeeping Genes'!H$12),G166-'Choose Housekeeping Genes'!H$12,"")</f>
        <v/>
      </c>
      <c r="AZ166" s="22" t="str">
        <f ca="1">IF(ISNUMBER(H166-'Choose Housekeeping Genes'!I$12),H166-'Choose Housekeeping Genes'!I$12,"")</f>
        <v/>
      </c>
      <c r="BA166" s="22" t="str">
        <f ca="1">IF(ISNUMBER(I166-'Choose Housekeeping Genes'!J$12),I166-'Choose Housekeeping Genes'!J$12,"")</f>
        <v/>
      </c>
      <c r="BB166" s="22" t="str">
        <f ca="1">IF(ISNUMBER(J166-'Choose Housekeeping Genes'!K$12),J166-'Choose Housekeeping Genes'!K$12,"")</f>
        <v/>
      </c>
      <c r="BC166" s="22" t="str">
        <f ca="1">IF(ISNUMBER(K166-'Choose Housekeeping Genes'!L$12),K166-'Choose Housekeeping Genes'!L$12,"")</f>
        <v/>
      </c>
      <c r="BD166" s="22" t="str">
        <f ca="1">IF(ISNUMBER(L166-'Choose Housekeeping Genes'!M$12),L166-'Choose Housekeeping Genes'!M$12,"")</f>
        <v/>
      </c>
      <c r="BE166" s="22" t="str">
        <f ca="1">IF(ISNUMBER(M166-'Choose Housekeeping Genes'!N$12),M166-'Choose Housekeeping Genes'!N$12,"")</f>
        <v/>
      </c>
      <c r="BF166" s="22" t="str">
        <f ca="1">IF(ISNUMBER(N166-'Choose Housekeeping Genes'!O$12),N166-'Choose Housekeeping Genes'!O$12,"")</f>
        <v/>
      </c>
      <c r="BG166" s="22" t="str">
        <f ca="1">IF(ISNUMBER(O166-'Choose Housekeeping Genes'!P$12),O166-'Choose Housekeeping Genes'!P$12,"")</f>
        <v/>
      </c>
      <c r="BH166" s="22" t="str">
        <f ca="1">IF(ISNUMBER(P166-'Choose Housekeeping Genes'!Q$12),P166-'Choose Housekeeping Genes'!Q$12,"")</f>
        <v/>
      </c>
      <c r="BI166" s="22" t="str">
        <f ca="1">IF(ISNUMBER(Q166-'Choose Housekeeping Genes'!R$12),Q166-'Choose Housekeeping Genes'!R$12,"")</f>
        <v/>
      </c>
      <c r="BJ166" s="22" t="str">
        <f ca="1">IF(ISNUMBER(R166-'Choose Housekeeping Genes'!S$12),R166-'Choose Housekeeping Genes'!S$12,"")</f>
        <v/>
      </c>
      <c r="BK166" s="22" t="str">
        <f ca="1">IF(ISNUMBER(S166-'Choose Housekeeping Genes'!T$12),S166-'Choose Housekeeping Genes'!T$12,"")</f>
        <v/>
      </c>
      <c r="BL166" s="22" t="str">
        <f ca="1">IF(ISNUMBER(T166-'Choose Housekeeping Genes'!U$12),T166-'Choose Housekeeping Genes'!U$12,"")</f>
        <v/>
      </c>
      <c r="BM166" s="22" t="str">
        <f ca="1">IF(ISNUMBER(U166-'Choose Housekeeping Genes'!V$12),U166-'Choose Housekeeping Genes'!V$12,"")</f>
        <v/>
      </c>
      <c r="BN166" s="22" t="str">
        <f ca="1">IF(ISNUMBER(V166-'Choose Housekeeping Genes'!W$12),V166-'Choose Housekeeping Genes'!W$12,"")</f>
        <v/>
      </c>
      <c r="BO166" s="142" t="str">
        <f t="shared" si="138"/>
        <v>mt-Ala-TGC</v>
      </c>
      <c r="BP166" s="140" t="s">
        <v>112</v>
      </c>
      <c r="BQ166" s="22" t="str">
        <f ca="1">IF(ISNUMBER(Y166-'Choose Housekeeping Genes'!AA$12),Y166-'Choose Housekeeping Genes'!AA$12,"")</f>
        <v/>
      </c>
      <c r="BR166" s="22" t="str">
        <f ca="1">IF(ISNUMBER(Z166-'Choose Housekeeping Genes'!AB$12),Z166-'Choose Housekeeping Genes'!AB$12,"")</f>
        <v/>
      </c>
      <c r="BS166" s="22" t="str">
        <f ca="1">IF(ISNUMBER(AA166-'Choose Housekeeping Genes'!AC$12),AA166-'Choose Housekeeping Genes'!AC$12,"")</f>
        <v/>
      </c>
      <c r="BT166" s="22" t="str">
        <f ca="1">IF(ISNUMBER(AB166-'Choose Housekeeping Genes'!AD$12),AB166-'Choose Housekeeping Genes'!AD$12,"")</f>
        <v/>
      </c>
      <c r="BU166" s="22" t="str">
        <f ca="1">IF(ISNUMBER(AC166-'Choose Housekeeping Genes'!AE$12),AC166-'Choose Housekeeping Genes'!AE$12,"")</f>
        <v/>
      </c>
      <c r="BV166" s="22" t="str">
        <f ca="1">IF(ISNUMBER(AD166-'Choose Housekeeping Genes'!AF$12),AD166-'Choose Housekeeping Genes'!AF$12,"")</f>
        <v/>
      </c>
      <c r="BW166" s="22" t="str">
        <f ca="1">IF(ISNUMBER(AE166-'Choose Housekeeping Genes'!AG$12),AE166-'Choose Housekeeping Genes'!AG$12,"")</f>
        <v/>
      </c>
      <c r="BX166" s="22" t="str">
        <f ca="1">IF(ISNUMBER(AF166-'Choose Housekeeping Genes'!AH$12),AF166-'Choose Housekeeping Genes'!AH$12,"")</f>
        <v/>
      </c>
      <c r="BY166" s="22" t="str">
        <f ca="1">IF(ISNUMBER(AG166-'Choose Housekeeping Genes'!AI$12),AG166-'Choose Housekeeping Genes'!AI$12,"")</f>
        <v/>
      </c>
      <c r="BZ166" s="22" t="str">
        <f ca="1">IF(ISNUMBER(AH166-'Choose Housekeeping Genes'!AJ$12),AH166-'Choose Housekeeping Genes'!AJ$12,"")</f>
        <v/>
      </c>
      <c r="CA166" s="22" t="str">
        <f ca="1">IF(ISNUMBER(AI166-'Choose Housekeeping Genes'!AK$12),AI166-'Choose Housekeeping Genes'!AK$12,"")</f>
        <v/>
      </c>
      <c r="CB166" s="22" t="str">
        <f ca="1">IF(ISNUMBER(AJ166-'Choose Housekeeping Genes'!AL$12),AJ166-'Choose Housekeeping Genes'!AL$12,"")</f>
        <v/>
      </c>
      <c r="CC166" s="22" t="str">
        <f ca="1">IF(ISNUMBER(AK166-'Choose Housekeeping Genes'!AM$12),AK166-'Choose Housekeeping Genes'!AM$12,"")</f>
        <v/>
      </c>
      <c r="CD166" s="22" t="str">
        <f ca="1">IF(ISNUMBER(AL166-'Choose Housekeeping Genes'!AN$12),AL166-'Choose Housekeeping Genes'!AN$12,"")</f>
        <v/>
      </c>
      <c r="CE166" s="22" t="str">
        <f ca="1">IF(ISNUMBER(AM166-'Choose Housekeeping Genes'!AO$12),AM166-'Choose Housekeeping Genes'!AO$12,"")</f>
        <v/>
      </c>
      <c r="CF166" s="22" t="str">
        <f ca="1">IF(ISNUMBER(AN166-'Choose Housekeeping Genes'!AP$12),AN166-'Choose Housekeeping Genes'!AP$12,"")</f>
        <v/>
      </c>
      <c r="CG166" s="22" t="str">
        <f ca="1">IF(ISNUMBER(AO166-'Choose Housekeeping Genes'!AQ$12),AO166-'Choose Housekeeping Genes'!AQ$12,"")</f>
        <v/>
      </c>
      <c r="CH166" s="22" t="str">
        <f ca="1">IF(ISNUMBER(AP166-'Choose Housekeeping Genes'!AR$12),AP166-'Choose Housekeeping Genes'!AR$12,"")</f>
        <v/>
      </c>
      <c r="CI166" s="22" t="str">
        <f ca="1">IF(ISNUMBER(AQ166-'Choose Housekeeping Genes'!AS$12),AQ166-'Choose Housekeeping Genes'!AS$12,"")</f>
        <v/>
      </c>
      <c r="CJ166" s="22" t="str">
        <f ca="1">IF(ISNUMBER(AR166-'Choose Housekeeping Genes'!AT$12),AR166-'Choose Housekeeping Genes'!AT$12,"")</f>
        <v/>
      </c>
      <c r="CK166" s="66" t="e">
        <f t="shared" ca="1" si="95"/>
        <v>#DIV/0!</v>
      </c>
      <c r="CL166" s="143" t="e">
        <f t="shared" ca="1" si="96"/>
        <v>#DIV/0!</v>
      </c>
      <c r="DA166" s="69" t="str">
        <f>'Transcript table'!D174</f>
        <v>mt-Ala-TGC</v>
      </c>
      <c r="DB166" s="21" t="s">
        <v>112</v>
      </c>
      <c r="DC166" s="65" t="str">
        <f t="shared" ca="1" si="97"/>
        <v/>
      </c>
      <c r="DD166" s="65" t="str">
        <f t="shared" ca="1" si="98"/>
        <v/>
      </c>
      <c r="DE166" s="65" t="str">
        <f t="shared" ca="1" si="99"/>
        <v/>
      </c>
      <c r="DF166" s="65" t="str">
        <f t="shared" ca="1" si="100"/>
        <v/>
      </c>
      <c r="DG166" s="65" t="str">
        <f t="shared" ca="1" si="101"/>
        <v/>
      </c>
      <c r="DH166" s="65" t="str">
        <f t="shared" ca="1" si="102"/>
        <v/>
      </c>
      <c r="DI166" s="65" t="str">
        <f t="shared" ca="1" si="103"/>
        <v/>
      </c>
      <c r="DJ166" s="65" t="str">
        <f t="shared" ca="1" si="104"/>
        <v/>
      </c>
      <c r="DK166" s="65" t="str">
        <f t="shared" ca="1" si="105"/>
        <v/>
      </c>
      <c r="DL166" s="65" t="str">
        <f t="shared" ca="1" si="106"/>
        <v/>
      </c>
      <c r="DM166" s="65" t="str">
        <f t="shared" ca="1" si="107"/>
        <v/>
      </c>
      <c r="DN166" s="65" t="str">
        <f t="shared" ca="1" si="108"/>
        <v/>
      </c>
      <c r="DO166" s="65" t="str">
        <f t="shared" ca="1" si="109"/>
        <v/>
      </c>
      <c r="DP166" s="65" t="str">
        <f t="shared" ca="1" si="110"/>
        <v/>
      </c>
      <c r="DQ166" s="65" t="str">
        <f t="shared" ca="1" si="111"/>
        <v/>
      </c>
      <c r="DR166" s="65" t="str">
        <f t="shared" ca="1" si="112"/>
        <v/>
      </c>
      <c r="DS166" s="65" t="str">
        <f t="shared" ca="1" si="113"/>
        <v/>
      </c>
      <c r="DT166" s="65" t="str">
        <f t="shared" ca="1" si="114"/>
        <v/>
      </c>
      <c r="DU166" s="65" t="str">
        <f t="shared" ca="1" si="115"/>
        <v/>
      </c>
      <c r="DV166" s="65" t="str">
        <f t="shared" ca="1" si="116"/>
        <v/>
      </c>
      <c r="DW166" s="141" t="str">
        <f t="shared" si="117"/>
        <v>mt-Ala-TGC</v>
      </c>
      <c r="DX166" s="140" t="s">
        <v>112</v>
      </c>
      <c r="DY166" s="65" t="str">
        <f t="shared" ca="1" si="118"/>
        <v/>
      </c>
      <c r="DZ166" s="65" t="str">
        <f t="shared" ca="1" si="119"/>
        <v/>
      </c>
      <c r="EA166" s="65" t="str">
        <f t="shared" ca="1" si="120"/>
        <v/>
      </c>
      <c r="EB166" s="65" t="str">
        <f t="shared" ca="1" si="121"/>
        <v/>
      </c>
      <c r="EC166" s="65" t="str">
        <f t="shared" ca="1" si="122"/>
        <v/>
      </c>
      <c r="ED166" s="65" t="str">
        <f t="shared" ca="1" si="123"/>
        <v/>
      </c>
      <c r="EE166" s="65" t="str">
        <f t="shared" ca="1" si="124"/>
        <v/>
      </c>
      <c r="EF166" s="65" t="str">
        <f t="shared" ca="1" si="125"/>
        <v/>
      </c>
      <c r="EG166" s="65" t="str">
        <f t="shared" ca="1" si="126"/>
        <v/>
      </c>
      <c r="EH166" s="65" t="str">
        <f t="shared" ca="1" si="127"/>
        <v/>
      </c>
      <c r="EI166" s="65" t="str">
        <f t="shared" ca="1" si="128"/>
        <v/>
      </c>
      <c r="EJ166" s="65" t="str">
        <f t="shared" ca="1" si="129"/>
        <v/>
      </c>
      <c r="EK166" s="65" t="str">
        <f t="shared" ca="1" si="130"/>
        <v/>
      </c>
      <c r="EL166" s="65" t="str">
        <f t="shared" ca="1" si="131"/>
        <v/>
      </c>
      <c r="EM166" s="65" t="str">
        <f t="shared" ca="1" si="132"/>
        <v/>
      </c>
      <c r="EN166" s="65" t="str">
        <f t="shared" ca="1" si="133"/>
        <v/>
      </c>
      <c r="EO166" s="65" t="str">
        <f t="shared" ca="1" si="134"/>
        <v/>
      </c>
      <c r="EP166" s="65" t="str">
        <f t="shared" ca="1" si="135"/>
        <v/>
      </c>
      <c r="EQ166" s="65" t="str">
        <f t="shared" ca="1" si="136"/>
        <v/>
      </c>
      <c r="ER166" s="65" t="str">
        <f t="shared" ca="1" si="137"/>
        <v/>
      </c>
    </row>
    <row r="167" spans="1:148" ht="12.75" customHeight="1">
      <c r="A167" s="134" t="str">
        <f>'Test Sample Data'!A167</f>
        <v>mt-Arg-TCG</v>
      </c>
      <c r="B167" s="136" t="s">
        <v>110</v>
      </c>
      <c r="C167" s="22" t="str">
        <f>IF(SUM('Test Sample Data'!C$3:C$194)&gt;10,IF(AND(ISNUMBER('Test Sample Data'!C167),'Test Sample Data'!C167&lt;35,'Test Sample Data'!C167&gt;0),'Test Sample Data'!C167-'Choose Housekeeping Genes'!D$20,35-'Choose Housekeeping Genes'!D$20),"")</f>
        <v/>
      </c>
      <c r="D167" s="22" t="str">
        <f>IF(SUM('Test Sample Data'!D$3:D$194)&gt;10,IF(AND(ISNUMBER('Test Sample Data'!D167),'Test Sample Data'!D167&lt;35,'Test Sample Data'!D167&gt;0),'Test Sample Data'!D167-'Choose Housekeeping Genes'!E$20,35-'Choose Housekeeping Genes'!E$20),"")</f>
        <v/>
      </c>
      <c r="E167" s="22" t="str">
        <f>IF(SUM('Test Sample Data'!E$3:E$194)&gt;10,IF(AND(ISNUMBER('Test Sample Data'!E167),'Test Sample Data'!E167&lt;35,'Test Sample Data'!E167&gt;0),'Test Sample Data'!E167-'Choose Housekeeping Genes'!F$20,35-'Choose Housekeeping Genes'!F$20),"")</f>
        <v/>
      </c>
      <c r="F167" s="22" t="str">
        <f>IF(SUM('Test Sample Data'!F$3:F$194)&gt;10,IF(AND(ISNUMBER('Test Sample Data'!F167),'Test Sample Data'!F167&lt;35,'Test Sample Data'!F167&gt;0),'Test Sample Data'!F167-'Choose Housekeeping Genes'!G$20,35-'Choose Housekeeping Genes'!G$20),"")</f>
        <v/>
      </c>
      <c r="G167" s="22" t="str">
        <f>IF(SUM('Test Sample Data'!G$3:G$194)&gt;10,IF(AND(ISNUMBER('Test Sample Data'!G167),'Test Sample Data'!G167&lt;35,'Test Sample Data'!G167&gt;0),'Test Sample Data'!G167-'Choose Housekeeping Genes'!H$20,35-'Choose Housekeeping Genes'!H$20),"")</f>
        <v/>
      </c>
      <c r="H167" s="22" t="str">
        <f>IF(SUM('Test Sample Data'!H$3:H$194)&gt;10,IF(AND(ISNUMBER('Test Sample Data'!H167),'Test Sample Data'!H167&lt;35,'Test Sample Data'!H167&gt;0),'Test Sample Data'!H167-'Choose Housekeeping Genes'!I$20,35-'Choose Housekeeping Genes'!I$20),"")</f>
        <v/>
      </c>
      <c r="I167" s="22" t="str">
        <f>IF(SUM('Test Sample Data'!I$3:I$194)&gt;10,IF(AND(ISNUMBER('Test Sample Data'!I167),'Test Sample Data'!I167&lt;35,'Test Sample Data'!I167&gt;0),'Test Sample Data'!I167-'Choose Housekeeping Genes'!J$20,35-'Choose Housekeeping Genes'!J$20),"")</f>
        <v/>
      </c>
      <c r="J167" s="22" t="str">
        <f>IF(SUM('Test Sample Data'!J$3:J$194)&gt;10,IF(AND(ISNUMBER('Test Sample Data'!J167),'Test Sample Data'!J167&lt;35,'Test Sample Data'!J167&gt;0),'Test Sample Data'!J167-'Choose Housekeeping Genes'!K$20,35-'Choose Housekeeping Genes'!K$20),"")</f>
        <v/>
      </c>
      <c r="K167" s="22" t="str">
        <f>IF(SUM('Test Sample Data'!K$3:K$194)&gt;10,IF(AND(ISNUMBER('Test Sample Data'!K167),'Test Sample Data'!K167&lt;35,'Test Sample Data'!K167&gt;0),'Test Sample Data'!K167-'Choose Housekeeping Genes'!L$20,35-'Choose Housekeeping Genes'!L$20),"")</f>
        <v/>
      </c>
      <c r="L167" s="22" t="str">
        <f>IF(SUM('Test Sample Data'!L$3:L$194)&gt;10,IF(AND(ISNUMBER('Test Sample Data'!L167),'Test Sample Data'!L167&lt;35,'Test Sample Data'!L167&gt;0),'Test Sample Data'!L167-'Choose Housekeeping Genes'!M$20,35-'Choose Housekeeping Genes'!M$20),"")</f>
        <v/>
      </c>
      <c r="M167" s="22" t="str">
        <f>IF(SUM('Test Sample Data'!M$3:M$194)&gt;10,IF(AND(ISNUMBER('Test Sample Data'!M167),'Test Sample Data'!M167&lt;35,'Test Sample Data'!M167&gt;0),'Test Sample Data'!M167-'Choose Housekeeping Genes'!N$20,35-'Choose Housekeeping Genes'!N$20),"")</f>
        <v/>
      </c>
      <c r="N167" s="22" t="str">
        <f>IF(SUM('Test Sample Data'!N$3:N$194)&gt;10,IF(AND(ISNUMBER('Test Sample Data'!N167),'Test Sample Data'!N167&lt;35,'Test Sample Data'!N167&gt;0),'Test Sample Data'!N167-'Choose Housekeeping Genes'!O$20,35-'Choose Housekeeping Genes'!O$20),"")</f>
        <v/>
      </c>
      <c r="O167" s="22" t="str">
        <f>IF(SUM('Test Sample Data'!O$3:O$194)&gt;10,IF(AND(ISNUMBER('Test Sample Data'!O167),'Test Sample Data'!O167&lt;35,'Test Sample Data'!O167&gt;0),'Test Sample Data'!O167-'Choose Housekeeping Genes'!P$20,35-'Choose Housekeeping Genes'!P$20),"")</f>
        <v/>
      </c>
      <c r="P167" s="22" t="str">
        <f>IF(SUM('Test Sample Data'!P$3:P$194)&gt;10,IF(AND(ISNUMBER('Test Sample Data'!P167),'Test Sample Data'!P167&lt;35,'Test Sample Data'!P167&gt;0),'Test Sample Data'!P167-'Choose Housekeeping Genes'!Q$20,35-'Choose Housekeeping Genes'!Q$20),"")</f>
        <v/>
      </c>
      <c r="Q167" s="22" t="str">
        <f>IF(SUM('Test Sample Data'!Q$3:Q$194)&gt;10,IF(AND(ISNUMBER('Test Sample Data'!Q167),'Test Sample Data'!Q167&lt;35,'Test Sample Data'!Q167&gt;0),'Test Sample Data'!Q167-'Choose Housekeeping Genes'!R$20,35-'Choose Housekeeping Genes'!R$20),"")</f>
        <v/>
      </c>
      <c r="R167" s="22" t="str">
        <f>IF(SUM('Test Sample Data'!R$3:R$194)&gt;10,IF(AND(ISNUMBER('Test Sample Data'!R167),'Test Sample Data'!R167&lt;35,'Test Sample Data'!R167&gt;0),'Test Sample Data'!R167-'Choose Housekeeping Genes'!S$20,35-'Choose Housekeeping Genes'!S$20),"")</f>
        <v/>
      </c>
      <c r="S167" s="22" t="str">
        <f>IF(SUM('Test Sample Data'!S$3:S$194)&gt;10,IF(AND(ISNUMBER('Test Sample Data'!S167),'Test Sample Data'!S167&lt;35,'Test Sample Data'!S167&gt;0),'Test Sample Data'!S167-'Choose Housekeeping Genes'!T$20,35-'Choose Housekeeping Genes'!T$20),"")</f>
        <v/>
      </c>
      <c r="T167" s="22" t="str">
        <f>IF(SUM('Test Sample Data'!T$3:T$194)&gt;10,IF(AND(ISNUMBER('Test Sample Data'!T167),'Test Sample Data'!T167&lt;35,'Test Sample Data'!T167&gt;0),'Test Sample Data'!T167-'Choose Housekeeping Genes'!U$20,35-'Choose Housekeeping Genes'!U$20),"")</f>
        <v/>
      </c>
      <c r="U167" s="22" t="str">
        <f>IF(SUM('Test Sample Data'!U$3:U$194)&gt;10,IF(AND(ISNUMBER('Test Sample Data'!U167),'Test Sample Data'!U167&lt;35,'Test Sample Data'!U167&gt;0),'Test Sample Data'!U167-'Choose Housekeeping Genes'!V$20,35-'Choose Housekeeping Genes'!V$20),"")</f>
        <v/>
      </c>
      <c r="V167" s="22" t="str">
        <f>IF(SUM('Test Sample Data'!V$3:V$194)&gt;10,IF(AND(ISNUMBER('Test Sample Data'!V167),'Test Sample Data'!V167&lt;35,'Test Sample Data'!V167&gt;0),'Test Sample Data'!V167-'Choose Housekeeping Genes'!W$20,35-'Choose Housekeeping Genes'!W$20),"")</f>
        <v/>
      </c>
      <c r="W167" s="139" t="str">
        <f>'Control Sample Data'!A167</f>
        <v>mt-Arg-TCG</v>
      </c>
      <c r="X167" s="140" t="s">
        <v>110</v>
      </c>
      <c r="Y167" s="22" t="str">
        <f>IF(SUM('Control Sample Data'!C$3:C$194)&gt;10,IF(AND(ISNUMBER('Control Sample Data'!C167),'Control Sample Data'!C167&lt;35,'Control Sample Data'!C167&gt;0),'Control Sample Data'!C167-'Choose Housekeeping Genes'!AA$20,35-'Choose Housekeeping Genes'!AA$20),"")</f>
        <v/>
      </c>
      <c r="Z167" s="22" t="str">
        <f>IF(SUM('Control Sample Data'!D$3:D$194)&gt;10,IF(AND(ISNUMBER('Control Sample Data'!D167),'Control Sample Data'!D167&lt;35,'Control Sample Data'!D167&gt;0),'Control Sample Data'!D167-'Choose Housekeeping Genes'!AB$20,35-'Choose Housekeeping Genes'!AB$20),"")</f>
        <v/>
      </c>
      <c r="AA167" s="22" t="str">
        <f>IF(SUM('Control Sample Data'!E$3:E$194)&gt;10,IF(AND(ISNUMBER('Control Sample Data'!E167),'Control Sample Data'!E167&lt;35,'Control Sample Data'!E167&gt;0),'Control Sample Data'!E167-'Choose Housekeeping Genes'!AC$20,35-'Choose Housekeeping Genes'!AC$20),"")</f>
        <v/>
      </c>
      <c r="AB167" s="22" t="str">
        <f>IF(SUM('Control Sample Data'!F$3:F$194)&gt;10,IF(AND(ISNUMBER('Control Sample Data'!F167),'Control Sample Data'!F167&lt;35,'Control Sample Data'!F167&gt;0),'Control Sample Data'!F167-'Choose Housekeeping Genes'!AD$20,35-'Choose Housekeeping Genes'!AD$20),"")</f>
        <v/>
      </c>
      <c r="AC167" s="22" t="str">
        <f>IF(SUM('Control Sample Data'!G$3:G$194)&gt;10,IF(AND(ISNUMBER('Control Sample Data'!G167),'Control Sample Data'!G167&lt;35,'Control Sample Data'!G167&gt;0),'Control Sample Data'!G167-'Choose Housekeeping Genes'!AE$20,35-'Choose Housekeeping Genes'!AE$20),"")</f>
        <v/>
      </c>
      <c r="AD167" s="22" t="str">
        <f>IF(SUM('Control Sample Data'!H$3:H$194)&gt;10,IF(AND(ISNUMBER('Control Sample Data'!H167),'Control Sample Data'!H167&lt;35,'Control Sample Data'!H167&gt;0),'Control Sample Data'!H167-'Choose Housekeeping Genes'!AF$20,35-'Choose Housekeeping Genes'!AF$20),"")</f>
        <v/>
      </c>
      <c r="AE167" s="22" t="str">
        <f>IF(SUM('Control Sample Data'!I$3:I$194)&gt;10,IF(AND(ISNUMBER('Control Sample Data'!I167),'Control Sample Data'!I167&lt;35,'Control Sample Data'!I167&gt;0),'Control Sample Data'!I167-'Choose Housekeeping Genes'!AG$20,35-'Choose Housekeeping Genes'!AG$20),"")</f>
        <v/>
      </c>
      <c r="AF167" s="22" t="str">
        <f>IF(SUM('Control Sample Data'!J$3:J$194)&gt;10,IF(AND(ISNUMBER('Control Sample Data'!J167),'Control Sample Data'!J167&lt;35,'Control Sample Data'!J167&gt;0),'Control Sample Data'!J167-'Choose Housekeeping Genes'!AH$20,35-'Choose Housekeeping Genes'!AH$20),"")</f>
        <v/>
      </c>
      <c r="AG167" s="22" t="str">
        <f>IF(SUM('Control Sample Data'!K$3:K$194)&gt;10,IF(AND(ISNUMBER('Control Sample Data'!K167),'Control Sample Data'!K167&lt;35,'Control Sample Data'!K167&gt;0),'Control Sample Data'!K167-'Choose Housekeeping Genes'!AI$20,35-'Choose Housekeeping Genes'!AI$20),"")</f>
        <v/>
      </c>
      <c r="AH167" s="22" t="str">
        <f>IF(SUM('Control Sample Data'!L$3:L$194)&gt;10,IF(AND(ISNUMBER('Control Sample Data'!L167),'Control Sample Data'!L167&lt;35,'Control Sample Data'!L167&gt;0),'Control Sample Data'!L167-'Choose Housekeeping Genes'!AJ$20,35-'Choose Housekeeping Genes'!AJ$20),"")</f>
        <v/>
      </c>
      <c r="AI167" s="22" t="str">
        <f>IF(SUM('Control Sample Data'!M$3:M$194)&gt;10,IF(AND(ISNUMBER('Control Sample Data'!M167),'Control Sample Data'!M167&lt;35,'Control Sample Data'!M167&gt;0),'Control Sample Data'!M167-'Choose Housekeeping Genes'!AK$20,35-'Choose Housekeeping Genes'!AK$20),"")</f>
        <v/>
      </c>
      <c r="AJ167" s="22" t="str">
        <f>IF(SUM('Control Sample Data'!N$3:N$194)&gt;10,IF(AND(ISNUMBER('Control Sample Data'!N167),'Control Sample Data'!N167&lt;35,'Control Sample Data'!N167&gt;0),'Control Sample Data'!N167-'Choose Housekeeping Genes'!AL$20,35-'Choose Housekeeping Genes'!AL$20),"")</f>
        <v/>
      </c>
      <c r="AK167" s="22" t="str">
        <f>IF(SUM('Control Sample Data'!O$3:O$194)&gt;10,IF(AND(ISNUMBER('Control Sample Data'!O167),'Control Sample Data'!O167&lt;35,'Control Sample Data'!O167&gt;0),'Control Sample Data'!O167-'Choose Housekeeping Genes'!AM$20,35-'Choose Housekeeping Genes'!AM$20),"")</f>
        <v/>
      </c>
      <c r="AL167" s="22" t="str">
        <f>IF(SUM('Control Sample Data'!P$3:P$194)&gt;10,IF(AND(ISNUMBER('Control Sample Data'!P167),'Control Sample Data'!P167&lt;35,'Control Sample Data'!P167&gt;0),'Control Sample Data'!P167-'Choose Housekeeping Genes'!AN$20,35-'Choose Housekeeping Genes'!AN$20),"")</f>
        <v/>
      </c>
      <c r="AM167" s="22" t="str">
        <f>IF(SUM('Control Sample Data'!Q$3:Q$194)&gt;10,IF(AND(ISNUMBER('Control Sample Data'!Q167),'Control Sample Data'!Q167&lt;35,'Control Sample Data'!Q167&gt;0),'Control Sample Data'!Q167-'Choose Housekeeping Genes'!AO$20,35-'Choose Housekeeping Genes'!AO$20),"")</f>
        <v/>
      </c>
      <c r="AN167" s="22" t="str">
        <f>IF(SUM('Control Sample Data'!R$3:R$194)&gt;10,IF(AND(ISNUMBER('Control Sample Data'!R167),'Control Sample Data'!R167&lt;35,'Control Sample Data'!R167&gt;0),'Control Sample Data'!R167-'Choose Housekeeping Genes'!AP$20,35-'Choose Housekeeping Genes'!AP$20),"")</f>
        <v/>
      </c>
      <c r="AO167" s="22" t="str">
        <f>IF(SUM('Control Sample Data'!S$3:S$194)&gt;10,IF(AND(ISNUMBER('Control Sample Data'!S167),'Control Sample Data'!S167&lt;35,'Control Sample Data'!S167&gt;0),'Control Sample Data'!S167-'Choose Housekeeping Genes'!AQ$20,35-'Choose Housekeeping Genes'!AQ$20),"")</f>
        <v/>
      </c>
      <c r="AP167" s="22" t="str">
        <f>IF(SUM('Control Sample Data'!T$3:T$194)&gt;10,IF(AND(ISNUMBER('Control Sample Data'!T167),'Control Sample Data'!T167&lt;35,'Control Sample Data'!T167&gt;0),'Control Sample Data'!T167-'Choose Housekeeping Genes'!AR$20,35-'Choose Housekeeping Genes'!AR$20),"")</f>
        <v/>
      </c>
      <c r="AQ167" s="22" t="str">
        <f>IF(SUM('Control Sample Data'!U$3:U$194)&gt;10,IF(AND(ISNUMBER('Control Sample Data'!U167),'Control Sample Data'!U167&lt;35,'Control Sample Data'!U167&gt;0),'Control Sample Data'!U167-'Choose Housekeeping Genes'!AS$20,35-'Choose Housekeeping Genes'!AS$20),"")</f>
        <v/>
      </c>
      <c r="AR167" s="22" t="str">
        <f>IF(SUM('Control Sample Data'!V$3:V$194)&gt;10,IF(AND(ISNUMBER('Control Sample Data'!V167),'Control Sample Data'!V167&lt;35,'Control Sample Data'!V167&gt;0),'Control Sample Data'!V167-'Choose Housekeeping Genes'!AT$20,35-'Choose Housekeeping Genes'!AT$20),"")</f>
        <v/>
      </c>
      <c r="AS167" s="69" t="str">
        <f>'Control Sample Data'!A167</f>
        <v>mt-Arg-TCG</v>
      </c>
      <c r="AT167" s="21" t="s">
        <v>110</v>
      </c>
      <c r="AU167" s="22" t="str">
        <f ca="1">IF(ISNUMBER(C167-'Choose Housekeeping Genes'!D$12),C167-'Choose Housekeeping Genes'!D$12,"")</f>
        <v/>
      </c>
      <c r="AV167" s="22" t="str">
        <f ca="1">IF(ISNUMBER(D167-'Choose Housekeeping Genes'!E$12),D167-'Choose Housekeeping Genes'!E$12,"")</f>
        <v/>
      </c>
      <c r="AW167" s="22" t="str">
        <f ca="1">IF(ISNUMBER(E167-'Choose Housekeeping Genes'!F$12),E167-'Choose Housekeeping Genes'!F$12,"")</f>
        <v/>
      </c>
      <c r="AX167" s="22" t="str">
        <f ca="1">IF(ISNUMBER(F167-'Choose Housekeeping Genes'!G$12),F167-'Choose Housekeeping Genes'!G$12,"")</f>
        <v/>
      </c>
      <c r="AY167" s="22" t="str">
        <f ca="1">IF(ISNUMBER(G167-'Choose Housekeeping Genes'!H$12),G167-'Choose Housekeeping Genes'!H$12,"")</f>
        <v/>
      </c>
      <c r="AZ167" s="22" t="str">
        <f ca="1">IF(ISNUMBER(H167-'Choose Housekeeping Genes'!I$12),H167-'Choose Housekeeping Genes'!I$12,"")</f>
        <v/>
      </c>
      <c r="BA167" s="22" t="str">
        <f ca="1">IF(ISNUMBER(I167-'Choose Housekeeping Genes'!J$12),I167-'Choose Housekeeping Genes'!J$12,"")</f>
        <v/>
      </c>
      <c r="BB167" s="22" t="str">
        <f ca="1">IF(ISNUMBER(J167-'Choose Housekeeping Genes'!K$12),J167-'Choose Housekeeping Genes'!K$12,"")</f>
        <v/>
      </c>
      <c r="BC167" s="22" t="str">
        <f ca="1">IF(ISNUMBER(K167-'Choose Housekeeping Genes'!L$12),K167-'Choose Housekeeping Genes'!L$12,"")</f>
        <v/>
      </c>
      <c r="BD167" s="22" t="str">
        <f ca="1">IF(ISNUMBER(L167-'Choose Housekeeping Genes'!M$12),L167-'Choose Housekeeping Genes'!M$12,"")</f>
        <v/>
      </c>
      <c r="BE167" s="22" t="str">
        <f ca="1">IF(ISNUMBER(M167-'Choose Housekeeping Genes'!N$12),M167-'Choose Housekeeping Genes'!N$12,"")</f>
        <v/>
      </c>
      <c r="BF167" s="22" t="str">
        <f ca="1">IF(ISNUMBER(N167-'Choose Housekeeping Genes'!O$12),N167-'Choose Housekeeping Genes'!O$12,"")</f>
        <v/>
      </c>
      <c r="BG167" s="22" t="str">
        <f ca="1">IF(ISNUMBER(O167-'Choose Housekeeping Genes'!P$12),O167-'Choose Housekeeping Genes'!P$12,"")</f>
        <v/>
      </c>
      <c r="BH167" s="22" t="str">
        <f ca="1">IF(ISNUMBER(P167-'Choose Housekeeping Genes'!Q$12),P167-'Choose Housekeeping Genes'!Q$12,"")</f>
        <v/>
      </c>
      <c r="BI167" s="22" t="str">
        <f ca="1">IF(ISNUMBER(Q167-'Choose Housekeeping Genes'!R$12),Q167-'Choose Housekeeping Genes'!R$12,"")</f>
        <v/>
      </c>
      <c r="BJ167" s="22" t="str">
        <f ca="1">IF(ISNUMBER(R167-'Choose Housekeeping Genes'!S$12),R167-'Choose Housekeeping Genes'!S$12,"")</f>
        <v/>
      </c>
      <c r="BK167" s="22" t="str">
        <f ca="1">IF(ISNUMBER(S167-'Choose Housekeeping Genes'!T$12),S167-'Choose Housekeeping Genes'!T$12,"")</f>
        <v/>
      </c>
      <c r="BL167" s="22" t="str">
        <f ca="1">IF(ISNUMBER(T167-'Choose Housekeeping Genes'!U$12),T167-'Choose Housekeeping Genes'!U$12,"")</f>
        <v/>
      </c>
      <c r="BM167" s="22" t="str">
        <f ca="1">IF(ISNUMBER(U167-'Choose Housekeeping Genes'!V$12),U167-'Choose Housekeeping Genes'!V$12,"")</f>
        <v/>
      </c>
      <c r="BN167" s="22" t="str">
        <f ca="1">IF(ISNUMBER(V167-'Choose Housekeeping Genes'!W$12),V167-'Choose Housekeeping Genes'!W$12,"")</f>
        <v/>
      </c>
      <c r="BO167" s="142" t="str">
        <f t="shared" si="138"/>
        <v>mt-Arg-TCG</v>
      </c>
      <c r="BP167" s="140" t="s">
        <v>110</v>
      </c>
      <c r="BQ167" s="22" t="str">
        <f ca="1">IF(ISNUMBER(Y167-'Choose Housekeeping Genes'!AA$12),Y167-'Choose Housekeeping Genes'!AA$12,"")</f>
        <v/>
      </c>
      <c r="BR167" s="22" t="str">
        <f ca="1">IF(ISNUMBER(Z167-'Choose Housekeeping Genes'!AB$12),Z167-'Choose Housekeeping Genes'!AB$12,"")</f>
        <v/>
      </c>
      <c r="BS167" s="22" t="str">
        <f ca="1">IF(ISNUMBER(AA167-'Choose Housekeeping Genes'!AC$12),AA167-'Choose Housekeeping Genes'!AC$12,"")</f>
        <v/>
      </c>
      <c r="BT167" s="22" t="str">
        <f ca="1">IF(ISNUMBER(AB167-'Choose Housekeeping Genes'!AD$12),AB167-'Choose Housekeeping Genes'!AD$12,"")</f>
        <v/>
      </c>
      <c r="BU167" s="22" t="str">
        <f ca="1">IF(ISNUMBER(AC167-'Choose Housekeeping Genes'!AE$12),AC167-'Choose Housekeeping Genes'!AE$12,"")</f>
        <v/>
      </c>
      <c r="BV167" s="22" t="str">
        <f ca="1">IF(ISNUMBER(AD167-'Choose Housekeeping Genes'!AF$12),AD167-'Choose Housekeeping Genes'!AF$12,"")</f>
        <v/>
      </c>
      <c r="BW167" s="22" t="str">
        <f ca="1">IF(ISNUMBER(AE167-'Choose Housekeeping Genes'!AG$12),AE167-'Choose Housekeeping Genes'!AG$12,"")</f>
        <v/>
      </c>
      <c r="BX167" s="22" t="str">
        <f ca="1">IF(ISNUMBER(AF167-'Choose Housekeeping Genes'!AH$12),AF167-'Choose Housekeeping Genes'!AH$12,"")</f>
        <v/>
      </c>
      <c r="BY167" s="22" t="str">
        <f ca="1">IF(ISNUMBER(AG167-'Choose Housekeeping Genes'!AI$12),AG167-'Choose Housekeeping Genes'!AI$12,"")</f>
        <v/>
      </c>
      <c r="BZ167" s="22" t="str">
        <f ca="1">IF(ISNUMBER(AH167-'Choose Housekeeping Genes'!AJ$12),AH167-'Choose Housekeeping Genes'!AJ$12,"")</f>
        <v/>
      </c>
      <c r="CA167" s="22" t="str">
        <f ca="1">IF(ISNUMBER(AI167-'Choose Housekeeping Genes'!AK$12),AI167-'Choose Housekeeping Genes'!AK$12,"")</f>
        <v/>
      </c>
      <c r="CB167" s="22" t="str">
        <f ca="1">IF(ISNUMBER(AJ167-'Choose Housekeeping Genes'!AL$12),AJ167-'Choose Housekeeping Genes'!AL$12,"")</f>
        <v/>
      </c>
      <c r="CC167" s="22" t="str">
        <f ca="1">IF(ISNUMBER(AK167-'Choose Housekeeping Genes'!AM$12),AK167-'Choose Housekeeping Genes'!AM$12,"")</f>
        <v/>
      </c>
      <c r="CD167" s="22" t="str">
        <f ca="1">IF(ISNUMBER(AL167-'Choose Housekeeping Genes'!AN$12),AL167-'Choose Housekeeping Genes'!AN$12,"")</f>
        <v/>
      </c>
      <c r="CE167" s="22" t="str">
        <f ca="1">IF(ISNUMBER(AM167-'Choose Housekeeping Genes'!AO$12),AM167-'Choose Housekeeping Genes'!AO$12,"")</f>
        <v/>
      </c>
      <c r="CF167" s="22" t="str">
        <f ca="1">IF(ISNUMBER(AN167-'Choose Housekeeping Genes'!AP$12),AN167-'Choose Housekeeping Genes'!AP$12,"")</f>
        <v/>
      </c>
      <c r="CG167" s="22" t="str">
        <f ca="1">IF(ISNUMBER(AO167-'Choose Housekeeping Genes'!AQ$12),AO167-'Choose Housekeeping Genes'!AQ$12,"")</f>
        <v/>
      </c>
      <c r="CH167" s="22" t="str">
        <f ca="1">IF(ISNUMBER(AP167-'Choose Housekeeping Genes'!AR$12),AP167-'Choose Housekeeping Genes'!AR$12,"")</f>
        <v/>
      </c>
      <c r="CI167" s="22" t="str">
        <f ca="1">IF(ISNUMBER(AQ167-'Choose Housekeeping Genes'!AS$12),AQ167-'Choose Housekeeping Genes'!AS$12,"")</f>
        <v/>
      </c>
      <c r="CJ167" s="22" t="str">
        <f ca="1">IF(ISNUMBER(AR167-'Choose Housekeeping Genes'!AT$12),AR167-'Choose Housekeeping Genes'!AT$12,"")</f>
        <v/>
      </c>
      <c r="CK167" s="66" t="e">
        <f t="shared" ca="1" si="95"/>
        <v>#DIV/0!</v>
      </c>
      <c r="CL167" s="143" t="e">
        <f t="shared" ca="1" si="96"/>
        <v>#DIV/0!</v>
      </c>
      <c r="DA167" s="69" t="str">
        <f>'Transcript table'!D175</f>
        <v>mt-Arg-TCG</v>
      </c>
      <c r="DB167" s="21" t="s">
        <v>110</v>
      </c>
      <c r="DC167" s="65" t="str">
        <f t="shared" ca="1" si="97"/>
        <v/>
      </c>
      <c r="DD167" s="65" t="str">
        <f t="shared" ca="1" si="98"/>
        <v/>
      </c>
      <c r="DE167" s="65" t="str">
        <f t="shared" ca="1" si="99"/>
        <v/>
      </c>
      <c r="DF167" s="65" t="str">
        <f t="shared" ca="1" si="100"/>
        <v/>
      </c>
      <c r="DG167" s="65" t="str">
        <f t="shared" ca="1" si="101"/>
        <v/>
      </c>
      <c r="DH167" s="65" t="str">
        <f t="shared" ca="1" si="102"/>
        <v/>
      </c>
      <c r="DI167" s="65" t="str">
        <f t="shared" ca="1" si="103"/>
        <v/>
      </c>
      <c r="DJ167" s="65" t="str">
        <f t="shared" ca="1" si="104"/>
        <v/>
      </c>
      <c r="DK167" s="65" t="str">
        <f t="shared" ca="1" si="105"/>
        <v/>
      </c>
      <c r="DL167" s="65" t="str">
        <f t="shared" ca="1" si="106"/>
        <v/>
      </c>
      <c r="DM167" s="65" t="str">
        <f t="shared" ca="1" si="107"/>
        <v/>
      </c>
      <c r="DN167" s="65" t="str">
        <f t="shared" ca="1" si="108"/>
        <v/>
      </c>
      <c r="DO167" s="65" t="str">
        <f t="shared" ca="1" si="109"/>
        <v/>
      </c>
      <c r="DP167" s="65" t="str">
        <f t="shared" ca="1" si="110"/>
        <v/>
      </c>
      <c r="DQ167" s="65" t="str">
        <f t="shared" ca="1" si="111"/>
        <v/>
      </c>
      <c r="DR167" s="65" t="str">
        <f t="shared" ca="1" si="112"/>
        <v/>
      </c>
      <c r="DS167" s="65" t="str">
        <f t="shared" ca="1" si="113"/>
        <v/>
      </c>
      <c r="DT167" s="65" t="str">
        <f t="shared" ca="1" si="114"/>
        <v/>
      </c>
      <c r="DU167" s="65" t="str">
        <f t="shared" ca="1" si="115"/>
        <v/>
      </c>
      <c r="DV167" s="65" t="str">
        <f t="shared" ca="1" si="116"/>
        <v/>
      </c>
      <c r="DW167" s="141" t="str">
        <f t="shared" si="117"/>
        <v>mt-Arg-TCG</v>
      </c>
      <c r="DX167" s="140" t="s">
        <v>110</v>
      </c>
      <c r="DY167" s="65" t="str">
        <f t="shared" ca="1" si="118"/>
        <v/>
      </c>
      <c r="DZ167" s="65" t="str">
        <f t="shared" ca="1" si="119"/>
        <v/>
      </c>
      <c r="EA167" s="65" t="str">
        <f t="shared" ca="1" si="120"/>
        <v/>
      </c>
      <c r="EB167" s="65" t="str">
        <f t="shared" ca="1" si="121"/>
        <v/>
      </c>
      <c r="EC167" s="65" t="str">
        <f t="shared" ca="1" si="122"/>
        <v/>
      </c>
      <c r="ED167" s="65" t="str">
        <f t="shared" ca="1" si="123"/>
        <v/>
      </c>
      <c r="EE167" s="65" t="str">
        <f t="shared" ca="1" si="124"/>
        <v/>
      </c>
      <c r="EF167" s="65" t="str">
        <f t="shared" ca="1" si="125"/>
        <v/>
      </c>
      <c r="EG167" s="65" t="str">
        <f t="shared" ca="1" si="126"/>
        <v/>
      </c>
      <c r="EH167" s="65" t="str">
        <f t="shared" ca="1" si="127"/>
        <v/>
      </c>
      <c r="EI167" s="65" t="str">
        <f t="shared" ca="1" si="128"/>
        <v/>
      </c>
      <c r="EJ167" s="65" t="str">
        <f t="shared" ca="1" si="129"/>
        <v/>
      </c>
      <c r="EK167" s="65" t="str">
        <f t="shared" ca="1" si="130"/>
        <v/>
      </c>
      <c r="EL167" s="65" t="str">
        <f t="shared" ca="1" si="131"/>
        <v/>
      </c>
      <c r="EM167" s="65" t="str">
        <f t="shared" ca="1" si="132"/>
        <v/>
      </c>
      <c r="EN167" s="65" t="str">
        <f t="shared" ca="1" si="133"/>
        <v/>
      </c>
      <c r="EO167" s="65" t="str">
        <f t="shared" ca="1" si="134"/>
        <v/>
      </c>
      <c r="EP167" s="65" t="str">
        <f t="shared" ca="1" si="135"/>
        <v/>
      </c>
      <c r="EQ167" s="65" t="str">
        <f t="shared" ca="1" si="136"/>
        <v/>
      </c>
      <c r="ER167" s="65" t="str">
        <f t="shared" ca="1" si="137"/>
        <v/>
      </c>
    </row>
    <row r="168" spans="1:148" ht="12.75" customHeight="1">
      <c r="A168" s="134" t="str">
        <f>'Test Sample Data'!A168</f>
        <v>mt-Asn-GTT</v>
      </c>
      <c r="B168" s="136" t="s">
        <v>108</v>
      </c>
      <c r="C168" s="22" t="str">
        <f>IF(SUM('Test Sample Data'!C$3:C$194)&gt;10,IF(AND(ISNUMBER('Test Sample Data'!C168),'Test Sample Data'!C168&lt;35,'Test Sample Data'!C168&gt;0),'Test Sample Data'!C168-'Choose Housekeeping Genes'!D$20,35-'Choose Housekeeping Genes'!D$20),"")</f>
        <v/>
      </c>
      <c r="D168" s="22" t="str">
        <f>IF(SUM('Test Sample Data'!D$3:D$194)&gt;10,IF(AND(ISNUMBER('Test Sample Data'!D168),'Test Sample Data'!D168&lt;35,'Test Sample Data'!D168&gt;0),'Test Sample Data'!D168-'Choose Housekeeping Genes'!E$20,35-'Choose Housekeeping Genes'!E$20),"")</f>
        <v/>
      </c>
      <c r="E168" s="22" t="str">
        <f>IF(SUM('Test Sample Data'!E$3:E$194)&gt;10,IF(AND(ISNUMBER('Test Sample Data'!E168),'Test Sample Data'!E168&lt;35,'Test Sample Data'!E168&gt;0),'Test Sample Data'!E168-'Choose Housekeeping Genes'!F$20,35-'Choose Housekeeping Genes'!F$20),"")</f>
        <v/>
      </c>
      <c r="F168" s="22" t="str">
        <f>IF(SUM('Test Sample Data'!F$3:F$194)&gt;10,IF(AND(ISNUMBER('Test Sample Data'!F168),'Test Sample Data'!F168&lt;35,'Test Sample Data'!F168&gt;0),'Test Sample Data'!F168-'Choose Housekeeping Genes'!G$20,35-'Choose Housekeeping Genes'!G$20),"")</f>
        <v/>
      </c>
      <c r="G168" s="22" t="str">
        <f>IF(SUM('Test Sample Data'!G$3:G$194)&gt;10,IF(AND(ISNUMBER('Test Sample Data'!G168),'Test Sample Data'!G168&lt;35,'Test Sample Data'!G168&gt;0),'Test Sample Data'!G168-'Choose Housekeeping Genes'!H$20,35-'Choose Housekeeping Genes'!H$20),"")</f>
        <v/>
      </c>
      <c r="H168" s="22" t="str">
        <f>IF(SUM('Test Sample Data'!H$3:H$194)&gt;10,IF(AND(ISNUMBER('Test Sample Data'!H168),'Test Sample Data'!H168&lt;35,'Test Sample Data'!H168&gt;0),'Test Sample Data'!H168-'Choose Housekeeping Genes'!I$20,35-'Choose Housekeeping Genes'!I$20),"")</f>
        <v/>
      </c>
      <c r="I168" s="22" t="str">
        <f>IF(SUM('Test Sample Data'!I$3:I$194)&gt;10,IF(AND(ISNUMBER('Test Sample Data'!I168),'Test Sample Data'!I168&lt;35,'Test Sample Data'!I168&gt;0),'Test Sample Data'!I168-'Choose Housekeeping Genes'!J$20,35-'Choose Housekeeping Genes'!J$20),"")</f>
        <v/>
      </c>
      <c r="J168" s="22" t="str">
        <f>IF(SUM('Test Sample Data'!J$3:J$194)&gt;10,IF(AND(ISNUMBER('Test Sample Data'!J168),'Test Sample Data'!J168&lt;35,'Test Sample Data'!J168&gt;0),'Test Sample Data'!J168-'Choose Housekeeping Genes'!K$20,35-'Choose Housekeeping Genes'!K$20),"")</f>
        <v/>
      </c>
      <c r="K168" s="22" t="str">
        <f>IF(SUM('Test Sample Data'!K$3:K$194)&gt;10,IF(AND(ISNUMBER('Test Sample Data'!K168),'Test Sample Data'!K168&lt;35,'Test Sample Data'!K168&gt;0),'Test Sample Data'!K168-'Choose Housekeeping Genes'!L$20,35-'Choose Housekeeping Genes'!L$20),"")</f>
        <v/>
      </c>
      <c r="L168" s="22" t="str">
        <f>IF(SUM('Test Sample Data'!L$3:L$194)&gt;10,IF(AND(ISNUMBER('Test Sample Data'!L168),'Test Sample Data'!L168&lt;35,'Test Sample Data'!L168&gt;0),'Test Sample Data'!L168-'Choose Housekeeping Genes'!M$20,35-'Choose Housekeeping Genes'!M$20),"")</f>
        <v/>
      </c>
      <c r="M168" s="22" t="str">
        <f>IF(SUM('Test Sample Data'!M$3:M$194)&gt;10,IF(AND(ISNUMBER('Test Sample Data'!M168),'Test Sample Data'!M168&lt;35,'Test Sample Data'!M168&gt;0),'Test Sample Data'!M168-'Choose Housekeeping Genes'!N$20,35-'Choose Housekeeping Genes'!N$20),"")</f>
        <v/>
      </c>
      <c r="N168" s="22" t="str">
        <f>IF(SUM('Test Sample Data'!N$3:N$194)&gt;10,IF(AND(ISNUMBER('Test Sample Data'!N168),'Test Sample Data'!N168&lt;35,'Test Sample Data'!N168&gt;0),'Test Sample Data'!N168-'Choose Housekeeping Genes'!O$20,35-'Choose Housekeeping Genes'!O$20),"")</f>
        <v/>
      </c>
      <c r="O168" s="22" t="str">
        <f>IF(SUM('Test Sample Data'!O$3:O$194)&gt;10,IF(AND(ISNUMBER('Test Sample Data'!O168),'Test Sample Data'!O168&lt;35,'Test Sample Data'!O168&gt;0),'Test Sample Data'!O168-'Choose Housekeeping Genes'!P$20,35-'Choose Housekeeping Genes'!P$20),"")</f>
        <v/>
      </c>
      <c r="P168" s="22" t="str">
        <f>IF(SUM('Test Sample Data'!P$3:P$194)&gt;10,IF(AND(ISNUMBER('Test Sample Data'!P168),'Test Sample Data'!P168&lt;35,'Test Sample Data'!P168&gt;0),'Test Sample Data'!P168-'Choose Housekeeping Genes'!Q$20,35-'Choose Housekeeping Genes'!Q$20),"")</f>
        <v/>
      </c>
      <c r="Q168" s="22" t="str">
        <f>IF(SUM('Test Sample Data'!Q$3:Q$194)&gt;10,IF(AND(ISNUMBER('Test Sample Data'!Q168),'Test Sample Data'!Q168&lt;35,'Test Sample Data'!Q168&gt;0),'Test Sample Data'!Q168-'Choose Housekeeping Genes'!R$20,35-'Choose Housekeeping Genes'!R$20),"")</f>
        <v/>
      </c>
      <c r="R168" s="22" t="str">
        <f>IF(SUM('Test Sample Data'!R$3:R$194)&gt;10,IF(AND(ISNUMBER('Test Sample Data'!R168),'Test Sample Data'!R168&lt;35,'Test Sample Data'!R168&gt;0),'Test Sample Data'!R168-'Choose Housekeeping Genes'!S$20,35-'Choose Housekeeping Genes'!S$20),"")</f>
        <v/>
      </c>
      <c r="S168" s="22" t="str">
        <f>IF(SUM('Test Sample Data'!S$3:S$194)&gt;10,IF(AND(ISNUMBER('Test Sample Data'!S168),'Test Sample Data'!S168&lt;35,'Test Sample Data'!S168&gt;0),'Test Sample Data'!S168-'Choose Housekeeping Genes'!T$20,35-'Choose Housekeeping Genes'!T$20),"")</f>
        <v/>
      </c>
      <c r="T168" s="22" t="str">
        <f>IF(SUM('Test Sample Data'!T$3:T$194)&gt;10,IF(AND(ISNUMBER('Test Sample Data'!T168),'Test Sample Data'!T168&lt;35,'Test Sample Data'!T168&gt;0),'Test Sample Data'!T168-'Choose Housekeeping Genes'!U$20,35-'Choose Housekeeping Genes'!U$20),"")</f>
        <v/>
      </c>
      <c r="U168" s="22" t="str">
        <f>IF(SUM('Test Sample Data'!U$3:U$194)&gt;10,IF(AND(ISNUMBER('Test Sample Data'!U168),'Test Sample Data'!U168&lt;35,'Test Sample Data'!U168&gt;0),'Test Sample Data'!U168-'Choose Housekeeping Genes'!V$20,35-'Choose Housekeeping Genes'!V$20),"")</f>
        <v/>
      </c>
      <c r="V168" s="22" t="str">
        <f>IF(SUM('Test Sample Data'!V$3:V$194)&gt;10,IF(AND(ISNUMBER('Test Sample Data'!V168),'Test Sample Data'!V168&lt;35,'Test Sample Data'!V168&gt;0),'Test Sample Data'!V168-'Choose Housekeeping Genes'!W$20,35-'Choose Housekeeping Genes'!W$20),"")</f>
        <v/>
      </c>
      <c r="W168" s="139" t="str">
        <f>'Control Sample Data'!A168</f>
        <v>mt-Asn-GTT</v>
      </c>
      <c r="X168" s="140" t="s">
        <v>108</v>
      </c>
      <c r="Y168" s="22" t="str">
        <f>IF(SUM('Control Sample Data'!C$3:C$194)&gt;10,IF(AND(ISNUMBER('Control Sample Data'!C168),'Control Sample Data'!C168&lt;35,'Control Sample Data'!C168&gt;0),'Control Sample Data'!C168-'Choose Housekeeping Genes'!AA$20,35-'Choose Housekeeping Genes'!AA$20),"")</f>
        <v/>
      </c>
      <c r="Z168" s="22" t="str">
        <f>IF(SUM('Control Sample Data'!D$3:D$194)&gt;10,IF(AND(ISNUMBER('Control Sample Data'!D168),'Control Sample Data'!D168&lt;35,'Control Sample Data'!D168&gt;0),'Control Sample Data'!D168-'Choose Housekeeping Genes'!AB$20,35-'Choose Housekeeping Genes'!AB$20),"")</f>
        <v/>
      </c>
      <c r="AA168" s="22" t="str">
        <f>IF(SUM('Control Sample Data'!E$3:E$194)&gt;10,IF(AND(ISNUMBER('Control Sample Data'!E168),'Control Sample Data'!E168&lt;35,'Control Sample Data'!E168&gt;0),'Control Sample Data'!E168-'Choose Housekeeping Genes'!AC$20,35-'Choose Housekeeping Genes'!AC$20),"")</f>
        <v/>
      </c>
      <c r="AB168" s="22" t="str">
        <f>IF(SUM('Control Sample Data'!F$3:F$194)&gt;10,IF(AND(ISNUMBER('Control Sample Data'!F168),'Control Sample Data'!F168&lt;35,'Control Sample Data'!F168&gt;0),'Control Sample Data'!F168-'Choose Housekeeping Genes'!AD$20,35-'Choose Housekeeping Genes'!AD$20),"")</f>
        <v/>
      </c>
      <c r="AC168" s="22" t="str">
        <f>IF(SUM('Control Sample Data'!G$3:G$194)&gt;10,IF(AND(ISNUMBER('Control Sample Data'!G168),'Control Sample Data'!G168&lt;35,'Control Sample Data'!G168&gt;0),'Control Sample Data'!G168-'Choose Housekeeping Genes'!AE$20,35-'Choose Housekeeping Genes'!AE$20),"")</f>
        <v/>
      </c>
      <c r="AD168" s="22" t="str">
        <f>IF(SUM('Control Sample Data'!H$3:H$194)&gt;10,IF(AND(ISNUMBER('Control Sample Data'!H168),'Control Sample Data'!H168&lt;35,'Control Sample Data'!H168&gt;0),'Control Sample Data'!H168-'Choose Housekeeping Genes'!AF$20,35-'Choose Housekeeping Genes'!AF$20),"")</f>
        <v/>
      </c>
      <c r="AE168" s="22" t="str">
        <f>IF(SUM('Control Sample Data'!I$3:I$194)&gt;10,IF(AND(ISNUMBER('Control Sample Data'!I168),'Control Sample Data'!I168&lt;35,'Control Sample Data'!I168&gt;0),'Control Sample Data'!I168-'Choose Housekeeping Genes'!AG$20,35-'Choose Housekeeping Genes'!AG$20),"")</f>
        <v/>
      </c>
      <c r="AF168" s="22" t="str">
        <f>IF(SUM('Control Sample Data'!J$3:J$194)&gt;10,IF(AND(ISNUMBER('Control Sample Data'!J168),'Control Sample Data'!J168&lt;35,'Control Sample Data'!J168&gt;0),'Control Sample Data'!J168-'Choose Housekeeping Genes'!AH$20,35-'Choose Housekeeping Genes'!AH$20),"")</f>
        <v/>
      </c>
      <c r="AG168" s="22" t="str">
        <f>IF(SUM('Control Sample Data'!K$3:K$194)&gt;10,IF(AND(ISNUMBER('Control Sample Data'!K168),'Control Sample Data'!K168&lt;35,'Control Sample Data'!K168&gt;0),'Control Sample Data'!K168-'Choose Housekeeping Genes'!AI$20,35-'Choose Housekeeping Genes'!AI$20),"")</f>
        <v/>
      </c>
      <c r="AH168" s="22" t="str">
        <f>IF(SUM('Control Sample Data'!L$3:L$194)&gt;10,IF(AND(ISNUMBER('Control Sample Data'!L168),'Control Sample Data'!L168&lt;35,'Control Sample Data'!L168&gt;0),'Control Sample Data'!L168-'Choose Housekeeping Genes'!AJ$20,35-'Choose Housekeeping Genes'!AJ$20),"")</f>
        <v/>
      </c>
      <c r="AI168" s="22" t="str">
        <f>IF(SUM('Control Sample Data'!M$3:M$194)&gt;10,IF(AND(ISNUMBER('Control Sample Data'!M168),'Control Sample Data'!M168&lt;35,'Control Sample Data'!M168&gt;0),'Control Sample Data'!M168-'Choose Housekeeping Genes'!AK$20,35-'Choose Housekeeping Genes'!AK$20),"")</f>
        <v/>
      </c>
      <c r="AJ168" s="22" t="str">
        <f>IF(SUM('Control Sample Data'!N$3:N$194)&gt;10,IF(AND(ISNUMBER('Control Sample Data'!N168),'Control Sample Data'!N168&lt;35,'Control Sample Data'!N168&gt;0),'Control Sample Data'!N168-'Choose Housekeeping Genes'!AL$20,35-'Choose Housekeeping Genes'!AL$20),"")</f>
        <v/>
      </c>
      <c r="AK168" s="22" t="str">
        <f>IF(SUM('Control Sample Data'!O$3:O$194)&gt;10,IF(AND(ISNUMBER('Control Sample Data'!O168),'Control Sample Data'!O168&lt;35,'Control Sample Data'!O168&gt;0),'Control Sample Data'!O168-'Choose Housekeeping Genes'!AM$20,35-'Choose Housekeeping Genes'!AM$20),"")</f>
        <v/>
      </c>
      <c r="AL168" s="22" t="str">
        <f>IF(SUM('Control Sample Data'!P$3:P$194)&gt;10,IF(AND(ISNUMBER('Control Sample Data'!P168),'Control Sample Data'!P168&lt;35,'Control Sample Data'!P168&gt;0),'Control Sample Data'!P168-'Choose Housekeeping Genes'!AN$20,35-'Choose Housekeeping Genes'!AN$20),"")</f>
        <v/>
      </c>
      <c r="AM168" s="22" t="str">
        <f>IF(SUM('Control Sample Data'!Q$3:Q$194)&gt;10,IF(AND(ISNUMBER('Control Sample Data'!Q168),'Control Sample Data'!Q168&lt;35,'Control Sample Data'!Q168&gt;0),'Control Sample Data'!Q168-'Choose Housekeeping Genes'!AO$20,35-'Choose Housekeeping Genes'!AO$20),"")</f>
        <v/>
      </c>
      <c r="AN168" s="22" t="str">
        <f>IF(SUM('Control Sample Data'!R$3:R$194)&gt;10,IF(AND(ISNUMBER('Control Sample Data'!R168),'Control Sample Data'!R168&lt;35,'Control Sample Data'!R168&gt;0),'Control Sample Data'!R168-'Choose Housekeeping Genes'!AP$20,35-'Choose Housekeeping Genes'!AP$20),"")</f>
        <v/>
      </c>
      <c r="AO168" s="22" t="str">
        <f>IF(SUM('Control Sample Data'!S$3:S$194)&gt;10,IF(AND(ISNUMBER('Control Sample Data'!S168),'Control Sample Data'!S168&lt;35,'Control Sample Data'!S168&gt;0),'Control Sample Data'!S168-'Choose Housekeeping Genes'!AQ$20,35-'Choose Housekeeping Genes'!AQ$20),"")</f>
        <v/>
      </c>
      <c r="AP168" s="22" t="str">
        <f>IF(SUM('Control Sample Data'!T$3:T$194)&gt;10,IF(AND(ISNUMBER('Control Sample Data'!T168),'Control Sample Data'!T168&lt;35,'Control Sample Data'!T168&gt;0),'Control Sample Data'!T168-'Choose Housekeeping Genes'!AR$20,35-'Choose Housekeeping Genes'!AR$20),"")</f>
        <v/>
      </c>
      <c r="AQ168" s="22" t="str">
        <f>IF(SUM('Control Sample Data'!U$3:U$194)&gt;10,IF(AND(ISNUMBER('Control Sample Data'!U168),'Control Sample Data'!U168&lt;35,'Control Sample Data'!U168&gt;0),'Control Sample Data'!U168-'Choose Housekeeping Genes'!AS$20,35-'Choose Housekeeping Genes'!AS$20),"")</f>
        <v/>
      </c>
      <c r="AR168" s="22" t="str">
        <f>IF(SUM('Control Sample Data'!V$3:V$194)&gt;10,IF(AND(ISNUMBER('Control Sample Data'!V168),'Control Sample Data'!V168&lt;35,'Control Sample Data'!V168&gt;0),'Control Sample Data'!V168-'Choose Housekeeping Genes'!AT$20,35-'Choose Housekeeping Genes'!AT$20),"")</f>
        <v/>
      </c>
      <c r="AS168" s="69" t="str">
        <f>'Control Sample Data'!A168</f>
        <v>mt-Asn-GTT</v>
      </c>
      <c r="AT168" s="21" t="s">
        <v>108</v>
      </c>
      <c r="AU168" s="22" t="str">
        <f ca="1">IF(ISNUMBER(C168-'Choose Housekeeping Genes'!D$12),C168-'Choose Housekeeping Genes'!D$12,"")</f>
        <v/>
      </c>
      <c r="AV168" s="22" t="str">
        <f ca="1">IF(ISNUMBER(D168-'Choose Housekeeping Genes'!E$12),D168-'Choose Housekeeping Genes'!E$12,"")</f>
        <v/>
      </c>
      <c r="AW168" s="22" t="str">
        <f ca="1">IF(ISNUMBER(E168-'Choose Housekeeping Genes'!F$12),E168-'Choose Housekeeping Genes'!F$12,"")</f>
        <v/>
      </c>
      <c r="AX168" s="22" t="str">
        <f ca="1">IF(ISNUMBER(F168-'Choose Housekeeping Genes'!G$12),F168-'Choose Housekeeping Genes'!G$12,"")</f>
        <v/>
      </c>
      <c r="AY168" s="22" t="str">
        <f ca="1">IF(ISNUMBER(G168-'Choose Housekeeping Genes'!H$12),G168-'Choose Housekeeping Genes'!H$12,"")</f>
        <v/>
      </c>
      <c r="AZ168" s="22" t="str">
        <f ca="1">IF(ISNUMBER(H168-'Choose Housekeeping Genes'!I$12),H168-'Choose Housekeeping Genes'!I$12,"")</f>
        <v/>
      </c>
      <c r="BA168" s="22" t="str">
        <f ca="1">IF(ISNUMBER(I168-'Choose Housekeeping Genes'!J$12),I168-'Choose Housekeeping Genes'!J$12,"")</f>
        <v/>
      </c>
      <c r="BB168" s="22" t="str">
        <f ca="1">IF(ISNUMBER(J168-'Choose Housekeeping Genes'!K$12),J168-'Choose Housekeeping Genes'!K$12,"")</f>
        <v/>
      </c>
      <c r="BC168" s="22" t="str">
        <f ca="1">IF(ISNUMBER(K168-'Choose Housekeeping Genes'!L$12),K168-'Choose Housekeeping Genes'!L$12,"")</f>
        <v/>
      </c>
      <c r="BD168" s="22" t="str">
        <f ca="1">IF(ISNUMBER(L168-'Choose Housekeeping Genes'!M$12),L168-'Choose Housekeeping Genes'!M$12,"")</f>
        <v/>
      </c>
      <c r="BE168" s="22" t="str">
        <f ca="1">IF(ISNUMBER(M168-'Choose Housekeeping Genes'!N$12),M168-'Choose Housekeeping Genes'!N$12,"")</f>
        <v/>
      </c>
      <c r="BF168" s="22" t="str">
        <f ca="1">IF(ISNUMBER(N168-'Choose Housekeeping Genes'!O$12),N168-'Choose Housekeeping Genes'!O$12,"")</f>
        <v/>
      </c>
      <c r="BG168" s="22" t="str">
        <f ca="1">IF(ISNUMBER(O168-'Choose Housekeeping Genes'!P$12),O168-'Choose Housekeeping Genes'!P$12,"")</f>
        <v/>
      </c>
      <c r="BH168" s="22" t="str">
        <f ca="1">IF(ISNUMBER(P168-'Choose Housekeeping Genes'!Q$12),P168-'Choose Housekeeping Genes'!Q$12,"")</f>
        <v/>
      </c>
      <c r="BI168" s="22" t="str">
        <f ca="1">IF(ISNUMBER(Q168-'Choose Housekeeping Genes'!R$12),Q168-'Choose Housekeeping Genes'!R$12,"")</f>
        <v/>
      </c>
      <c r="BJ168" s="22" t="str">
        <f ca="1">IF(ISNUMBER(R168-'Choose Housekeeping Genes'!S$12),R168-'Choose Housekeeping Genes'!S$12,"")</f>
        <v/>
      </c>
      <c r="BK168" s="22" t="str">
        <f ca="1">IF(ISNUMBER(S168-'Choose Housekeeping Genes'!T$12),S168-'Choose Housekeeping Genes'!T$12,"")</f>
        <v/>
      </c>
      <c r="BL168" s="22" t="str">
        <f ca="1">IF(ISNUMBER(T168-'Choose Housekeeping Genes'!U$12),T168-'Choose Housekeeping Genes'!U$12,"")</f>
        <v/>
      </c>
      <c r="BM168" s="22" t="str">
        <f ca="1">IF(ISNUMBER(U168-'Choose Housekeeping Genes'!V$12),U168-'Choose Housekeeping Genes'!V$12,"")</f>
        <v/>
      </c>
      <c r="BN168" s="22" t="str">
        <f ca="1">IF(ISNUMBER(V168-'Choose Housekeeping Genes'!W$12),V168-'Choose Housekeeping Genes'!W$12,"")</f>
        <v/>
      </c>
      <c r="BO168" s="142" t="str">
        <f t="shared" si="138"/>
        <v>mt-Asn-GTT</v>
      </c>
      <c r="BP168" s="140" t="s">
        <v>108</v>
      </c>
      <c r="BQ168" s="22" t="str">
        <f ca="1">IF(ISNUMBER(Y168-'Choose Housekeeping Genes'!AA$12),Y168-'Choose Housekeeping Genes'!AA$12,"")</f>
        <v/>
      </c>
      <c r="BR168" s="22" t="str">
        <f ca="1">IF(ISNUMBER(Z168-'Choose Housekeeping Genes'!AB$12),Z168-'Choose Housekeeping Genes'!AB$12,"")</f>
        <v/>
      </c>
      <c r="BS168" s="22" t="str">
        <f ca="1">IF(ISNUMBER(AA168-'Choose Housekeeping Genes'!AC$12),AA168-'Choose Housekeeping Genes'!AC$12,"")</f>
        <v/>
      </c>
      <c r="BT168" s="22" t="str">
        <f ca="1">IF(ISNUMBER(AB168-'Choose Housekeeping Genes'!AD$12),AB168-'Choose Housekeeping Genes'!AD$12,"")</f>
        <v/>
      </c>
      <c r="BU168" s="22" t="str">
        <f ca="1">IF(ISNUMBER(AC168-'Choose Housekeeping Genes'!AE$12),AC168-'Choose Housekeeping Genes'!AE$12,"")</f>
        <v/>
      </c>
      <c r="BV168" s="22" t="str">
        <f ca="1">IF(ISNUMBER(AD168-'Choose Housekeeping Genes'!AF$12),AD168-'Choose Housekeeping Genes'!AF$12,"")</f>
        <v/>
      </c>
      <c r="BW168" s="22" t="str">
        <f ca="1">IF(ISNUMBER(AE168-'Choose Housekeeping Genes'!AG$12),AE168-'Choose Housekeeping Genes'!AG$12,"")</f>
        <v/>
      </c>
      <c r="BX168" s="22" t="str">
        <f ca="1">IF(ISNUMBER(AF168-'Choose Housekeeping Genes'!AH$12),AF168-'Choose Housekeeping Genes'!AH$12,"")</f>
        <v/>
      </c>
      <c r="BY168" s="22" t="str">
        <f ca="1">IF(ISNUMBER(AG168-'Choose Housekeeping Genes'!AI$12),AG168-'Choose Housekeeping Genes'!AI$12,"")</f>
        <v/>
      </c>
      <c r="BZ168" s="22" t="str">
        <f ca="1">IF(ISNUMBER(AH168-'Choose Housekeeping Genes'!AJ$12),AH168-'Choose Housekeeping Genes'!AJ$12,"")</f>
        <v/>
      </c>
      <c r="CA168" s="22" t="str">
        <f ca="1">IF(ISNUMBER(AI168-'Choose Housekeeping Genes'!AK$12),AI168-'Choose Housekeeping Genes'!AK$12,"")</f>
        <v/>
      </c>
      <c r="CB168" s="22" t="str">
        <f ca="1">IF(ISNUMBER(AJ168-'Choose Housekeeping Genes'!AL$12),AJ168-'Choose Housekeeping Genes'!AL$12,"")</f>
        <v/>
      </c>
      <c r="CC168" s="22" t="str">
        <f ca="1">IF(ISNUMBER(AK168-'Choose Housekeeping Genes'!AM$12),AK168-'Choose Housekeeping Genes'!AM$12,"")</f>
        <v/>
      </c>
      <c r="CD168" s="22" t="str">
        <f ca="1">IF(ISNUMBER(AL168-'Choose Housekeeping Genes'!AN$12),AL168-'Choose Housekeeping Genes'!AN$12,"")</f>
        <v/>
      </c>
      <c r="CE168" s="22" t="str">
        <f ca="1">IF(ISNUMBER(AM168-'Choose Housekeeping Genes'!AO$12),AM168-'Choose Housekeeping Genes'!AO$12,"")</f>
        <v/>
      </c>
      <c r="CF168" s="22" t="str">
        <f ca="1">IF(ISNUMBER(AN168-'Choose Housekeeping Genes'!AP$12),AN168-'Choose Housekeeping Genes'!AP$12,"")</f>
        <v/>
      </c>
      <c r="CG168" s="22" t="str">
        <f ca="1">IF(ISNUMBER(AO168-'Choose Housekeeping Genes'!AQ$12),AO168-'Choose Housekeeping Genes'!AQ$12,"")</f>
        <v/>
      </c>
      <c r="CH168" s="22" t="str">
        <f ca="1">IF(ISNUMBER(AP168-'Choose Housekeeping Genes'!AR$12),AP168-'Choose Housekeeping Genes'!AR$12,"")</f>
        <v/>
      </c>
      <c r="CI168" s="22" t="str">
        <f ca="1">IF(ISNUMBER(AQ168-'Choose Housekeeping Genes'!AS$12),AQ168-'Choose Housekeeping Genes'!AS$12,"")</f>
        <v/>
      </c>
      <c r="CJ168" s="22" t="str">
        <f ca="1">IF(ISNUMBER(AR168-'Choose Housekeeping Genes'!AT$12),AR168-'Choose Housekeeping Genes'!AT$12,"")</f>
        <v/>
      </c>
      <c r="CK168" s="66" t="e">
        <f t="shared" ca="1" si="95"/>
        <v>#DIV/0!</v>
      </c>
      <c r="CL168" s="143" t="e">
        <f t="shared" ca="1" si="96"/>
        <v>#DIV/0!</v>
      </c>
      <c r="DA168" s="69" t="str">
        <f>'Transcript table'!D176</f>
        <v>mt-Asn-GTT</v>
      </c>
      <c r="DB168" s="21" t="s">
        <v>108</v>
      </c>
      <c r="DC168" s="65" t="str">
        <f t="shared" ca="1" si="97"/>
        <v/>
      </c>
      <c r="DD168" s="65" t="str">
        <f t="shared" ca="1" si="98"/>
        <v/>
      </c>
      <c r="DE168" s="65" t="str">
        <f t="shared" ca="1" si="99"/>
        <v/>
      </c>
      <c r="DF168" s="65" t="str">
        <f t="shared" ca="1" si="100"/>
        <v/>
      </c>
      <c r="DG168" s="65" t="str">
        <f t="shared" ca="1" si="101"/>
        <v/>
      </c>
      <c r="DH168" s="65" t="str">
        <f t="shared" ca="1" si="102"/>
        <v/>
      </c>
      <c r="DI168" s="65" t="str">
        <f t="shared" ca="1" si="103"/>
        <v/>
      </c>
      <c r="DJ168" s="65" t="str">
        <f t="shared" ca="1" si="104"/>
        <v/>
      </c>
      <c r="DK168" s="65" t="str">
        <f t="shared" ca="1" si="105"/>
        <v/>
      </c>
      <c r="DL168" s="65" t="str">
        <f t="shared" ca="1" si="106"/>
        <v/>
      </c>
      <c r="DM168" s="65" t="str">
        <f t="shared" ca="1" si="107"/>
        <v/>
      </c>
      <c r="DN168" s="65" t="str">
        <f t="shared" ca="1" si="108"/>
        <v/>
      </c>
      <c r="DO168" s="65" t="str">
        <f t="shared" ca="1" si="109"/>
        <v/>
      </c>
      <c r="DP168" s="65" t="str">
        <f t="shared" ca="1" si="110"/>
        <v/>
      </c>
      <c r="DQ168" s="65" t="str">
        <f t="shared" ca="1" si="111"/>
        <v/>
      </c>
      <c r="DR168" s="65" t="str">
        <f t="shared" ca="1" si="112"/>
        <v/>
      </c>
      <c r="DS168" s="65" t="str">
        <f t="shared" ca="1" si="113"/>
        <v/>
      </c>
      <c r="DT168" s="65" t="str">
        <f t="shared" ca="1" si="114"/>
        <v/>
      </c>
      <c r="DU168" s="65" t="str">
        <f t="shared" ca="1" si="115"/>
        <v/>
      </c>
      <c r="DV168" s="65" t="str">
        <f t="shared" ca="1" si="116"/>
        <v/>
      </c>
      <c r="DW168" s="141" t="str">
        <f t="shared" si="117"/>
        <v>mt-Asn-GTT</v>
      </c>
      <c r="DX168" s="140" t="s">
        <v>108</v>
      </c>
      <c r="DY168" s="65" t="str">
        <f t="shared" ca="1" si="118"/>
        <v/>
      </c>
      <c r="DZ168" s="65" t="str">
        <f t="shared" ca="1" si="119"/>
        <v/>
      </c>
      <c r="EA168" s="65" t="str">
        <f t="shared" ca="1" si="120"/>
        <v/>
      </c>
      <c r="EB168" s="65" t="str">
        <f t="shared" ca="1" si="121"/>
        <v/>
      </c>
      <c r="EC168" s="65" t="str">
        <f t="shared" ca="1" si="122"/>
        <v/>
      </c>
      <c r="ED168" s="65" t="str">
        <f t="shared" ca="1" si="123"/>
        <v/>
      </c>
      <c r="EE168" s="65" t="str">
        <f t="shared" ca="1" si="124"/>
        <v/>
      </c>
      <c r="EF168" s="65" t="str">
        <f t="shared" ca="1" si="125"/>
        <v/>
      </c>
      <c r="EG168" s="65" t="str">
        <f t="shared" ca="1" si="126"/>
        <v/>
      </c>
      <c r="EH168" s="65" t="str">
        <f t="shared" ca="1" si="127"/>
        <v/>
      </c>
      <c r="EI168" s="65" t="str">
        <f t="shared" ca="1" si="128"/>
        <v/>
      </c>
      <c r="EJ168" s="65" t="str">
        <f t="shared" ca="1" si="129"/>
        <v/>
      </c>
      <c r="EK168" s="65" t="str">
        <f t="shared" ca="1" si="130"/>
        <v/>
      </c>
      <c r="EL168" s="65" t="str">
        <f t="shared" ca="1" si="131"/>
        <v/>
      </c>
      <c r="EM168" s="65" t="str">
        <f t="shared" ca="1" si="132"/>
        <v/>
      </c>
      <c r="EN168" s="65" t="str">
        <f t="shared" ca="1" si="133"/>
        <v/>
      </c>
      <c r="EO168" s="65" t="str">
        <f t="shared" ca="1" si="134"/>
        <v/>
      </c>
      <c r="EP168" s="65" t="str">
        <f t="shared" ca="1" si="135"/>
        <v/>
      </c>
      <c r="EQ168" s="65" t="str">
        <f t="shared" ca="1" si="136"/>
        <v/>
      </c>
      <c r="ER168" s="65" t="str">
        <f t="shared" ca="1" si="137"/>
        <v/>
      </c>
    </row>
    <row r="169" spans="1:148" ht="12.75" customHeight="1">
      <c r="A169" s="134" t="str">
        <f>'Test Sample Data'!A169</f>
        <v>mt-Asp-GTC</v>
      </c>
      <c r="B169" s="136" t="s">
        <v>106</v>
      </c>
      <c r="C169" s="22" t="str">
        <f>IF(SUM('Test Sample Data'!C$3:C$194)&gt;10,IF(AND(ISNUMBER('Test Sample Data'!C169),'Test Sample Data'!C169&lt;35,'Test Sample Data'!C169&gt;0),'Test Sample Data'!C169-'Choose Housekeeping Genes'!D$20,35-'Choose Housekeeping Genes'!D$20),"")</f>
        <v/>
      </c>
      <c r="D169" s="22" t="str">
        <f>IF(SUM('Test Sample Data'!D$3:D$194)&gt;10,IF(AND(ISNUMBER('Test Sample Data'!D169),'Test Sample Data'!D169&lt;35,'Test Sample Data'!D169&gt;0),'Test Sample Data'!D169-'Choose Housekeeping Genes'!E$20,35-'Choose Housekeeping Genes'!E$20),"")</f>
        <v/>
      </c>
      <c r="E169" s="22" t="str">
        <f>IF(SUM('Test Sample Data'!E$3:E$194)&gt;10,IF(AND(ISNUMBER('Test Sample Data'!E169),'Test Sample Data'!E169&lt;35,'Test Sample Data'!E169&gt;0),'Test Sample Data'!E169-'Choose Housekeeping Genes'!F$20,35-'Choose Housekeeping Genes'!F$20),"")</f>
        <v/>
      </c>
      <c r="F169" s="22" t="str">
        <f>IF(SUM('Test Sample Data'!F$3:F$194)&gt;10,IF(AND(ISNUMBER('Test Sample Data'!F169),'Test Sample Data'!F169&lt;35,'Test Sample Data'!F169&gt;0),'Test Sample Data'!F169-'Choose Housekeeping Genes'!G$20,35-'Choose Housekeeping Genes'!G$20),"")</f>
        <v/>
      </c>
      <c r="G169" s="22" t="str">
        <f>IF(SUM('Test Sample Data'!G$3:G$194)&gt;10,IF(AND(ISNUMBER('Test Sample Data'!G169),'Test Sample Data'!G169&lt;35,'Test Sample Data'!G169&gt;0),'Test Sample Data'!G169-'Choose Housekeeping Genes'!H$20,35-'Choose Housekeeping Genes'!H$20),"")</f>
        <v/>
      </c>
      <c r="H169" s="22" t="str">
        <f>IF(SUM('Test Sample Data'!H$3:H$194)&gt;10,IF(AND(ISNUMBER('Test Sample Data'!H169),'Test Sample Data'!H169&lt;35,'Test Sample Data'!H169&gt;0),'Test Sample Data'!H169-'Choose Housekeeping Genes'!I$20,35-'Choose Housekeeping Genes'!I$20),"")</f>
        <v/>
      </c>
      <c r="I169" s="22" t="str">
        <f>IF(SUM('Test Sample Data'!I$3:I$194)&gt;10,IF(AND(ISNUMBER('Test Sample Data'!I169),'Test Sample Data'!I169&lt;35,'Test Sample Data'!I169&gt;0),'Test Sample Data'!I169-'Choose Housekeeping Genes'!J$20,35-'Choose Housekeeping Genes'!J$20),"")</f>
        <v/>
      </c>
      <c r="J169" s="22" t="str">
        <f>IF(SUM('Test Sample Data'!J$3:J$194)&gt;10,IF(AND(ISNUMBER('Test Sample Data'!J169),'Test Sample Data'!J169&lt;35,'Test Sample Data'!J169&gt;0),'Test Sample Data'!J169-'Choose Housekeeping Genes'!K$20,35-'Choose Housekeeping Genes'!K$20),"")</f>
        <v/>
      </c>
      <c r="K169" s="22" t="str">
        <f>IF(SUM('Test Sample Data'!K$3:K$194)&gt;10,IF(AND(ISNUMBER('Test Sample Data'!K169),'Test Sample Data'!K169&lt;35,'Test Sample Data'!K169&gt;0),'Test Sample Data'!K169-'Choose Housekeeping Genes'!L$20,35-'Choose Housekeeping Genes'!L$20),"")</f>
        <v/>
      </c>
      <c r="L169" s="22" t="str">
        <f>IF(SUM('Test Sample Data'!L$3:L$194)&gt;10,IF(AND(ISNUMBER('Test Sample Data'!L169),'Test Sample Data'!L169&lt;35,'Test Sample Data'!L169&gt;0),'Test Sample Data'!L169-'Choose Housekeeping Genes'!M$20,35-'Choose Housekeeping Genes'!M$20),"")</f>
        <v/>
      </c>
      <c r="M169" s="22" t="str">
        <f>IF(SUM('Test Sample Data'!M$3:M$194)&gt;10,IF(AND(ISNUMBER('Test Sample Data'!M169),'Test Sample Data'!M169&lt;35,'Test Sample Data'!M169&gt;0),'Test Sample Data'!M169-'Choose Housekeeping Genes'!N$20,35-'Choose Housekeeping Genes'!N$20),"")</f>
        <v/>
      </c>
      <c r="N169" s="22" t="str">
        <f>IF(SUM('Test Sample Data'!N$3:N$194)&gt;10,IF(AND(ISNUMBER('Test Sample Data'!N169),'Test Sample Data'!N169&lt;35,'Test Sample Data'!N169&gt;0),'Test Sample Data'!N169-'Choose Housekeeping Genes'!O$20,35-'Choose Housekeeping Genes'!O$20),"")</f>
        <v/>
      </c>
      <c r="O169" s="22" t="str">
        <f>IF(SUM('Test Sample Data'!O$3:O$194)&gt;10,IF(AND(ISNUMBER('Test Sample Data'!O169),'Test Sample Data'!O169&lt;35,'Test Sample Data'!O169&gt;0),'Test Sample Data'!O169-'Choose Housekeeping Genes'!P$20,35-'Choose Housekeeping Genes'!P$20),"")</f>
        <v/>
      </c>
      <c r="P169" s="22" t="str">
        <f>IF(SUM('Test Sample Data'!P$3:P$194)&gt;10,IF(AND(ISNUMBER('Test Sample Data'!P169),'Test Sample Data'!P169&lt;35,'Test Sample Data'!P169&gt;0),'Test Sample Data'!P169-'Choose Housekeeping Genes'!Q$20,35-'Choose Housekeeping Genes'!Q$20),"")</f>
        <v/>
      </c>
      <c r="Q169" s="22" t="str">
        <f>IF(SUM('Test Sample Data'!Q$3:Q$194)&gt;10,IF(AND(ISNUMBER('Test Sample Data'!Q169),'Test Sample Data'!Q169&lt;35,'Test Sample Data'!Q169&gt;0),'Test Sample Data'!Q169-'Choose Housekeeping Genes'!R$20,35-'Choose Housekeeping Genes'!R$20),"")</f>
        <v/>
      </c>
      <c r="R169" s="22" t="str">
        <f>IF(SUM('Test Sample Data'!R$3:R$194)&gt;10,IF(AND(ISNUMBER('Test Sample Data'!R169),'Test Sample Data'!R169&lt;35,'Test Sample Data'!R169&gt;0),'Test Sample Data'!R169-'Choose Housekeeping Genes'!S$20,35-'Choose Housekeeping Genes'!S$20),"")</f>
        <v/>
      </c>
      <c r="S169" s="22" t="str">
        <f>IF(SUM('Test Sample Data'!S$3:S$194)&gt;10,IF(AND(ISNUMBER('Test Sample Data'!S169),'Test Sample Data'!S169&lt;35,'Test Sample Data'!S169&gt;0),'Test Sample Data'!S169-'Choose Housekeeping Genes'!T$20,35-'Choose Housekeeping Genes'!T$20),"")</f>
        <v/>
      </c>
      <c r="T169" s="22" t="str">
        <f>IF(SUM('Test Sample Data'!T$3:T$194)&gt;10,IF(AND(ISNUMBER('Test Sample Data'!T169),'Test Sample Data'!T169&lt;35,'Test Sample Data'!T169&gt;0),'Test Sample Data'!T169-'Choose Housekeeping Genes'!U$20,35-'Choose Housekeeping Genes'!U$20),"")</f>
        <v/>
      </c>
      <c r="U169" s="22" t="str">
        <f>IF(SUM('Test Sample Data'!U$3:U$194)&gt;10,IF(AND(ISNUMBER('Test Sample Data'!U169),'Test Sample Data'!U169&lt;35,'Test Sample Data'!U169&gt;0),'Test Sample Data'!U169-'Choose Housekeeping Genes'!V$20,35-'Choose Housekeeping Genes'!V$20),"")</f>
        <v/>
      </c>
      <c r="V169" s="22" t="str">
        <f>IF(SUM('Test Sample Data'!V$3:V$194)&gt;10,IF(AND(ISNUMBER('Test Sample Data'!V169),'Test Sample Data'!V169&lt;35,'Test Sample Data'!V169&gt;0),'Test Sample Data'!V169-'Choose Housekeeping Genes'!W$20,35-'Choose Housekeeping Genes'!W$20),"")</f>
        <v/>
      </c>
      <c r="W169" s="139" t="str">
        <f>'Control Sample Data'!A169</f>
        <v>mt-Asp-GTC</v>
      </c>
      <c r="X169" s="140" t="s">
        <v>106</v>
      </c>
      <c r="Y169" s="22" t="str">
        <f>IF(SUM('Control Sample Data'!C$3:C$194)&gt;10,IF(AND(ISNUMBER('Control Sample Data'!C169),'Control Sample Data'!C169&lt;35,'Control Sample Data'!C169&gt;0),'Control Sample Data'!C169-'Choose Housekeeping Genes'!AA$20,35-'Choose Housekeeping Genes'!AA$20),"")</f>
        <v/>
      </c>
      <c r="Z169" s="22" t="str">
        <f>IF(SUM('Control Sample Data'!D$3:D$194)&gt;10,IF(AND(ISNUMBER('Control Sample Data'!D169),'Control Sample Data'!D169&lt;35,'Control Sample Data'!D169&gt;0),'Control Sample Data'!D169-'Choose Housekeeping Genes'!AB$20,35-'Choose Housekeeping Genes'!AB$20),"")</f>
        <v/>
      </c>
      <c r="AA169" s="22" t="str">
        <f>IF(SUM('Control Sample Data'!E$3:E$194)&gt;10,IF(AND(ISNUMBER('Control Sample Data'!E169),'Control Sample Data'!E169&lt;35,'Control Sample Data'!E169&gt;0),'Control Sample Data'!E169-'Choose Housekeeping Genes'!AC$20,35-'Choose Housekeeping Genes'!AC$20),"")</f>
        <v/>
      </c>
      <c r="AB169" s="22" t="str">
        <f>IF(SUM('Control Sample Data'!F$3:F$194)&gt;10,IF(AND(ISNUMBER('Control Sample Data'!F169),'Control Sample Data'!F169&lt;35,'Control Sample Data'!F169&gt;0),'Control Sample Data'!F169-'Choose Housekeeping Genes'!AD$20,35-'Choose Housekeeping Genes'!AD$20),"")</f>
        <v/>
      </c>
      <c r="AC169" s="22" t="str">
        <f>IF(SUM('Control Sample Data'!G$3:G$194)&gt;10,IF(AND(ISNUMBER('Control Sample Data'!G169),'Control Sample Data'!G169&lt;35,'Control Sample Data'!G169&gt;0),'Control Sample Data'!G169-'Choose Housekeeping Genes'!AE$20,35-'Choose Housekeeping Genes'!AE$20),"")</f>
        <v/>
      </c>
      <c r="AD169" s="22" t="str">
        <f>IF(SUM('Control Sample Data'!H$3:H$194)&gt;10,IF(AND(ISNUMBER('Control Sample Data'!H169),'Control Sample Data'!H169&lt;35,'Control Sample Data'!H169&gt;0),'Control Sample Data'!H169-'Choose Housekeeping Genes'!AF$20,35-'Choose Housekeeping Genes'!AF$20),"")</f>
        <v/>
      </c>
      <c r="AE169" s="22" t="str">
        <f>IF(SUM('Control Sample Data'!I$3:I$194)&gt;10,IF(AND(ISNUMBER('Control Sample Data'!I169),'Control Sample Data'!I169&lt;35,'Control Sample Data'!I169&gt;0),'Control Sample Data'!I169-'Choose Housekeeping Genes'!AG$20,35-'Choose Housekeeping Genes'!AG$20),"")</f>
        <v/>
      </c>
      <c r="AF169" s="22" t="str">
        <f>IF(SUM('Control Sample Data'!J$3:J$194)&gt;10,IF(AND(ISNUMBER('Control Sample Data'!J169),'Control Sample Data'!J169&lt;35,'Control Sample Data'!J169&gt;0),'Control Sample Data'!J169-'Choose Housekeeping Genes'!AH$20,35-'Choose Housekeeping Genes'!AH$20),"")</f>
        <v/>
      </c>
      <c r="AG169" s="22" t="str">
        <f>IF(SUM('Control Sample Data'!K$3:K$194)&gt;10,IF(AND(ISNUMBER('Control Sample Data'!K169),'Control Sample Data'!K169&lt;35,'Control Sample Data'!K169&gt;0),'Control Sample Data'!K169-'Choose Housekeeping Genes'!AI$20,35-'Choose Housekeeping Genes'!AI$20),"")</f>
        <v/>
      </c>
      <c r="AH169" s="22" t="str">
        <f>IF(SUM('Control Sample Data'!L$3:L$194)&gt;10,IF(AND(ISNUMBER('Control Sample Data'!L169),'Control Sample Data'!L169&lt;35,'Control Sample Data'!L169&gt;0),'Control Sample Data'!L169-'Choose Housekeeping Genes'!AJ$20,35-'Choose Housekeeping Genes'!AJ$20),"")</f>
        <v/>
      </c>
      <c r="AI169" s="22" t="str">
        <f>IF(SUM('Control Sample Data'!M$3:M$194)&gt;10,IF(AND(ISNUMBER('Control Sample Data'!M169),'Control Sample Data'!M169&lt;35,'Control Sample Data'!M169&gt;0),'Control Sample Data'!M169-'Choose Housekeeping Genes'!AK$20,35-'Choose Housekeeping Genes'!AK$20),"")</f>
        <v/>
      </c>
      <c r="AJ169" s="22" t="str">
        <f>IF(SUM('Control Sample Data'!N$3:N$194)&gt;10,IF(AND(ISNUMBER('Control Sample Data'!N169),'Control Sample Data'!N169&lt;35,'Control Sample Data'!N169&gt;0),'Control Sample Data'!N169-'Choose Housekeeping Genes'!AL$20,35-'Choose Housekeeping Genes'!AL$20),"")</f>
        <v/>
      </c>
      <c r="AK169" s="22" t="str">
        <f>IF(SUM('Control Sample Data'!O$3:O$194)&gt;10,IF(AND(ISNUMBER('Control Sample Data'!O169),'Control Sample Data'!O169&lt;35,'Control Sample Data'!O169&gt;0),'Control Sample Data'!O169-'Choose Housekeeping Genes'!AM$20,35-'Choose Housekeeping Genes'!AM$20),"")</f>
        <v/>
      </c>
      <c r="AL169" s="22" t="str">
        <f>IF(SUM('Control Sample Data'!P$3:P$194)&gt;10,IF(AND(ISNUMBER('Control Sample Data'!P169),'Control Sample Data'!P169&lt;35,'Control Sample Data'!P169&gt;0),'Control Sample Data'!P169-'Choose Housekeeping Genes'!AN$20,35-'Choose Housekeeping Genes'!AN$20),"")</f>
        <v/>
      </c>
      <c r="AM169" s="22" t="str">
        <f>IF(SUM('Control Sample Data'!Q$3:Q$194)&gt;10,IF(AND(ISNUMBER('Control Sample Data'!Q169),'Control Sample Data'!Q169&lt;35,'Control Sample Data'!Q169&gt;0),'Control Sample Data'!Q169-'Choose Housekeeping Genes'!AO$20,35-'Choose Housekeeping Genes'!AO$20),"")</f>
        <v/>
      </c>
      <c r="AN169" s="22" t="str">
        <f>IF(SUM('Control Sample Data'!R$3:R$194)&gt;10,IF(AND(ISNUMBER('Control Sample Data'!R169),'Control Sample Data'!R169&lt;35,'Control Sample Data'!R169&gt;0),'Control Sample Data'!R169-'Choose Housekeeping Genes'!AP$20,35-'Choose Housekeeping Genes'!AP$20),"")</f>
        <v/>
      </c>
      <c r="AO169" s="22" t="str">
        <f>IF(SUM('Control Sample Data'!S$3:S$194)&gt;10,IF(AND(ISNUMBER('Control Sample Data'!S169),'Control Sample Data'!S169&lt;35,'Control Sample Data'!S169&gt;0),'Control Sample Data'!S169-'Choose Housekeeping Genes'!AQ$20,35-'Choose Housekeeping Genes'!AQ$20),"")</f>
        <v/>
      </c>
      <c r="AP169" s="22" t="str">
        <f>IF(SUM('Control Sample Data'!T$3:T$194)&gt;10,IF(AND(ISNUMBER('Control Sample Data'!T169),'Control Sample Data'!T169&lt;35,'Control Sample Data'!T169&gt;0),'Control Sample Data'!T169-'Choose Housekeeping Genes'!AR$20,35-'Choose Housekeeping Genes'!AR$20),"")</f>
        <v/>
      </c>
      <c r="AQ169" s="22" t="str">
        <f>IF(SUM('Control Sample Data'!U$3:U$194)&gt;10,IF(AND(ISNUMBER('Control Sample Data'!U169),'Control Sample Data'!U169&lt;35,'Control Sample Data'!U169&gt;0),'Control Sample Data'!U169-'Choose Housekeeping Genes'!AS$20,35-'Choose Housekeeping Genes'!AS$20),"")</f>
        <v/>
      </c>
      <c r="AR169" s="22" t="str">
        <f>IF(SUM('Control Sample Data'!V$3:V$194)&gt;10,IF(AND(ISNUMBER('Control Sample Data'!V169),'Control Sample Data'!V169&lt;35,'Control Sample Data'!V169&gt;0),'Control Sample Data'!V169-'Choose Housekeeping Genes'!AT$20,35-'Choose Housekeeping Genes'!AT$20),"")</f>
        <v/>
      </c>
      <c r="AS169" s="69" t="str">
        <f>'Control Sample Data'!A169</f>
        <v>mt-Asp-GTC</v>
      </c>
      <c r="AT169" s="21" t="s">
        <v>106</v>
      </c>
      <c r="AU169" s="22" t="str">
        <f ca="1">IF(ISNUMBER(C169-'Choose Housekeeping Genes'!D$12),C169-'Choose Housekeeping Genes'!D$12,"")</f>
        <v/>
      </c>
      <c r="AV169" s="22" t="str">
        <f ca="1">IF(ISNUMBER(D169-'Choose Housekeeping Genes'!E$12),D169-'Choose Housekeeping Genes'!E$12,"")</f>
        <v/>
      </c>
      <c r="AW169" s="22" t="str">
        <f ca="1">IF(ISNUMBER(E169-'Choose Housekeeping Genes'!F$12),E169-'Choose Housekeeping Genes'!F$12,"")</f>
        <v/>
      </c>
      <c r="AX169" s="22" t="str">
        <f ca="1">IF(ISNUMBER(F169-'Choose Housekeeping Genes'!G$12),F169-'Choose Housekeeping Genes'!G$12,"")</f>
        <v/>
      </c>
      <c r="AY169" s="22" t="str">
        <f ca="1">IF(ISNUMBER(G169-'Choose Housekeeping Genes'!H$12),G169-'Choose Housekeeping Genes'!H$12,"")</f>
        <v/>
      </c>
      <c r="AZ169" s="22" t="str">
        <f ca="1">IF(ISNUMBER(H169-'Choose Housekeeping Genes'!I$12),H169-'Choose Housekeeping Genes'!I$12,"")</f>
        <v/>
      </c>
      <c r="BA169" s="22" t="str">
        <f ca="1">IF(ISNUMBER(I169-'Choose Housekeeping Genes'!J$12),I169-'Choose Housekeeping Genes'!J$12,"")</f>
        <v/>
      </c>
      <c r="BB169" s="22" t="str">
        <f ca="1">IF(ISNUMBER(J169-'Choose Housekeeping Genes'!K$12),J169-'Choose Housekeeping Genes'!K$12,"")</f>
        <v/>
      </c>
      <c r="BC169" s="22" t="str">
        <f ca="1">IF(ISNUMBER(K169-'Choose Housekeeping Genes'!L$12),K169-'Choose Housekeeping Genes'!L$12,"")</f>
        <v/>
      </c>
      <c r="BD169" s="22" t="str">
        <f ca="1">IF(ISNUMBER(L169-'Choose Housekeeping Genes'!M$12),L169-'Choose Housekeeping Genes'!M$12,"")</f>
        <v/>
      </c>
      <c r="BE169" s="22" t="str">
        <f ca="1">IF(ISNUMBER(M169-'Choose Housekeeping Genes'!N$12),M169-'Choose Housekeeping Genes'!N$12,"")</f>
        <v/>
      </c>
      <c r="BF169" s="22" t="str">
        <f ca="1">IF(ISNUMBER(N169-'Choose Housekeeping Genes'!O$12),N169-'Choose Housekeeping Genes'!O$12,"")</f>
        <v/>
      </c>
      <c r="BG169" s="22" t="str">
        <f ca="1">IF(ISNUMBER(O169-'Choose Housekeeping Genes'!P$12),O169-'Choose Housekeeping Genes'!P$12,"")</f>
        <v/>
      </c>
      <c r="BH169" s="22" t="str">
        <f ca="1">IF(ISNUMBER(P169-'Choose Housekeeping Genes'!Q$12),P169-'Choose Housekeeping Genes'!Q$12,"")</f>
        <v/>
      </c>
      <c r="BI169" s="22" t="str">
        <f ca="1">IF(ISNUMBER(Q169-'Choose Housekeeping Genes'!R$12),Q169-'Choose Housekeeping Genes'!R$12,"")</f>
        <v/>
      </c>
      <c r="BJ169" s="22" t="str">
        <f ca="1">IF(ISNUMBER(R169-'Choose Housekeeping Genes'!S$12),R169-'Choose Housekeeping Genes'!S$12,"")</f>
        <v/>
      </c>
      <c r="BK169" s="22" t="str">
        <f ca="1">IF(ISNUMBER(S169-'Choose Housekeeping Genes'!T$12),S169-'Choose Housekeeping Genes'!T$12,"")</f>
        <v/>
      </c>
      <c r="BL169" s="22" t="str">
        <f ca="1">IF(ISNUMBER(T169-'Choose Housekeeping Genes'!U$12),T169-'Choose Housekeeping Genes'!U$12,"")</f>
        <v/>
      </c>
      <c r="BM169" s="22" t="str">
        <f ca="1">IF(ISNUMBER(U169-'Choose Housekeeping Genes'!V$12),U169-'Choose Housekeeping Genes'!V$12,"")</f>
        <v/>
      </c>
      <c r="BN169" s="22" t="str">
        <f ca="1">IF(ISNUMBER(V169-'Choose Housekeeping Genes'!W$12),V169-'Choose Housekeeping Genes'!W$12,"")</f>
        <v/>
      </c>
      <c r="BO169" s="142" t="str">
        <f t="shared" si="138"/>
        <v>mt-Asp-GTC</v>
      </c>
      <c r="BP169" s="140" t="s">
        <v>106</v>
      </c>
      <c r="BQ169" s="22" t="str">
        <f ca="1">IF(ISNUMBER(Y169-'Choose Housekeeping Genes'!AA$12),Y169-'Choose Housekeeping Genes'!AA$12,"")</f>
        <v/>
      </c>
      <c r="BR169" s="22" t="str">
        <f ca="1">IF(ISNUMBER(Z169-'Choose Housekeeping Genes'!AB$12),Z169-'Choose Housekeeping Genes'!AB$12,"")</f>
        <v/>
      </c>
      <c r="BS169" s="22" t="str">
        <f ca="1">IF(ISNUMBER(AA169-'Choose Housekeeping Genes'!AC$12),AA169-'Choose Housekeeping Genes'!AC$12,"")</f>
        <v/>
      </c>
      <c r="BT169" s="22" t="str">
        <f ca="1">IF(ISNUMBER(AB169-'Choose Housekeeping Genes'!AD$12),AB169-'Choose Housekeeping Genes'!AD$12,"")</f>
        <v/>
      </c>
      <c r="BU169" s="22" t="str">
        <f ca="1">IF(ISNUMBER(AC169-'Choose Housekeeping Genes'!AE$12),AC169-'Choose Housekeeping Genes'!AE$12,"")</f>
        <v/>
      </c>
      <c r="BV169" s="22" t="str">
        <f ca="1">IF(ISNUMBER(AD169-'Choose Housekeeping Genes'!AF$12),AD169-'Choose Housekeeping Genes'!AF$12,"")</f>
        <v/>
      </c>
      <c r="BW169" s="22" t="str">
        <f ca="1">IF(ISNUMBER(AE169-'Choose Housekeeping Genes'!AG$12),AE169-'Choose Housekeeping Genes'!AG$12,"")</f>
        <v/>
      </c>
      <c r="BX169" s="22" t="str">
        <f ca="1">IF(ISNUMBER(AF169-'Choose Housekeeping Genes'!AH$12),AF169-'Choose Housekeeping Genes'!AH$12,"")</f>
        <v/>
      </c>
      <c r="BY169" s="22" t="str">
        <f ca="1">IF(ISNUMBER(AG169-'Choose Housekeeping Genes'!AI$12),AG169-'Choose Housekeeping Genes'!AI$12,"")</f>
        <v/>
      </c>
      <c r="BZ169" s="22" t="str">
        <f ca="1">IF(ISNUMBER(AH169-'Choose Housekeeping Genes'!AJ$12),AH169-'Choose Housekeeping Genes'!AJ$12,"")</f>
        <v/>
      </c>
      <c r="CA169" s="22" t="str">
        <f ca="1">IF(ISNUMBER(AI169-'Choose Housekeeping Genes'!AK$12),AI169-'Choose Housekeeping Genes'!AK$12,"")</f>
        <v/>
      </c>
      <c r="CB169" s="22" t="str">
        <f ca="1">IF(ISNUMBER(AJ169-'Choose Housekeeping Genes'!AL$12),AJ169-'Choose Housekeeping Genes'!AL$12,"")</f>
        <v/>
      </c>
      <c r="CC169" s="22" t="str">
        <f ca="1">IF(ISNUMBER(AK169-'Choose Housekeeping Genes'!AM$12),AK169-'Choose Housekeeping Genes'!AM$12,"")</f>
        <v/>
      </c>
      <c r="CD169" s="22" t="str">
        <f ca="1">IF(ISNUMBER(AL169-'Choose Housekeeping Genes'!AN$12),AL169-'Choose Housekeeping Genes'!AN$12,"")</f>
        <v/>
      </c>
      <c r="CE169" s="22" t="str">
        <f ca="1">IF(ISNUMBER(AM169-'Choose Housekeeping Genes'!AO$12),AM169-'Choose Housekeeping Genes'!AO$12,"")</f>
        <v/>
      </c>
      <c r="CF169" s="22" t="str">
        <f ca="1">IF(ISNUMBER(AN169-'Choose Housekeeping Genes'!AP$12),AN169-'Choose Housekeeping Genes'!AP$12,"")</f>
        <v/>
      </c>
      <c r="CG169" s="22" t="str">
        <f ca="1">IF(ISNUMBER(AO169-'Choose Housekeeping Genes'!AQ$12),AO169-'Choose Housekeeping Genes'!AQ$12,"")</f>
        <v/>
      </c>
      <c r="CH169" s="22" t="str">
        <f ca="1">IF(ISNUMBER(AP169-'Choose Housekeeping Genes'!AR$12),AP169-'Choose Housekeeping Genes'!AR$12,"")</f>
        <v/>
      </c>
      <c r="CI169" s="22" t="str">
        <f ca="1">IF(ISNUMBER(AQ169-'Choose Housekeeping Genes'!AS$12),AQ169-'Choose Housekeeping Genes'!AS$12,"")</f>
        <v/>
      </c>
      <c r="CJ169" s="22" t="str">
        <f ca="1">IF(ISNUMBER(AR169-'Choose Housekeeping Genes'!AT$12),AR169-'Choose Housekeeping Genes'!AT$12,"")</f>
        <v/>
      </c>
      <c r="CK169" s="66" t="e">
        <f t="shared" ca="1" si="95"/>
        <v>#DIV/0!</v>
      </c>
      <c r="CL169" s="143" t="e">
        <f t="shared" ca="1" si="96"/>
        <v>#DIV/0!</v>
      </c>
      <c r="DA169" s="69" t="str">
        <f>'Transcript table'!D177</f>
        <v>mt-Asp-GTC</v>
      </c>
      <c r="DB169" s="21" t="s">
        <v>106</v>
      </c>
      <c r="DC169" s="65" t="str">
        <f t="shared" ca="1" si="97"/>
        <v/>
      </c>
      <c r="DD169" s="65" t="str">
        <f t="shared" ca="1" si="98"/>
        <v/>
      </c>
      <c r="DE169" s="65" t="str">
        <f t="shared" ca="1" si="99"/>
        <v/>
      </c>
      <c r="DF169" s="65" t="str">
        <f t="shared" ca="1" si="100"/>
        <v/>
      </c>
      <c r="DG169" s="65" t="str">
        <f t="shared" ca="1" si="101"/>
        <v/>
      </c>
      <c r="DH169" s="65" t="str">
        <f t="shared" ca="1" si="102"/>
        <v/>
      </c>
      <c r="DI169" s="65" t="str">
        <f t="shared" ca="1" si="103"/>
        <v/>
      </c>
      <c r="DJ169" s="65" t="str">
        <f t="shared" ca="1" si="104"/>
        <v/>
      </c>
      <c r="DK169" s="65" t="str">
        <f t="shared" ca="1" si="105"/>
        <v/>
      </c>
      <c r="DL169" s="65" t="str">
        <f t="shared" ca="1" si="106"/>
        <v/>
      </c>
      <c r="DM169" s="65" t="str">
        <f t="shared" ca="1" si="107"/>
        <v/>
      </c>
      <c r="DN169" s="65" t="str">
        <f t="shared" ca="1" si="108"/>
        <v/>
      </c>
      <c r="DO169" s="65" t="str">
        <f t="shared" ca="1" si="109"/>
        <v/>
      </c>
      <c r="DP169" s="65" t="str">
        <f t="shared" ca="1" si="110"/>
        <v/>
      </c>
      <c r="DQ169" s="65" t="str">
        <f t="shared" ca="1" si="111"/>
        <v/>
      </c>
      <c r="DR169" s="65" t="str">
        <f t="shared" ca="1" si="112"/>
        <v/>
      </c>
      <c r="DS169" s="65" t="str">
        <f t="shared" ca="1" si="113"/>
        <v/>
      </c>
      <c r="DT169" s="65" t="str">
        <f t="shared" ca="1" si="114"/>
        <v/>
      </c>
      <c r="DU169" s="65" t="str">
        <f t="shared" ca="1" si="115"/>
        <v/>
      </c>
      <c r="DV169" s="65" t="str">
        <f t="shared" ca="1" si="116"/>
        <v/>
      </c>
      <c r="DW169" s="141" t="str">
        <f t="shared" si="117"/>
        <v>mt-Asp-GTC</v>
      </c>
      <c r="DX169" s="140" t="s">
        <v>106</v>
      </c>
      <c r="DY169" s="65" t="str">
        <f t="shared" ca="1" si="118"/>
        <v/>
      </c>
      <c r="DZ169" s="65" t="str">
        <f t="shared" ca="1" si="119"/>
        <v/>
      </c>
      <c r="EA169" s="65" t="str">
        <f t="shared" ca="1" si="120"/>
        <v/>
      </c>
      <c r="EB169" s="65" t="str">
        <f t="shared" ca="1" si="121"/>
        <v/>
      </c>
      <c r="EC169" s="65" t="str">
        <f t="shared" ca="1" si="122"/>
        <v/>
      </c>
      <c r="ED169" s="65" t="str">
        <f t="shared" ca="1" si="123"/>
        <v/>
      </c>
      <c r="EE169" s="65" t="str">
        <f t="shared" ca="1" si="124"/>
        <v/>
      </c>
      <c r="EF169" s="65" t="str">
        <f t="shared" ca="1" si="125"/>
        <v/>
      </c>
      <c r="EG169" s="65" t="str">
        <f t="shared" ca="1" si="126"/>
        <v/>
      </c>
      <c r="EH169" s="65" t="str">
        <f t="shared" ca="1" si="127"/>
        <v/>
      </c>
      <c r="EI169" s="65" t="str">
        <f t="shared" ca="1" si="128"/>
        <v/>
      </c>
      <c r="EJ169" s="65" t="str">
        <f t="shared" ca="1" si="129"/>
        <v/>
      </c>
      <c r="EK169" s="65" t="str">
        <f t="shared" ca="1" si="130"/>
        <v/>
      </c>
      <c r="EL169" s="65" t="str">
        <f t="shared" ca="1" si="131"/>
        <v/>
      </c>
      <c r="EM169" s="65" t="str">
        <f t="shared" ca="1" si="132"/>
        <v/>
      </c>
      <c r="EN169" s="65" t="str">
        <f t="shared" ca="1" si="133"/>
        <v/>
      </c>
      <c r="EO169" s="65" t="str">
        <f t="shared" ca="1" si="134"/>
        <v/>
      </c>
      <c r="EP169" s="65" t="str">
        <f t="shared" ca="1" si="135"/>
        <v/>
      </c>
      <c r="EQ169" s="65" t="str">
        <f t="shared" ca="1" si="136"/>
        <v/>
      </c>
      <c r="ER169" s="65" t="str">
        <f t="shared" ca="1" si="137"/>
        <v/>
      </c>
    </row>
    <row r="170" spans="1:148" ht="12.75" customHeight="1">
      <c r="A170" s="134" t="str">
        <f>'Test Sample Data'!A170</f>
        <v>mt-Cys-GCA</v>
      </c>
      <c r="B170" s="136" t="s">
        <v>104</v>
      </c>
      <c r="C170" s="22" t="str">
        <f>IF(SUM('Test Sample Data'!C$3:C$194)&gt;10,IF(AND(ISNUMBER('Test Sample Data'!C170),'Test Sample Data'!C170&lt;35,'Test Sample Data'!C170&gt;0),'Test Sample Data'!C170-'Choose Housekeeping Genes'!D$20,35-'Choose Housekeeping Genes'!D$20),"")</f>
        <v/>
      </c>
      <c r="D170" s="22" t="str">
        <f>IF(SUM('Test Sample Data'!D$3:D$194)&gt;10,IF(AND(ISNUMBER('Test Sample Data'!D170),'Test Sample Data'!D170&lt;35,'Test Sample Data'!D170&gt;0),'Test Sample Data'!D170-'Choose Housekeeping Genes'!E$20,35-'Choose Housekeeping Genes'!E$20),"")</f>
        <v/>
      </c>
      <c r="E170" s="22" t="str">
        <f>IF(SUM('Test Sample Data'!E$3:E$194)&gt;10,IF(AND(ISNUMBER('Test Sample Data'!E170),'Test Sample Data'!E170&lt;35,'Test Sample Data'!E170&gt;0),'Test Sample Data'!E170-'Choose Housekeeping Genes'!F$20,35-'Choose Housekeeping Genes'!F$20),"")</f>
        <v/>
      </c>
      <c r="F170" s="22" t="str">
        <f>IF(SUM('Test Sample Data'!F$3:F$194)&gt;10,IF(AND(ISNUMBER('Test Sample Data'!F170),'Test Sample Data'!F170&lt;35,'Test Sample Data'!F170&gt;0),'Test Sample Data'!F170-'Choose Housekeeping Genes'!G$20,35-'Choose Housekeeping Genes'!G$20),"")</f>
        <v/>
      </c>
      <c r="G170" s="22" t="str">
        <f>IF(SUM('Test Sample Data'!G$3:G$194)&gt;10,IF(AND(ISNUMBER('Test Sample Data'!G170),'Test Sample Data'!G170&lt;35,'Test Sample Data'!G170&gt;0),'Test Sample Data'!G170-'Choose Housekeeping Genes'!H$20,35-'Choose Housekeeping Genes'!H$20),"")</f>
        <v/>
      </c>
      <c r="H170" s="22" t="str">
        <f>IF(SUM('Test Sample Data'!H$3:H$194)&gt;10,IF(AND(ISNUMBER('Test Sample Data'!H170),'Test Sample Data'!H170&lt;35,'Test Sample Data'!H170&gt;0),'Test Sample Data'!H170-'Choose Housekeeping Genes'!I$20,35-'Choose Housekeeping Genes'!I$20),"")</f>
        <v/>
      </c>
      <c r="I170" s="22" t="str">
        <f>IF(SUM('Test Sample Data'!I$3:I$194)&gt;10,IF(AND(ISNUMBER('Test Sample Data'!I170),'Test Sample Data'!I170&lt;35,'Test Sample Data'!I170&gt;0),'Test Sample Data'!I170-'Choose Housekeeping Genes'!J$20,35-'Choose Housekeeping Genes'!J$20),"")</f>
        <v/>
      </c>
      <c r="J170" s="22" t="str">
        <f>IF(SUM('Test Sample Data'!J$3:J$194)&gt;10,IF(AND(ISNUMBER('Test Sample Data'!J170),'Test Sample Data'!J170&lt;35,'Test Sample Data'!J170&gt;0),'Test Sample Data'!J170-'Choose Housekeeping Genes'!K$20,35-'Choose Housekeeping Genes'!K$20),"")</f>
        <v/>
      </c>
      <c r="K170" s="22" t="str">
        <f>IF(SUM('Test Sample Data'!K$3:K$194)&gt;10,IF(AND(ISNUMBER('Test Sample Data'!K170),'Test Sample Data'!K170&lt;35,'Test Sample Data'!K170&gt;0),'Test Sample Data'!K170-'Choose Housekeeping Genes'!L$20,35-'Choose Housekeeping Genes'!L$20),"")</f>
        <v/>
      </c>
      <c r="L170" s="22" t="str">
        <f>IF(SUM('Test Sample Data'!L$3:L$194)&gt;10,IF(AND(ISNUMBER('Test Sample Data'!L170),'Test Sample Data'!L170&lt;35,'Test Sample Data'!L170&gt;0),'Test Sample Data'!L170-'Choose Housekeeping Genes'!M$20,35-'Choose Housekeeping Genes'!M$20),"")</f>
        <v/>
      </c>
      <c r="M170" s="22" t="str">
        <f>IF(SUM('Test Sample Data'!M$3:M$194)&gt;10,IF(AND(ISNUMBER('Test Sample Data'!M170),'Test Sample Data'!M170&lt;35,'Test Sample Data'!M170&gt;0),'Test Sample Data'!M170-'Choose Housekeeping Genes'!N$20,35-'Choose Housekeeping Genes'!N$20),"")</f>
        <v/>
      </c>
      <c r="N170" s="22" t="str">
        <f>IF(SUM('Test Sample Data'!N$3:N$194)&gt;10,IF(AND(ISNUMBER('Test Sample Data'!N170),'Test Sample Data'!N170&lt;35,'Test Sample Data'!N170&gt;0),'Test Sample Data'!N170-'Choose Housekeeping Genes'!O$20,35-'Choose Housekeeping Genes'!O$20),"")</f>
        <v/>
      </c>
      <c r="O170" s="22" t="str">
        <f>IF(SUM('Test Sample Data'!O$3:O$194)&gt;10,IF(AND(ISNUMBER('Test Sample Data'!O170),'Test Sample Data'!O170&lt;35,'Test Sample Data'!O170&gt;0),'Test Sample Data'!O170-'Choose Housekeeping Genes'!P$20,35-'Choose Housekeeping Genes'!P$20),"")</f>
        <v/>
      </c>
      <c r="P170" s="22" t="str">
        <f>IF(SUM('Test Sample Data'!P$3:P$194)&gt;10,IF(AND(ISNUMBER('Test Sample Data'!P170),'Test Sample Data'!P170&lt;35,'Test Sample Data'!P170&gt;0),'Test Sample Data'!P170-'Choose Housekeeping Genes'!Q$20,35-'Choose Housekeeping Genes'!Q$20),"")</f>
        <v/>
      </c>
      <c r="Q170" s="22" t="str">
        <f>IF(SUM('Test Sample Data'!Q$3:Q$194)&gt;10,IF(AND(ISNUMBER('Test Sample Data'!Q170),'Test Sample Data'!Q170&lt;35,'Test Sample Data'!Q170&gt;0),'Test Sample Data'!Q170-'Choose Housekeeping Genes'!R$20,35-'Choose Housekeeping Genes'!R$20),"")</f>
        <v/>
      </c>
      <c r="R170" s="22" t="str">
        <f>IF(SUM('Test Sample Data'!R$3:R$194)&gt;10,IF(AND(ISNUMBER('Test Sample Data'!R170),'Test Sample Data'!R170&lt;35,'Test Sample Data'!R170&gt;0),'Test Sample Data'!R170-'Choose Housekeeping Genes'!S$20,35-'Choose Housekeeping Genes'!S$20),"")</f>
        <v/>
      </c>
      <c r="S170" s="22" t="str">
        <f>IF(SUM('Test Sample Data'!S$3:S$194)&gt;10,IF(AND(ISNUMBER('Test Sample Data'!S170),'Test Sample Data'!S170&lt;35,'Test Sample Data'!S170&gt;0),'Test Sample Data'!S170-'Choose Housekeeping Genes'!T$20,35-'Choose Housekeeping Genes'!T$20),"")</f>
        <v/>
      </c>
      <c r="T170" s="22" t="str">
        <f>IF(SUM('Test Sample Data'!T$3:T$194)&gt;10,IF(AND(ISNUMBER('Test Sample Data'!T170),'Test Sample Data'!T170&lt;35,'Test Sample Data'!T170&gt;0),'Test Sample Data'!T170-'Choose Housekeeping Genes'!U$20,35-'Choose Housekeeping Genes'!U$20),"")</f>
        <v/>
      </c>
      <c r="U170" s="22" t="str">
        <f>IF(SUM('Test Sample Data'!U$3:U$194)&gt;10,IF(AND(ISNUMBER('Test Sample Data'!U170),'Test Sample Data'!U170&lt;35,'Test Sample Data'!U170&gt;0),'Test Sample Data'!U170-'Choose Housekeeping Genes'!V$20,35-'Choose Housekeeping Genes'!V$20),"")</f>
        <v/>
      </c>
      <c r="V170" s="22" t="str">
        <f>IF(SUM('Test Sample Data'!V$3:V$194)&gt;10,IF(AND(ISNUMBER('Test Sample Data'!V170),'Test Sample Data'!V170&lt;35,'Test Sample Data'!V170&gt;0),'Test Sample Data'!V170-'Choose Housekeeping Genes'!W$20,35-'Choose Housekeeping Genes'!W$20),"")</f>
        <v/>
      </c>
      <c r="W170" s="139" t="str">
        <f>'Control Sample Data'!A170</f>
        <v>mt-Cys-GCA</v>
      </c>
      <c r="X170" s="140" t="s">
        <v>104</v>
      </c>
      <c r="Y170" s="22" t="str">
        <f>IF(SUM('Control Sample Data'!C$3:C$194)&gt;10,IF(AND(ISNUMBER('Control Sample Data'!C170),'Control Sample Data'!C170&lt;35,'Control Sample Data'!C170&gt;0),'Control Sample Data'!C170-'Choose Housekeeping Genes'!AA$20,35-'Choose Housekeeping Genes'!AA$20),"")</f>
        <v/>
      </c>
      <c r="Z170" s="22" t="str">
        <f>IF(SUM('Control Sample Data'!D$3:D$194)&gt;10,IF(AND(ISNUMBER('Control Sample Data'!D170),'Control Sample Data'!D170&lt;35,'Control Sample Data'!D170&gt;0),'Control Sample Data'!D170-'Choose Housekeeping Genes'!AB$20,35-'Choose Housekeeping Genes'!AB$20),"")</f>
        <v/>
      </c>
      <c r="AA170" s="22" t="str">
        <f>IF(SUM('Control Sample Data'!E$3:E$194)&gt;10,IF(AND(ISNUMBER('Control Sample Data'!E170),'Control Sample Data'!E170&lt;35,'Control Sample Data'!E170&gt;0),'Control Sample Data'!E170-'Choose Housekeeping Genes'!AC$20,35-'Choose Housekeeping Genes'!AC$20),"")</f>
        <v/>
      </c>
      <c r="AB170" s="22" t="str">
        <f>IF(SUM('Control Sample Data'!F$3:F$194)&gt;10,IF(AND(ISNUMBER('Control Sample Data'!F170),'Control Sample Data'!F170&lt;35,'Control Sample Data'!F170&gt;0),'Control Sample Data'!F170-'Choose Housekeeping Genes'!AD$20,35-'Choose Housekeeping Genes'!AD$20),"")</f>
        <v/>
      </c>
      <c r="AC170" s="22" t="str">
        <f>IF(SUM('Control Sample Data'!G$3:G$194)&gt;10,IF(AND(ISNUMBER('Control Sample Data'!G170),'Control Sample Data'!G170&lt;35,'Control Sample Data'!G170&gt;0),'Control Sample Data'!G170-'Choose Housekeeping Genes'!AE$20,35-'Choose Housekeeping Genes'!AE$20),"")</f>
        <v/>
      </c>
      <c r="AD170" s="22" t="str">
        <f>IF(SUM('Control Sample Data'!H$3:H$194)&gt;10,IF(AND(ISNUMBER('Control Sample Data'!H170),'Control Sample Data'!H170&lt;35,'Control Sample Data'!H170&gt;0),'Control Sample Data'!H170-'Choose Housekeeping Genes'!AF$20,35-'Choose Housekeeping Genes'!AF$20),"")</f>
        <v/>
      </c>
      <c r="AE170" s="22" t="str">
        <f>IF(SUM('Control Sample Data'!I$3:I$194)&gt;10,IF(AND(ISNUMBER('Control Sample Data'!I170),'Control Sample Data'!I170&lt;35,'Control Sample Data'!I170&gt;0),'Control Sample Data'!I170-'Choose Housekeeping Genes'!AG$20,35-'Choose Housekeeping Genes'!AG$20),"")</f>
        <v/>
      </c>
      <c r="AF170" s="22" t="str">
        <f>IF(SUM('Control Sample Data'!J$3:J$194)&gt;10,IF(AND(ISNUMBER('Control Sample Data'!J170),'Control Sample Data'!J170&lt;35,'Control Sample Data'!J170&gt;0),'Control Sample Data'!J170-'Choose Housekeeping Genes'!AH$20,35-'Choose Housekeeping Genes'!AH$20),"")</f>
        <v/>
      </c>
      <c r="AG170" s="22" t="str">
        <f>IF(SUM('Control Sample Data'!K$3:K$194)&gt;10,IF(AND(ISNUMBER('Control Sample Data'!K170),'Control Sample Data'!K170&lt;35,'Control Sample Data'!K170&gt;0),'Control Sample Data'!K170-'Choose Housekeeping Genes'!AI$20,35-'Choose Housekeeping Genes'!AI$20),"")</f>
        <v/>
      </c>
      <c r="AH170" s="22" t="str">
        <f>IF(SUM('Control Sample Data'!L$3:L$194)&gt;10,IF(AND(ISNUMBER('Control Sample Data'!L170),'Control Sample Data'!L170&lt;35,'Control Sample Data'!L170&gt;0),'Control Sample Data'!L170-'Choose Housekeeping Genes'!AJ$20,35-'Choose Housekeeping Genes'!AJ$20),"")</f>
        <v/>
      </c>
      <c r="AI170" s="22" t="str">
        <f>IF(SUM('Control Sample Data'!M$3:M$194)&gt;10,IF(AND(ISNUMBER('Control Sample Data'!M170),'Control Sample Data'!M170&lt;35,'Control Sample Data'!M170&gt;0),'Control Sample Data'!M170-'Choose Housekeeping Genes'!AK$20,35-'Choose Housekeeping Genes'!AK$20),"")</f>
        <v/>
      </c>
      <c r="AJ170" s="22" t="str">
        <f>IF(SUM('Control Sample Data'!N$3:N$194)&gt;10,IF(AND(ISNUMBER('Control Sample Data'!N170),'Control Sample Data'!N170&lt;35,'Control Sample Data'!N170&gt;0),'Control Sample Data'!N170-'Choose Housekeeping Genes'!AL$20,35-'Choose Housekeeping Genes'!AL$20),"")</f>
        <v/>
      </c>
      <c r="AK170" s="22" t="str">
        <f>IF(SUM('Control Sample Data'!O$3:O$194)&gt;10,IF(AND(ISNUMBER('Control Sample Data'!O170),'Control Sample Data'!O170&lt;35,'Control Sample Data'!O170&gt;0),'Control Sample Data'!O170-'Choose Housekeeping Genes'!AM$20,35-'Choose Housekeeping Genes'!AM$20),"")</f>
        <v/>
      </c>
      <c r="AL170" s="22" t="str">
        <f>IF(SUM('Control Sample Data'!P$3:P$194)&gt;10,IF(AND(ISNUMBER('Control Sample Data'!P170),'Control Sample Data'!P170&lt;35,'Control Sample Data'!P170&gt;0),'Control Sample Data'!P170-'Choose Housekeeping Genes'!AN$20,35-'Choose Housekeeping Genes'!AN$20),"")</f>
        <v/>
      </c>
      <c r="AM170" s="22" t="str">
        <f>IF(SUM('Control Sample Data'!Q$3:Q$194)&gt;10,IF(AND(ISNUMBER('Control Sample Data'!Q170),'Control Sample Data'!Q170&lt;35,'Control Sample Data'!Q170&gt;0),'Control Sample Data'!Q170-'Choose Housekeeping Genes'!AO$20,35-'Choose Housekeeping Genes'!AO$20),"")</f>
        <v/>
      </c>
      <c r="AN170" s="22" t="str">
        <f>IF(SUM('Control Sample Data'!R$3:R$194)&gt;10,IF(AND(ISNUMBER('Control Sample Data'!R170),'Control Sample Data'!R170&lt;35,'Control Sample Data'!R170&gt;0),'Control Sample Data'!R170-'Choose Housekeeping Genes'!AP$20,35-'Choose Housekeeping Genes'!AP$20),"")</f>
        <v/>
      </c>
      <c r="AO170" s="22" t="str">
        <f>IF(SUM('Control Sample Data'!S$3:S$194)&gt;10,IF(AND(ISNUMBER('Control Sample Data'!S170),'Control Sample Data'!S170&lt;35,'Control Sample Data'!S170&gt;0),'Control Sample Data'!S170-'Choose Housekeeping Genes'!AQ$20,35-'Choose Housekeeping Genes'!AQ$20),"")</f>
        <v/>
      </c>
      <c r="AP170" s="22" t="str">
        <f>IF(SUM('Control Sample Data'!T$3:T$194)&gt;10,IF(AND(ISNUMBER('Control Sample Data'!T170),'Control Sample Data'!T170&lt;35,'Control Sample Data'!T170&gt;0),'Control Sample Data'!T170-'Choose Housekeeping Genes'!AR$20,35-'Choose Housekeeping Genes'!AR$20),"")</f>
        <v/>
      </c>
      <c r="AQ170" s="22" t="str">
        <f>IF(SUM('Control Sample Data'!U$3:U$194)&gt;10,IF(AND(ISNUMBER('Control Sample Data'!U170),'Control Sample Data'!U170&lt;35,'Control Sample Data'!U170&gt;0),'Control Sample Data'!U170-'Choose Housekeeping Genes'!AS$20,35-'Choose Housekeeping Genes'!AS$20),"")</f>
        <v/>
      </c>
      <c r="AR170" s="22" t="str">
        <f>IF(SUM('Control Sample Data'!V$3:V$194)&gt;10,IF(AND(ISNUMBER('Control Sample Data'!V170),'Control Sample Data'!V170&lt;35,'Control Sample Data'!V170&gt;0),'Control Sample Data'!V170-'Choose Housekeeping Genes'!AT$20,35-'Choose Housekeeping Genes'!AT$20),"")</f>
        <v/>
      </c>
      <c r="AS170" s="69" t="str">
        <f>'Control Sample Data'!A170</f>
        <v>mt-Cys-GCA</v>
      </c>
      <c r="AT170" s="21" t="s">
        <v>104</v>
      </c>
      <c r="AU170" s="22" t="str">
        <f ca="1">IF(ISNUMBER(C170-'Choose Housekeeping Genes'!D$12),C170-'Choose Housekeeping Genes'!D$12,"")</f>
        <v/>
      </c>
      <c r="AV170" s="22" t="str">
        <f ca="1">IF(ISNUMBER(D170-'Choose Housekeeping Genes'!E$12),D170-'Choose Housekeeping Genes'!E$12,"")</f>
        <v/>
      </c>
      <c r="AW170" s="22" t="str">
        <f ca="1">IF(ISNUMBER(E170-'Choose Housekeeping Genes'!F$12),E170-'Choose Housekeeping Genes'!F$12,"")</f>
        <v/>
      </c>
      <c r="AX170" s="22" t="str">
        <f ca="1">IF(ISNUMBER(F170-'Choose Housekeeping Genes'!G$12),F170-'Choose Housekeeping Genes'!G$12,"")</f>
        <v/>
      </c>
      <c r="AY170" s="22" t="str">
        <f ca="1">IF(ISNUMBER(G170-'Choose Housekeeping Genes'!H$12),G170-'Choose Housekeeping Genes'!H$12,"")</f>
        <v/>
      </c>
      <c r="AZ170" s="22" t="str">
        <f ca="1">IF(ISNUMBER(H170-'Choose Housekeeping Genes'!I$12),H170-'Choose Housekeeping Genes'!I$12,"")</f>
        <v/>
      </c>
      <c r="BA170" s="22" t="str">
        <f ca="1">IF(ISNUMBER(I170-'Choose Housekeeping Genes'!J$12),I170-'Choose Housekeeping Genes'!J$12,"")</f>
        <v/>
      </c>
      <c r="BB170" s="22" t="str">
        <f ca="1">IF(ISNUMBER(J170-'Choose Housekeeping Genes'!K$12),J170-'Choose Housekeeping Genes'!K$12,"")</f>
        <v/>
      </c>
      <c r="BC170" s="22" t="str">
        <f ca="1">IF(ISNUMBER(K170-'Choose Housekeeping Genes'!L$12),K170-'Choose Housekeeping Genes'!L$12,"")</f>
        <v/>
      </c>
      <c r="BD170" s="22" t="str">
        <f ca="1">IF(ISNUMBER(L170-'Choose Housekeeping Genes'!M$12),L170-'Choose Housekeeping Genes'!M$12,"")</f>
        <v/>
      </c>
      <c r="BE170" s="22" t="str">
        <f ca="1">IF(ISNUMBER(M170-'Choose Housekeeping Genes'!N$12),M170-'Choose Housekeeping Genes'!N$12,"")</f>
        <v/>
      </c>
      <c r="BF170" s="22" t="str">
        <f ca="1">IF(ISNUMBER(N170-'Choose Housekeeping Genes'!O$12),N170-'Choose Housekeeping Genes'!O$12,"")</f>
        <v/>
      </c>
      <c r="BG170" s="22" t="str">
        <f ca="1">IF(ISNUMBER(O170-'Choose Housekeeping Genes'!P$12),O170-'Choose Housekeeping Genes'!P$12,"")</f>
        <v/>
      </c>
      <c r="BH170" s="22" t="str">
        <f ca="1">IF(ISNUMBER(P170-'Choose Housekeeping Genes'!Q$12),P170-'Choose Housekeeping Genes'!Q$12,"")</f>
        <v/>
      </c>
      <c r="BI170" s="22" t="str">
        <f ca="1">IF(ISNUMBER(Q170-'Choose Housekeeping Genes'!R$12),Q170-'Choose Housekeeping Genes'!R$12,"")</f>
        <v/>
      </c>
      <c r="BJ170" s="22" t="str">
        <f ca="1">IF(ISNUMBER(R170-'Choose Housekeeping Genes'!S$12),R170-'Choose Housekeeping Genes'!S$12,"")</f>
        <v/>
      </c>
      <c r="BK170" s="22" t="str">
        <f ca="1">IF(ISNUMBER(S170-'Choose Housekeeping Genes'!T$12),S170-'Choose Housekeeping Genes'!T$12,"")</f>
        <v/>
      </c>
      <c r="BL170" s="22" t="str">
        <f ca="1">IF(ISNUMBER(T170-'Choose Housekeeping Genes'!U$12),T170-'Choose Housekeeping Genes'!U$12,"")</f>
        <v/>
      </c>
      <c r="BM170" s="22" t="str">
        <f ca="1">IF(ISNUMBER(U170-'Choose Housekeeping Genes'!V$12),U170-'Choose Housekeeping Genes'!V$12,"")</f>
        <v/>
      </c>
      <c r="BN170" s="22" t="str">
        <f ca="1">IF(ISNUMBER(V170-'Choose Housekeeping Genes'!W$12),V170-'Choose Housekeeping Genes'!W$12,"")</f>
        <v/>
      </c>
      <c r="BO170" s="142" t="str">
        <f t="shared" si="138"/>
        <v>mt-Cys-GCA</v>
      </c>
      <c r="BP170" s="140" t="s">
        <v>104</v>
      </c>
      <c r="BQ170" s="22" t="str">
        <f ca="1">IF(ISNUMBER(Y170-'Choose Housekeeping Genes'!AA$12),Y170-'Choose Housekeeping Genes'!AA$12,"")</f>
        <v/>
      </c>
      <c r="BR170" s="22" t="str">
        <f ca="1">IF(ISNUMBER(Z170-'Choose Housekeeping Genes'!AB$12),Z170-'Choose Housekeeping Genes'!AB$12,"")</f>
        <v/>
      </c>
      <c r="BS170" s="22" t="str">
        <f ca="1">IF(ISNUMBER(AA170-'Choose Housekeeping Genes'!AC$12),AA170-'Choose Housekeeping Genes'!AC$12,"")</f>
        <v/>
      </c>
      <c r="BT170" s="22" t="str">
        <f ca="1">IF(ISNUMBER(AB170-'Choose Housekeeping Genes'!AD$12),AB170-'Choose Housekeeping Genes'!AD$12,"")</f>
        <v/>
      </c>
      <c r="BU170" s="22" t="str">
        <f ca="1">IF(ISNUMBER(AC170-'Choose Housekeeping Genes'!AE$12),AC170-'Choose Housekeeping Genes'!AE$12,"")</f>
        <v/>
      </c>
      <c r="BV170" s="22" t="str">
        <f ca="1">IF(ISNUMBER(AD170-'Choose Housekeeping Genes'!AF$12),AD170-'Choose Housekeeping Genes'!AF$12,"")</f>
        <v/>
      </c>
      <c r="BW170" s="22" t="str">
        <f ca="1">IF(ISNUMBER(AE170-'Choose Housekeeping Genes'!AG$12),AE170-'Choose Housekeeping Genes'!AG$12,"")</f>
        <v/>
      </c>
      <c r="BX170" s="22" t="str">
        <f ca="1">IF(ISNUMBER(AF170-'Choose Housekeeping Genes'!AH$12),AF170-'Choose Housekeeping Genes'!AH$12,"")</f>
        <v/>
      </c>
      <c r="BY170" s="22" t="str">
        <f ca="1">IF(ISNUMBER(AG170-'Choose Housekeeping Genes'!AI$12),AG170-'Choose Housekeeping Genes'!AI$12,"")</f>
        <v/>
      </c>
      <c r="BZ170" s="22" t="str">
        <f ca="1">IF(ISNUMBER(AH170-'Choose Housekeeping Genes'!AJ$12),AH170-'Choose Housekeeping Genes'!AJ$12,"")</f>
        <v/>
      </c>
      <c r="CA170" s="22" t="str">
        <f ca="1">IF(ISNUMBER(AI170-'Choose Housekeeping Genes'!AK$12),AI170-'Choose Housekeeping Genes'!AK$12,"")</f>
        <v/>
      </c>
      <c r="CB170" s="22" t="str">
        <f ca="1">IF(ISNUMBER(AJ170-'Choose Housekeeping Genes'!AL$12),AJ170-'Choose Housekeeping Genes'!AL$12,"")</f>
        <v/>
      </c>
      <c r="CC170" s="22" t="str">
        <f ca="1">IF(ISNUMBER(AK170-'Choose Housekeeping Genes'!AM$12),AK170-'Choose Housekeeping Genes'!AM$12,"")</f>
        <v/>
      </c>
      <c r="CD170" s="22" t="str">
        <f ca="1">IF(ISNUMBER(AL170-'Choose Housekeeping Genes'!AN$12),AL170-'Choose Housekeeping Genes'!AN$12,"")</f>
        <v/>
      </c>
      <c r="CE170" s="22" t="str">
        <f ca="1">IF(ISNUMBER(AM170-'Choose Housekeeping Genes'!AO$12),AM170-'Choose Housekeeping Genes'!AO$12,"")</f>
        <v/>
      </c>
      <c r="CF170" s="22" t="str">
        <f ca="1">IF(ISNUMBER(AN170-'Choose Housekeeping Genes'!AP$12),AN170-'Choose Housekeeping Genes'!AP$12,"")</f>
        <v/>
      </c>
      <c r="CG170" s="22" t="str">
        <f ca="1">IF(ISNUMBER(AO170-'Choose Housekeeping Genes'!AQ$12),AO170-'Choose Housekeeping Genes'!AQ$12,"")</f>
        <v/>
      </c>
      <c r="CH170" s="22" t="str">
        <f ca="1">IF(ISNUMBER(AP170-'Choose Housekeeping Genes'!AR$12),AP170-'Choose Housekeeping Genes'!AR$12,"")</f>
        <v/>
      </c>
      <c r="CI170" s="22" t="str">
        <f ca="1">IF(ISNUMBER(AQ170-'Choose Housekeeping Genes'!AS$12),AQ170-'Choose Housekeeping Genes'!AS$12,"")</f>
        <v/>
      </c>
      <c r="CJ170" s="22" t="str">
        <f ca="1">IF(ISNUMBER(AR170-'Choose Housekeeping Genes'!AT$12),AR170-'Choose Housekeeping Genes'!AT$12,"")</f>
        <v/>
      </c>
      <c r="CK170" s="66" t="e">
        <f t="shared" ca="1" si="95"/>
        <v>#DIV/0!</v>
      </c>
      <c r="CL170" s="143" t="e">
        <f t="shared" ca="1" si="96"/>
        <v>#DIV/0!</v>
      </c>
      <c r="DA170" s="69" t="str">
        <f>'Transcript table'!D178</f>
        <v>mt-Cys-GCA</v>
      </c>
      <c r="DB170" s="21" t="s">
        <v>104</v>
      </c>
      <c r="DC170" s="65" t="str">
        <f t="shared" ca="1" si="97"/>
        <v/>
      </c>
      <c r="DD170" s="65" t="str">
        <f t="shared" ca="1" si="98"/>
        <v/>
      </c>
      <c r="DE170" s="65" t="str">
        <f t="shared" ca="1" si="99"/>
        <v/>
      </c>
      <c r="DF170" s="65" t="str">
        <f t="shared" ca="1" si="100"/>
        <v/>
      </c>
      <c r="DG170" s="65" t="str">
        <f t="shared" ca="1" si="101"/>
        <v/>
      </c>
      <c r="DH170" s="65" t="str">
        <f t="shared" ca="1" si="102"/>
        <v/>
      </c>
      <c r="DI170" s="65" t="str">
        <f t="shared" ca="1" si="103"/>
        <v/>
      </c>
      <c r="DJ170" s="65" t="str">
        <f t="shared" ca="1" si="104"/>
        <v/>
      </c>
      <c r="DK170" s="65" t="str">
        <f t="shared" ca="1" si="105"/>
        <v/>
      </c>
      <c r="DL170" s="65" t="str">
        <f t="shared" ca="1" si="106"/>
        <v/>
      </c>
      <c r="DM170" s="65" t="str">
        <f t="shared" ca="1" si="107"/>
        <v/>
      </c>
      <c r="DN170" s="65" t="str">
        <f t="shared" ca="1" si="108"/>
        <v/>
      </c>
      <c r="DO170" s="65" t="str">
        <f t="shared" ca="1" si="109"/>
        <v/>
      </c>
      <c r="DP170" s="65" t="str">
        <f t="shared" ca="1" si="110"/>
        <v/>
      </c>
      <c r="DQ170" s="65" t="str">
        <f t="shared" ca="1" si="111"/>
        <v/>
      </c>
      <c r="DR170" s="65" t="str">
        <f t="shared" ca="1" si="112"/>
        <v/>
      </c>
      <c r="DS170" s="65" t="str">
        <f t="shared" ca="1" si="113"/>
        <v/>
      </c>
      <c r="DT170" s="65" t="str">
        <f t="shared" ca="1" si="114"/>
        <v/>
      </c>
      <c r="DU170" s="65" t="str">
        <f t="shared" ca="1" si="115"/>
        <v/>
      </c>
      <c r="DV170" s="65" t="str">
        <f t="shared" ca="1" si="116"/>
        <v/>
      </c>
      <c r="DW170" s="141" t="str">
        <f t="shared" si="117"/>
        <v>mt-Cys-GCA</v>
      </c>
      <c r="DX170" s="140" t="s">
        <v>104</v>
      </c>
      <c r="DY170" s="65" t="str">
        <f t="shared" ca="1" si="118"/>
        <v/>
      </c>
      <c r="DZ170" s="65" t="str">
        <f t="shared" ca="1" si="119"/>
        <v/>
      </c>
      <c r="EA170" s="65" t="str">
        <f t="shared" ca="1" si="120"/>
        <v/>
      </c>
      <c r="EB170" s="65" t="str">
        <f t="shared" ca="1" si="121"/>
        <v/>
      </c>
      <c r="EC170" s="65" t="str">
        <f t="shared" ca="1" si="122"/>
        <v/>
      </c>
      <c r="ED170" s="65" t="str">
        <f t="shared" ca="1" si="123"/>
        <v/>
      </c>
      <c r="EE170" s="65" t="str">
        <f t="shared" ca="1" si="124"/>
        <v/>
      </c>
      <c r="EF170" s="65" t="str">
        <f t="shared" ca="1" si="125"/>
        <v/>
      </c>
      <c r="EG170" s="65" t="str">
        <f t="shared" ca="1" si="126"/>
        <v/>
      </c>
      <c r="EH170" s="65" t="str">
        <f t="shared" ca="1" si="127"/>
        <v/>
      </c>
      <c r="EI170" s="65" t="str">
        <f t="shared" ca="1" si="128"/>
        <v/>
      </c>
      <c r="EJ170" s="65" t="str">
        <f t="shared" ca="1" si="129"/>
        <v/>
      </c>
      <c r="EK170" s="65" t="str">
        <f t="shared" ca="1" si="130"/>
        <v/>
      </c>
      <c r="EL170" s="65" t="str">
        <f t="shared" ca="1" si="131"/>
        <v/>
      </c>
      <c r="EM170" s="65" t="str">
        <f t="shared" ca="1" si="132"/>
        <v/>
      </c>
      <c r="EN170" s="65" t="str">
        <f t="shared" ca="1" si="133"/>
        <v/>
      </c>
      <c r="EO170" s="65" t="str">
        <f t="shared" ca="1" si="134"/>
        <v/>
      </c>
      <c r="EP170" s="65" t="str">
        <f t="shared" ca="1" si="135"/>
        <v/>
      </c>
      <c r="EQ170" s="65" t="str">
        <f t="shared" ca="1" si="136"/>
        <v/>
      </c>
      <c r="ER170" s="65" t="str">
        <f t="shared" ca="1" si="137"/>
        <v/>
      </c>
    </row>
    <row r="171" spans="1:148" ht="12.75" customHeight="1">
      <c r="A171" s="134" t="str">
        <f>'Test Sample Data'!A171</f>
        <v>mt-Gln-TTG</v>
      </c>
      <c r="B171" s="136" t="s">
        <v>102</v>
      </c>
      <c r="C171" s="22" t="str">
        <f>IF(SUM('Test Sample Data'!C$3:C$194)&gt;10,IF(AND(ISNUMBER('Test Sample Data'!C171),'Test Sample Data'!C171&lt;35,'Test Sample Data'!C171&gt;0),'Test Sample Data'!C171-'Choose Housekeeping Genes'!D$20,35-'Choose Housekeeping Genes'!D$20),"")</f>
        <v/>
      </c>
      <c r="D171" s="22" t="str">
        <f>IF(SUM('Test Sample Data'!D$3:D$194)&gt;10,IF(AND(ISNUMBER('Test Sample Data'!D171),'Test Sample Data'!D171&lt;35,'Test Sample Data'!D171&gt;0),'Test Sample Data'!D171-'Choose Housekeeping Genes'!E$20,35-'Choose Housekeeping Genes'!E$20),"")</f>
        <v/>
      </c>
      <c r="E171" s="22" t="str">
        <f>IF(SUM('Test Sample Data'!E$3:E$194)&gt;10,IF(AND(ISNUMBER('Test Sample Data'!E171),'Test Sample Data'!E171&lt;35,'Test Sample Data'!E171&gt;0),'Test Sample Data'!E171-'Choose Housekeeping Genes'!F$20,35-'Choose Housekeeping Genes'!F$20),"")</f>
        <v/>
      </c>
      <c r="F171" s="22" t="str">
        <f>IF(SUM('Test Sample Data'!F$3:F$194)&gt;10,IF(AND(ISNUMBER('Test Sample Data'!F171),'Test Sample Data'!F171&lt;35,'Test Sample Data'!F171&gt;0),'Test Sample Data'!F171-'Choose Housekeeping Genes'!G$20,35-'Choose Housekeeping Genes'!G$20),"")</f>
        <v/>
      </c>
      <c r="G171" s="22" t="str">
        <f>IF(SUM('Test Sample Data'!G$3:G$194)&gt;10,IF(AND(ISNUMBER('Test Sample Data'!G171),'Test Sample Data'!G171&lt;35,'Test Sample Data'!G171&gt;0),'Test Sample Data'!G171-'Choose Housekeeping Genes'!H$20,35-'Choose Housekeeping Genes'!H$20),"")</f>
        <v/>
      </c>
      <c r="H171" s="22" t="str">
        <f>IF(SUM('Test Sample Data'!H$3:H$194)&gt;10,IF(AND(ISNUMBER('Test Sample Data'!H171),'Test Sample Data'!H171&lt;35,'Test Sample Data'!H171&gt;0),'Test Sample Data'!H171-'Choose Housekeeping Genes'!I$20,35-'Choose Housekeeping Genes'!I$20),"")</f>
        <v/>
      </c>
      <c r="I171" s="22" t="str">
        <f>IF(SUM('Test Sample Data'!I$3:I$194)&gt;10,IF(AND(ISNUMBER('Test Sample Data'!I171),'Test Sample Data'!I171&lt;35,'Test Sample Data'!I171&gt;0),'Test Sample Data'!I171-'Choose Housekeeping Genes'!J$20,35-'Choose Housekeeping Genes'!J$20),"")</f>
        <v/>
      </c>
      <c r="J171" s="22" t="str">
        <f>IF(SUM('Test Sample Data'!J$3:J$194)&gt;10,IF(AND(ISNUMBER('Test Sample Data'!J171),'Test Sample Data'!J171&lt;35,'Test Sample Data'!J171&gt;0),'Test Sample Data'!J171-'Choose Housekeeping Genes'!K$20,35-'Choose Housekeeping Genes'!K$20),"")</f>
        <v/>
      </c>
      <c r="K171" s="22" t="str">
        <f>IF(SUM('Test Sample Data'!K$3:K$194)&gt;10,IF(AND(ISNUMBER('Test Sample Data'!K171),'Test Sample Data'!K171&lt;35,'Test Sample Data'!K171&gt;0),'Test Sample Data'!K171-'Choose Housekeeping Genes'!L$20,35-'Choose Housekeeping Genes'!L$20),"")</f>
        <v/>
      </c>
      <c r="L171" s="22" t="str">
        <f>IF(SUM('Test Sample Data'!L$3:L$194)&gt;10,IF(AND(ISNUMBER('Test Sample Data'!L171),'Test Sample Data'!L171&lt;35,'Test Sample Data'!L171&gt;0),'Test Sample Data'!L171-'Choose Housekeeping Genes'!M$20,35-'Choose Housekeeping Genes'!M$20),"")</f>
        <v/>
      </c>
      <c r="M171" s="22" t="str">
        <f>IF(SUM('Test Sample Data'!M$3:M$194)&gt;10,IF(AND(ISNUMBER('Test Sample Data'!M171),'Test Sample Data'!M171&lt;35,'Test Sample Data'!M171&gt;0),'Test Sample Data'!M171-'Choose Housekeeping Genes'!N$20,35-'Choose Housekeeping Genes'!N$20),"")</f>
        <v/>
      </c>
      <c r="N171" s="22" t="str">
        <f>IF(SUM('Test Sample Data'!N$3:N$194)&gt;10,IF(AND(ISNUMBER('Test Sample Data'!N171),'Test Sample Data'!N171&lt;35,'Test Sample Data'!N171&gt;0),'Test Sample Data'!N171-'Choose Housekeeping Genes'!O$20,35-'Choose Housekeeping Genes'!O$20),"")</f>
        <v/>
      </c>
      <c r="O171" s="22" t="str">
        <f>IF(SUM('Test Sample Data'!O$3:O$194)&gt;10,IF(AND(ISNUMBER('Test Sample Data'!O171),'Test Sample Data'!O171&lt;35,'Test Sample Data'!O171&gt;0),'Test Sample Data'!O171-'Choose Housekeeping Genes'!P$20,35-'Choose Housekeeping Genes'!P$20),"")</f>
        <v/>
      </c>
      <c r="P171" s="22" t="str">
        <f>IF(SUM('Test Sample Data'!P$3:P$194)&gt;10,IF(AND(ISNUMBER('Test Sample Data'!P171),'Test Sample Data'!P171&lt;35,'Test Sample Data'!P171&gt;0),'Test Sample Data'!P171-'Choose Housekeeping Genes'!Q$20,35-'Choose Housekeeping Genes'!Q$20),"")</f>
        <v/>
      </c>
      <c r="Q171" s="22" t="str">
        <f>IF(SUM('Test Sample Data'!Q$3:Q$194)&gt;10,IF(AND(ISNUMBER('Test Sample Data'!Q171),'Test Sample Data'!Q171&lt;35,'Test Sample Data'!Q171&gt;0),'Test Sample Data'!Q171-'Choose Housekeeping Genes'!R$20,35-'Choose Housekeeping Genes'!R$20),"")</f>
        <v/>
      </c>
      <c r="R171" s="22" t="str">
        <f>IF(SUM('Test Sample Data'!R$3:R$194)&gt;10,IF(AND(ISNUMBER('Test Sample Data'!R171),'Test Sample Data'!R171&lt;35,'Test Sample Data'!R171&gt;0),'Test Sample Data'!R171-'Choose Housekeeping Genes'!S$20,35-'Choose Housekeeping Genes'!S$20),"")</f>
        <v/>
      </c>
      <c r="S171" s="22" t="str">
        <f>IF(SUM('Test Sample Data'!S$3:S$194)&gt;10,IF(AND(ISNUMBER('Test Sample Data'!S171),'Test Sample Data'!S171&lt;35,'Test Sample Data'!S171&gt;0),'Test Sample Data'!S171-'Choose Housekeeping Genes'!T$20,35-'Choose Housekeeping Genes'!T$20),"")</f>
        <v/>
      </c>
      <c r="T171" s="22" t="str">
        <f>IF(SUM('Test Sample Data'!T$3:T$194)&gt;10,IF(AND(ISNUMBER('Test Sample Data'!T171),'Test Sample Data'!T171&lt;35,'Test Sample Data'!T171&gt;0),'Test Sample Data'!T171-'Choose Housekeeping Genes'!U$20,35-'Choose Housekeeping Genes'!U$20),"")</f>
        <v/>
      </c>
      <c r="U171" s="22" t="str">
        <f>IF(SUM('Test Sample Data'!U$3:U$194)&gt;10,IF(AND(ISNUMBER('Test Sample Data'!U171),'Test Sample Data'!U171&lt;35,'Test Sample Data'!U171&gt;0),'Test Sample Data'!U171-'Choose Housekeeping Genes'!V$20,35-'Choose Housekeeping Genes'!V$20),"")</f>
        <v/>
      </c>
      <c r="V171" s="22" t="str">
        <f>IF(SUM('Test Sample Data'!V$3:V$194)&gt;10,IF(AND(ISNUMBER('Test Sample Data'!V171),'Test Sample Data'!V171&lt;35,'Test Sample Data'!V171&gt;0),'Test Sample Data'!V171-'Choose Housekeeping Genes'!W$20,35-'Choose Housekeeping Genes'!W$20),"")</f>
        <v/>
      </c>
      <c r="W171" s="139" t="str">
        <f>'Control Sample Data'!A171</f>
        <v>mt-Gln-TTG</v>
      </c>
      <c r="X171" s="140" t="s">
        <v>102</v>
      </c>
      <c r="Y171" s="22" t="str">
        <f>IF(SUM('Control Sample Data'!C$3:C$194)&gt;10,IF(AND(ISNUMBER('Control Sample Data'!C171),'Control Sample Data'!C171&lt;35,'Control Sample Data'!C171&gt;0),'Control Sample Data'!C171-'Choose Housekeeping Genes'!AA$20,35-'Choose Housekeeping Genes'!AA$20),"")</f>
        <v/>
      </c>
      <c r="Z171" s="22" t="str">
        <f>IF(SUM('Control Sample Data'!D$3:D$194)&gt;10,IF(AND(ISNUMBER('Control Sample Data'!D171),'Control Sample Data'!D171&lt;35,'Control Sample Data'!D171&gt;0),'Control Sample Data'!D171-'Choose Housekeeping Genes'!AB$20,35-'Choose Housekeeping Genes'!AB$20),"")</f>
        <v/>
      </c>
      <c r="AA171" s="22" t="str">
        <f>IF(SUM('Control Sample Data'!E$3:E$194)&gt;10,IF(AND(ISNUMBER('Control Sample Data'!E171),'Control Sample Data'!E171&lt;35,'Control Sample Data'!E171&gt;0),'Control Sample Data'!E171-'Choose Housekeeping Genes'!AC$20,35-'Choose Housekeeping Genes'!AC$20),"")</f>
        <v/>
      </c>
      <c r="AB171" s="22" t="str">
        <f>IF(SUM('Control Sample Data'!F$3:F$194)&gt;10,IF(AND(ISNUMBER('Control Sample Data'!F171),'Control Sample Data'!F171&lt;35,'Control Sample Data'!F171&gt;0),'Control Sample Data'!F171-'Choose Housekeeping Genes'!AD$20,35-'Choose Housekeeping Genes'!AD$20),"")</f>
        <v/>
      </c>
      <c r="AC171" s="22" t="str">
        <f>IF(SUM('Control Sample Data'!G$3:G$194)&gt;10,IF(AND(ISNUMBER('Control Sample Data'!G171),'Control Sample Data'!G171&lt;35,'Control Sample Data'!G171&gt;0),'Control Sample Data'!G171-'Choose Housekeeping Genes'!AE$20,35-'Choose Housekeeping Genes'!AE$20),"")</f>
        <v/>
      </c>
      <c r="AD171" s="22" t="str">
        <f>IF(SUM('Control Sample Data'!H$3:H$194)&gt;10,IF(AND(ISNUMBER('Control Sample Data'!H171),'Control Sample Data'!H171&lt;35,'Control Sample Data'!H171&gt;0),'Control Sample Data'!H171-'Choose Housekeeping Genes'!AF$20,35-'Choose Housekeeping Genes'!AF$20),"")</f>
        <v/>
      </c>
      <c r="AE171" s="22" t="str">
        <f>IF(SUM('Control Sample Data'!I$3:I$194)&gt;10,IF(AND(ISNUMBER('Control Sample Data'!I171),'Control Sample Data'!I171&lt;35,'Control Sample Data'!I171&gt;0),'Control Sample Data'!I171-'Choose Housekeeping Genes'!AG$20,35-'Choose Housekeeping Genes'!AG$20),"")</f>
        <v/>
      </c>
      <c r="AF171" s="22" t="str">
        <f>IF(SUM('Control Sample Data'!J$3:J$194)&gt;10,IF(AND(ISNUMBER('Control Sample Data'!J171),'Control Sample Data'!J171&lt;35,'Control Sample Data'!J171&gt;0),'Control Sample Data'!J171-'Choose Housekeeping Genes'!AH$20,35-'Choose Housekeeping Genes'!AH$20),"")</f>
        <v/>
      </c>
      <c r="AG171" s="22" t="str">
        <f>IF(SUM('Control Sample Data'!K$3:K$194)&gt;10,IF(AND(ISNUMBER('Control Sample Data'!K171),'Control Sample Data'!K171&lt;35,'Control Sample Data'!K171&gt;0),'Control Sample Data'!K171-'Choose Housekeeping Genes'!AI$20,35-'Choose Housekeeping Genes'!AI$20),"")</f>
        <v/>
      </c>
      <c r="AH171" s="22" t="str">
        <f>IF(SUM('Control Sample Data'!L$3:L$194)&gt;10,IF(AND(ISNUMBER('Control Sample Data'!L171),'Control Sample Data'!L171&lt;35,'Control Sample Data'!L171&gt;0),'Control Sample Data'!L171-'Choose Housekeeping Genes'!AJ$20,35-'Choose Housekeeping Genes'!AJ$20),"")</f>
        <v/>
      </c>
      <c r="AI171" s="22" t="str">
        <f>IF(SUM('Control Sample Data'!M$3:M$194)&gt;10,IF(AND(ISNUMBER('Control Sample Data'!M171),'Control Sample Data'!M171&lt;35,'Control Sample Data'!M171&gt;0),'Control Sample Data'!M171-'Choose Housekeeping Genes'!AK$20,35-'Choose Housekeeping Genes'!AK$20),"")</f>
        <v/>
      </c>
      <c r="AJ171" s="22" t="str">
        <f>IF(SUM('Control Sample Data'!N$3:N$194)&gt;10,IF(AND(ISNUMBER('Control Sample Data'!N171),'Control Sample Data'!N171&lt;35,'Control Sample Data'!N171&gt;0),'Control Sample Data'!N171-'Choose Housekeeping Genes'!AL$20,35-'Choose Housekeeping Genes'!AL$20),"")</f>
        <v/>
      </c>
      <c r="AK171" s="22" t="str">
        <f>IF(SUM('Control Sample Data'!O$3:O$194)&gt;10,IF(AND(ISNUMBER('Control Sample Data'!O171),'Control Sample Data'!O171&lt;35,'Control Sample Data'!O171&gt;0),'Control Sample Data'!O171-'Choose Housekeeping Genes'!AM$20,35-'Choose Housekeeping Genes'!AM$20),"")</f>
        <v/>
      </c>
      <c r="AL171" s="22" t="str">
        <f>IF(SUM('Control Sample Data'!P$3:P$194)&gt;10,IF(AND(ISNUMBER('Control Sample Data'!P171),'Control Sample Data'!P171&lt;35,'Control Sample Data'!P171&gt;0),'Control Sample Data'!P171-'Choose Housekeeping Genes'!AN$20,35-'Choose Housekeeping Genes'!AN$20),"")</f>
        <v/>
      </c>
      <c r="AM171" s="22" t="str">
        <f>IF(SUM('Control Sample Data'!Q$3:Q$194)&gt;10,IF(AND(ISNUMBER('Control Sample Data'!Q171),'Control Sample Data'!Q171&lt;35,'Control Sample Data'!Q171&gt;0),'Control Sample Data'!Q171-'Choose Housekeeping Genes'!AO$20,35-'Choose Housekeeping Genes'!AO$20),"")</f>
        <v/>
      </c>
      <c r="AN171" s="22" t="str">
        <f>IF(SUM('Control Sample Data'!R$3:R$194)&gt;10,IF(AND(ISNUMBER('Control Sample Data'!R171),'Control Sample Data'!R171&lt;35,'Control Sample Data'!R171&gt;0),'Control Sample Data'!R171-'Choose Housekeeping Genes'!AP$20,35-'Choose Housekeeping Genes'!AP$20),"")</f>
        <v/>
      </c>
      <c r="AO171" s="22" t="str">
        <f>IF(SUM('Control Sample Data'!S$3:S$194)&gt;10,IF(AND(ISNUMBER('Control Sample Data'!S171),'Control Sample Data'!S171&lt;35,'Control Sample Data'!S171&gt;0),'Control Sample Data'!S171-'Choose Housekeeping Genes'!AQ$20,35-'Choose Housekeeping Genes'!AQ$20),"")</f>
        <v/>
      </c>
      <c r="AP171" s="22" t="str">
        <f>IF(SUM('Control Sample Data'!T$3:T$194)&gt;10,IF(AND(ISNUMBER('Control Sample Data'!T171),'Control Sample Data'!T171&lt;35,'Control Sample Data'!T171&gt;0),'Control Sample Data'!T171-'Choose Housekeeping Genes'!AR$20,35-'Choose Housekeeping Genes'!AR$20),"")</f>
        <v/>
      </c>
      <c r="AQ171" s="22" t="str">
        <f>IF(SUM('Control Sample Data'!U$3:U$194)&gt;10,IF(AND(ISNUMBER('Control Sample Data'!U171),'Control Sample Data'!U171&lt;35,'Control Sample Data'!U171&gt;0),'Control Sample Data'!U171-'Choose Housekeeping Genes'!AS$20,35-'Choose Housekeeping Genes'!AS$20),"")</f>
        <v/>
      </c>
      <c r="AR171" s="22" t="str">
        <f>IF(SUM('Control Sample Data'!V$3:V$194)&gt;10,IF(AND(ISNUMBER('Control Sample Data'!V171),'Control Sample Data'!V171&lt;35,'Control Sample Data'!V171&gt;0),'Control Sample Data'!V171-'Choose Housekeeping Genes'!AT$20,35-'Choose Housekeeping Genes'!AT$20),"")</f>
        <v/>
      </c>
      <c r="AS171" s="69" t="str">
        <f>'Control Sample Data'!A171</f>
        <v>mt-Gln-TTG</v>
      </c>
      <c r="AT171" s="21" t="s">
        <v>102</v>
      </c>
      <c r="AU171" s="22" t="str">
        <f ca="1">IF(ISNUMBER(C171-'Choose Housekeeping Genes'!D$12),C171-'Choose Housekeeping Genes'!D$12,"")</f>
        <v/>
      </c>
      <c r="AV171" s="22" t="str">
        <f ca="1">IF(ISNUMBER(D171-'Choose Housekeeping Genes'!E$12),D171-'Choose Housekeeping Genes'!E$12,"")</f>
        <v/>
      </c>
      <c r="AW171" s="22" t="str">
        <f ca="1">IF(ISNUMBER(E171-'Choose Housekeeping Genes'!F$12),E171-'Choose Housekeeping Genes'!F$12,"")</f>
        <v/>
      </c>
      <c r="AX171" s="22" t="str">
        <f ca="1">IF(ISNUMBER(F171-'Choose Housekeeping Genes'!G$12),F171-'Choose Housekeeping Genes'!G$12,"")</f>
        <v/>
      </c>
      <c r="AY171" s="22" t="str">
        <f ca="1">IF(ISNUMBER(G171-'Choose Housekeeping Genes'!H$12),G171-'Choose Housekeeping Genes'!H$12,"")</f>
        <v/>
      </c>
      <c r="AZ171" s="22" t="str">
        <f ca="1">IF(ISNUMBER(H171-'Choose Housekeeping Genes'!I$12),H171-'Choose Housekeeping Genes'!I$12,"")</f>
        <v/>
      </c>
      <c r="BA171" s="22" t="str">
        <f ca="1">IF(ISNUMBER(I171-'Choose Housekeeping Genes'!J$12),I171-'Choose Housekeeping Genes'!J$12,"")</f>
        <v/>
      </c>
      <c r="BB171" s="22" t="str">
        <f ca="1">IF(ISNUMBER(J171-'Choose Housekeeping Genes'!K$12),J171-'Choose Housekeeping Genes'!K$12,"")</f>
        <v/>
      </c>
      <c r="BC171" s="22" t="str">
        <f ca="1">IF(ISNUMBER(K171-'Choose Housekeeping Genes'!L$12),K171-'Choose Housekeeping Genes'!L$12,"")</f>
        <v/>
      </c>
      <c r="BD171" s="22" t="str">
        <f ca="1">IF(ISNUMBER(L171-'Choose Housekeeping Genes'!M$12),L171-'Choose Housekeeping Genes'!M$12,"")</f>
        <v/>
      </c>
      <c r="BE171" s="22" t="str">
        <f ca="1">IF(ISNUMBER(M171-'Choose Housekeeping Genes'!N$12),M171-'Choose Housekeeping Genes'!N$12,"")</f>
        <v/>
      </c>
      <c r="BF171" s="22" t="str">
        <f ca="1">IF(ISNUMBER(N171-'Choose Housekeeping Genes'!O$12),N171-'Choose Housekeeping Genes'!O$12,"")</f>
        <v/>
      </c>
      <c r="BG171" s="22" t="str">
        <f ca="1">IF(ISNUMBER(O171-'Choose Housekeeping Genes'!P$12),O171-'Choose Housekeeping Genes'!P$12,"")</f>
        <v/>
      </c>
      <c r="BH171" s="22" t="str">
        <f ca="1">IF(ISNUMBER(P171-'Choose Housekeeping Genes'!Q$12),P171-'Choose Housekeeping Genes'!Q$12,"")</f>
        <v/>
      </c>
      <c r="BI171" s="22" t="str">
        <f ca="1">IF(ISNUMBER(Q171-'Choose Housekeeping Genes'!R$12),Q171-'Choose Housekeeping Genes'!R$12,"")</f>
        <v/>
      </c>
      <c r="BJ171" s="22" t="str">
        <f ca="1">IF(ISNUMBER(R171-'Choose Housekeeping Genes'!S$12),R171-'Choose Housekeeping Genes'!S$12,"")</f>
        <v/>
      </c>
      <c r="BK171" s="22" t="str">
        <f ca="1">IF(ISNUMBER(S171-'Choose Housekeeping Genes'!T$12),S171-'Choose Housekeeping Genes'!T$12,"")</f>
        <v/>
      </c>
      <c r="BL171" s="22" t="str">
        <f ca="1">IF(ISNUMBER(T171-'Choose Housekeeping Genes'!U$12),T171-'Choose Housekeeping Genes'!U$12,"")</f>
        <v/>
      </c>
      <c r="BM171" s="22" t="str">
        <f ca="1">IF(ISNUMBER(U171-'Choose Housekeeping Genes'!V$12),U171-'Choose Housekeeping Genes'!V$12,"")</f>
        <v/>
      </c>
      <c r="BN171" s="22" t="str">
        <f ca="1">IF(ISNUMBER(V171-'Choose Housekeeping Genes'!W$12),V171-'Choose Housekeeping Genes'!W$12,"")</f>
        <v/>
      </c>
      <c r="BO171" s="142" t="str">
        <f t="shared" si="138"/>
        <v>mt-Gln-TTG</v>
      </c>
      <c r="BP171" s="140" t="s">
        <v>102</v>
      </c>
      <c r="BQ171" s="22" t="str">
        <f ca="1">IF(ISNUMBER(Y171-'Choose Housekeeping Genes'!AA$12),Y171-'Choose Housekeeping Genes'!AA$12,"")</f>
        <v/>
      </c>
      <c r="BR171" s="22" t="str">
        <f ca="1">IF(ISNUMBER(Z171-'Choose Housekeeping Genes'!AB$12),Z171-'Choose Housekeeping Genes'!AB$12,"")</f>
        <v/>
      </c>
      <c r="BS171" s="22" t="str">
        <f ca="1">IF(ISNUMBER(AA171-'Choose Housekeeping Genes'!AC$12),AA171-'Choose Housekeeping Genes'!AC$12,"")</f>
        <v/>
      </c>
      <c r="BT171" s="22" t="str">
        <f ca="1">IF(ISNUMBER(AB171-'Choose Housekeeping Genes'!AD$12),AB171-'Choose Housekeeping Genes'!AD$12,"")</f>
        <v/>
      </c>
      <c r="BU171" s="22" t="str">
        <f ca="1">IF(ISNUMBER(AC171-'Choose Housekeeping Genes'!AE$12),AC171-'Choose Housekeeping Genes'!AE$12,"")</f>
        <v/>
      </c>
      <c r="BV171" s="22" t="str">
        <f ca="1">IF(ISNUMBER(AD171-'Choose Housekeeping Genes'!AF$12),AD171-'Choose Housekeeping Genes'!AF$12,"")</f>
        <v/>
      </c>
      <c r="BW171" s="22" t="str">
        <f ca="1">IF(ISNUMBER(AE171-'Choose Housekeeping Genes'!AG$12),AE171-'Choose Housekeeping Genes'!AG$12,"")</f>
        <v/>
      </c>
      <c r="BX171" s="22" t="str">
        <f ca="1">IF(ISNUMBER(AF171-'Choose Housekeeping Genes'!AH$12),AF171-'Choose Housekeeping Genes'!AH$12,"")</f>
        <v/>
      </c>
      <c r="BY171" s="22" t="str">
        <f ca="1">IF(ISNUMBER(AG171-'Choose Housekeeping Genes'!AI$12),AG171-'Choose Housekeeping Genes'!AI$12,"")</f>
        <v/>
      </c>
      <c r="BZ171" s="22" t="str">
        <f ca="1">IF(ISNUMBER(AH171-'Choose Housekeeping Genes'!AJ$12),AH171-'Choose Housekeeping Genes'!AJ$12,"")</f>
        <v/>
      </c>
      <c r="CA171" s="22" t="str">
        <f ca="1">IF(ISNUMBER(AI171-'Choose Housekeeping Genes'!AK$12),AI171-'Choose Housekeeping Genes'!AK$12,"")</f>
        <v/>
      </c>
      <c r="CB171" s="22" t="str">
        <f ca="1">IF(ISNUMBER(AJ171-'Choose Housekeeping Genes'!AL$12),AJ171-'Choose Housekeeping Genes'!AL$12,"")</f>
        <v/>
      </c>
      <c r="CC171" s="22" t="str">
        <f ca="1">IF(ISNUMBER(AK171-'Choose Housekeeping Genes'!AM$12),AK171-'Choose Housekeeping Genes'!AM$12,"")</f>
        <v/>
      </c>
      <c r="CD171" s="22" t="str">
        <f ca="1">IF(ISNUMBER(AL171-'Choose Housekeeping Genes'!AN$12),AL171-'Choose Housekeeping Genes'!AN$12,"")</f>
        <v/>
      </c>
      <c r="CE171" s="22" t="str">
        <f ca="1">IF(ISNUMBER(AM171-'Choose Housekeeping Genes'!AO$12),AM171-'Choose Housekeeping Genes'!AO$12,"")</f>
        <v/>
      </c>
      <c r="CF171" s="22" t="str">
        <f ca="1">IF(ISNUMBER(AN171-'Choose Housekeeping Genes'!AP$12),AN171-'Choose Housekeeping Genes'!AP$12,"")</f>
        <v/>
      </c>
      <c r="CG171" s="22" t="str">
        <f ca="1">IF(ISNUMBER(AO171-'Choose Housekeeping Genes'!AQ$12),AO171-'Choose Housekeeping Genes'!AQ$12,"")</f>
        <v/>
      </c>
      <c r="CH171" s="22" t="str">
        <f ca="1">IF(ISNUMBER(AP171-'Choose Housekeeping Genes'!AR$12),AP171-'Choose Housekeeping Genes'!AR$12,"")</f>
        <v/>
      </c>
      <c r="CI171" s="22" t="str">
        <f ca="1">IF(ISNUMBER(AQ171-'Choose Housekeeping Genes'!AS$12),AQ171-'Choose Housekeeping Genes'!AS$12,"")</f>
        <v/>
      </c>
      <c r="CJ171" s="22" t="str">
        <f ca="1">IF(ISNUMBER(AR171-'Choose Housekeeping Genes'!AT$12),AR171-'Choose Housekeeping Genes'!AT$12,"")</f>
        <v/>
      </c>
      <c r="CK171" s="66" t="e">
        <f t="shared" ca="1" si="95"/>
        <v>#DIV/0!</v>
      </c>
      <c r="CL171" s="143" t="e">
        <f t="shared" ca="1" si="96"/>
        <v>#DIV/0!</v>
      </c>
      <c r="DA171" s="69" t="str">
        <f>'Transcript table'!D179</f>
        <v>mt-Gln-TTG</v>
      </c>
      <c r="DB171" s="21" t="s">
        <v>102</v>
      </c>
      <c r="DC171" s="65" t="str">
        <f t="shared" ca="1" si="97"/>
        <v/>
      </c>
      <c r="DD171" s="65" t="str">
        <f t="shared" ca="1" si="98"/>
        <v/>
      </c>
      <c r="DE171" s="65" t="str">
        <f t="shared" ca="1" si="99"/>
        <v/>
      </c>
      <c r="DF171" s="65" t="str">
        <f t="shared" ca="1" si="100"/>
        <v/>
      </c>
      <c r="DG171" s="65" t="str">
        <f t="shared" ca="1" si="101"/>
        <v/>
      </c>
      <c r="DH171" s="65" t="str">
        <f t="shared" ca="1" si="102"/>
        <v/>
      </c>
      <c r="DI171" s="65" t="str">
        <f t="shared" ca="1" si="103"/>
        <v/>
      </c>
      <c r="DJ171" s="65" t="str">
        <f t="shared" ca="1" si="104"/>
        <v/>
      </c>
      <c r="DK171" s="65" t="str">
        <f t="shared" ca="1" si="105"/>
        <v/>
      </c>
      <c r="DL171" s="65" t="str">
        <f t="shared" ca="1" si="106"/>
        <v/>
      </c>
      <c r="DM171" s="65" t="str">
        <f t="shared" ca="1" si="107"/>
        <v/>
      </c>
      <c r="DN171" s="65" t="str">
        <f t="shared" ca="1" si="108"/>
        <v/>
      </c>
      <c r="DO171" s="65" t="str">
        <f t="shared" ca="1" si="109"/>
        <v/>
      </c>
      <c r="DP171" s="65" t="str">
        <f t="shared" ca="1" si="110"/>
        <v/>
      </c>
      <c r="DQ171" s="65" t="str">
        <f t="shared" ca="1" si="111"/>
        <v/>
      </c>
      <c r="DR171" s="65" t="str">
        <f t="shared" ca="1" si="112"/>
        <v/>
      </c>
      <c r="DS171" s="65" t="str">
        <f t="shared" ca="1" si="113"/>
        <v/>
      </c>
      <c r="DT171" s="65" t="str">
        <f t="shared" ca="1" si="114"/>
        <v/>
      </c>
      <c r="DU171" s="65" t="str">
        <f t="shared" ca="1" si="115"/>
        <v/>
      </c>
      <c r="DV171" s="65" t="str">
        <f t="shared" ca="1" si="116"/>
        <v/>
      </c>
      <c r="DW171" s="141" t="str">
        <f t="shared" si="117"/>
        <v>mt-Gln-TTG</v>
      </c>
      <c r="DX171" s="140" t="s">
        <v>102</v>
      </c>
      <c r="DY171" s="65" t="str">
        <f t="shared" ca="1" si="118"/>
        <v/>
      </c>
      <c r="DZ171" s="65" t="str">
        <f t="shared" ca="1" si="119"/>
        <v/>
      </c>
      <c r="EA171" s="65" t="str">
        <f t="shared" ca="1" si="120"/>
        <v/>
      </c>
      <c r="EB171" s="65" t="str">
        <f t="shared" ca="1" si="121"/>
        <v/>
      </c>
      <c r="EC171" s="65" t="str">
        <f t="shared" ca="1" si="122"/>
        <v/>
      </c>
      <c r="ED171" s="65" t="str">
        <f t="shared" ca="1" si="123"/>
        <v/>
      </c>
      <c r="EE171" s="65" t="str">
        <f t="shared" ca="1" si="124"/>
        <v/>
      </c>
      <c r="EF171" s="65" t="str">
        <f t="shared" ca="1" si="125"/>
        <v/>
      </c>
      <c r="EG171" s="65" t="str">
        <f t="shared" ca="1" si="126"/>
        <v/>
      </c>
      <c r="EH171" s="65" t="str">
        <f t="shared" ca="1" si="127"/>
        <v/>
      </c>
      <c r="EI171" s="65" t="str">
        <f t="shared" ca="1" si="128"/>
        <v/>
      </c>
      <c r="EJ171" s="65" t="str">
        <f t="shared" ca="1" si="129"/>
        <v/>
      </c>
      <c r="EK171" s="65" t="str">
        <f t="shared" ca="1" si="130"/>
        <v/>
      </c>
      <c r="EL171" s="65" t="str">
        <f t="shared" ca="1" si="131"/>
        <v/>
      </c>
      <c r="EM171" s="65" t="str">
        <f t="shared" ca="1" si="132"/>
        <v/>
      </c>
      <c r="EN171" s="65" t="str">
        <f t="shared" ca="1" si="133"/>
        <v/>
      </c>
      <c r="EO171" s="65" t="str">
        <f t="shared" ca="1" si="134"/>
        <v/>
      </c>
      <c r="EP171" s="65" t="str">
        <f t="shared" ca="1" si="135"/>
        <v/>
      </c>
      <c r="EQ171" s="65" t="str">
        <f t="shared" ca="1" si="136"/>
        <v/>
      </c>
      <c r="ER171" s="65" t="str">
        <f t="shared" ca="1" si="137"/>
        <v/>
      </c>
    </row>
    <row r="172" spans="1:148" ht="12.75" customHeight="1">
      <c r="A172" s="134" t="str">
        <f>'Test Sample Data'!A172</f>
        <v>mt-Glu-TTC</v>
      </c>
      <c r="B172" s="136" t="s">
        <v>100</v>
      </c>
      <c r="C172" s="22" t="str">
        <f>IF(SUM('Test Sample Data'!C$3:C$194)&gt;10,IF(AND(ISNUMBER('Test Sample Data'!C172),'Test Sample Data'!C172&lt;35,'Test Sample Data'!C172&gt;0),'Test Sample Data'!C172-'Choose Housekeeping Genes'!D$20,35-'Choose Housekeeping Genes'!D$20),"")</f>
        <v/>
      </c>
      <c r="D172" s="22" t="str">
        <f>IF(SUM('Test Sample Data'!D$3:D$194)&gt;10,IF(AND(ISNUMBER('Test Sample Data'!D172),'Test Sample Data'!D172&lt;35,'Test Sample Data'!D172&gt;0),'Test Sample Data'!D172-'Choose Housekeeping Genes'!E$20,35-'Choose Housekeeping Genes'!E$20),"")</f>
        <v/>
      </c>
      <c r="E172" s="22" t="str">
        <f>IF(SUM('Test Sample Data'!E$3:E$194)&gt;10,IF(AND(ISNUMBER('Test Sample Data'!E172),'Test Sample Data'!E172&lt;35,'Test Sample Data'!E172&gt;0),'Test Sample Data'!E172-'Choose Housekeeping Genes'!F$20,35-'Choose Housekeeping Genes'!F$20),"")</f>
        <v/>
      </c>
      <c r="F172" s="22" t="str">
        <f>IF(SUM('Test Sample Data'!F$3:F$194)&gt;10,IF(AND(ISNUMBER('Test Sample Data'!F172),'Test Sample Data'!F172&lt;35,'Test Sample Data'!F172&gt;0),'Test Sample Data'!F172-'Choose Housekeeping Genes'!G$20,35-'Choose Housekeeping Genes'!G$20),"")</f>
        <v/>
      </c>
      <c r="G172" s="22" t="str">
        <f>IF(SUM('Test Sample Data'!G$3:G$194)&gt;10,IF(AND(ISNUMBER('Test Sample Data'!G172),'Test Sample Data'!G172&lt;35,'Test Sample Data'!G172&gt;0),'Test Sample Data'!G172-'Choose Housekeeping Genes'!H$20,35-'Choose Housekeeping Genes'!H$20),"")</f>
        <v/>
      </c>
      <c r="H172" s="22" t="str">
        <f>IF(SUM('Test Sample Data'!H$3:H$194)&gt;10,IF(AND(ISNUMBER('Test Sample Data'!H172),'Test Sample Data'!H172&lt;35,'Test Sample Data'!H172&gt;0),'Test Sample Data'!H172-'Choose Housekeeping Genes'!I$20,35-'Choose Housekeeping Genes'!I$20),"")</f>
        <v/>
      </c>
      <c r="I172" s="22" t="str">
        <f>IF(SUM('Test Sample Data'!I$3:I$194)&gt;10,IF(AND(ISNUMBER('Test Sample Data'!I172),'Test Sample Data'!I172&lt;35,'Test Sample Data'!I172&gt;0),'Test Sample Data'!I172-'Choose Housekeeping Genes'!J$20,35-'Choose Housekeeping Genes'!J$20),"")</f>
        <v/>
      </c>
      <c r="J172" s="22" t="str">
        <f>IF(SUM('Test Sample Data'!J$3:J$194)&gt;10,IF(AND(ISNUMBER('Test Sample Data'!J172),'Test Sample Data'!J172&lt;35,'Test Sample Data'!J172&gt;0),'Test Sample Data'!J172-'Choose Housekeeping Genes'!K$20,35-'Choose Housekeeping Genes'!K$20),"")</f>
        <v/>
      </c>
      <c r="K172" s="22" t="str">
        <f>IF(SUM('Test Sample Data'!K$3:K$194)&gt;10,IF(AND(ISNUMBER('Test Sample Data'!K172),'Test Sample Data'!K172&lt;35,'Test Sample Data'!K172&gt;0),'Test Sample Data'!K172-'Choose Housekeeping Genes'!L$20,35-'Choose Housekeeping Genes'!L$20),"")</f>
        <v/>
      </c>
      <c r="L172" s="22" t="str">
        <f>IF(SUM('Test Sample Data'!L$3:L$194)&gt;10,IF(AND(ISNUMBER('Test Sample Data'!L172),'Test Sample Data'!L172&lt;35,'Test Sample Data'!L172&gt;0),'Test Sample Data'!L172-'Choose Housekeeping Genes'!M$20,35-'Choose Housekeeping Genes'!M$20),"")</f>
        <v/>
      </c>
      <c r="M172" s="22" t="str">
        <f>IF(SUM('Test Sample Data'!M$3:M$194)&gt;10,IF(AND(ISNUMBER('Test Sample Data'!M172),'Test Sample Data'!M172&lt;35,'Test Sample Data'!M172&gt;0),'Test Sample Data'!M172-'Choose Housekeeping Genes'!N$20,35-'Choose Housekeeping Genes'!N$20),"")</f>
        <v/>
      </c>
      <c r="N172" s="22" t="str">
        <f>IF(SUM('Test Sample Data'!N$3:N$194)&gt;10,IF(AND(ISNUMBER('Test Sample Data'!N172),'Test Sample Data'!N172&lt;35,'Test Sample Data'!N172&gt;0),'Test Sample Data'!N172-'Choose Housekeeping Genes'!O$20,35-'Choose Housekeeping Genes'!O$20),"")</f>
        <v/>
      </c>
      <c r="O172" s="22" t="str">
        <f>IF(SUM('Test Sample Data'!O$3:O$194)&gt;10,IF(AND(ISNUMBER('Test Sample Data'!O172),'Test Sample Data'!O172&lt;35,'Test Sample Data'!O172&gt;0),'Test Sample Data'!O172-'Choose Housekeeping Genes'!P$20,35-'Choose Housekeeping Genes'!P$20),"")</f>
        <v/>
      </c>
      <c r="P172" s="22" t="str">
        <f>IF(SUM('Test Sample Data'!P$3:P$194)&gt;10,IF(AND(ISNUMBER('Test Sample Data'!P172),'Test Sample Data'!P172&lt;35,'Test Sample Data'!P172&gt;0),'Test Sample Data'!P172-'Choose Housekeeping Genes'!Q$20,35-'Choose Housekeeping Genes'!Q$20),"")</f>
        <v/>
      </c>
      <c r="Q172" s="22" t="str">
        <f>IF(SUM('Test Sample Data'!Q$3:Q$194)&gt;10,IF(AND(ISNUMBER('Test Sample Data'!Q172),'Test Sample Data'!Q172&lt;35,'Test Sample Data'!Q172&gt;0),'Test Sample Data'!Q172-'Choose Housekeeping Genes'!R$20,35-'Choose Housekeeping Genes'!R$20),"")</f>
        <v/>
      </c>
      <c r="R172" s="22" t="str">
        <f>IF(SUM('Test Sample Data'!R$3:R$194)&gt;10,IF(AND(ISNUMBER('Test Sample Data'!R172),'Test Sample Data'!R172&lt;35,'Test Sample Data'!R172&gt;0),'Test Sample Data'!R172-'Choose Housekeeping Genes'!S$20,35-'Choose Housekeeping Genes'!S$20),"")</f>
        <v/>
      </c>
      <c r="S172" s="22" t="str">
        <f>IF(SUM('Test Sample Data'!S$3:S$194)&gt;10,IF(AND(ISNUMBER('Test Sample Data'!S172),'Test Sample Data'!S172&lt;35,'Test Sample Data'!S172&gt;0),'Test Sample Data'!S172-'Choose Housekeeping Genes'!T$20,35-'Choose Housekeeping Genes'!T$20),"")</f>
        <v/>
      </c>
      <c r="T172" s="22" t="str">
        <f>IF(SUM('Test Sample Data'!T$3:T$194)&gt;10,IF(AND(ISNUMBER('Test Sample Data'!T172),'Test Sample Data'!T172&lt;35,'Test Sample Data'!T172&gt;0),'Test Sample Data'!T172-'Choose Housekeeping Genes'!U$20,35-'Choose Housekeeping Genes'!U$20),"")</f>
        <v/>
      </c>
      <c r="U172" s="22" t="str">
        <f>IF(SUM('Test Sample Data'!U$3:U$194)&gt;10,IF(AND(ISNUMBER('Test Sample Data'!U172),'Test Sample Data'!U172&lt;35,'Test Sample Data'!U172&gt;0),'Test Sample Data'!U172-'Choose Housekeeping Genes'!V$20,35-'Choose Housekeeping Genes'!V$20),"")</f>
        <v/>
      </c>
      <c r="V172" s="22" t="str">
        <f>IF(SUM('Test Sample Data'!V$3:V$194)&gt;10,IF(AND(ISNUMBER('Test Sample Data'!V172),'Test Sample Data'!V172&lt;35,'Test Sample Data'!V172&gt;0),'Test Sample Data'!V172-'Choose Housekeeping Genes'!W$20,35-'Choose Housekeeping Genes'!W$20),"")</f>
        <v/>
      </c>
      <c r="W172" s="139" t="str">
        <f>'Control Sample Data'!A172</f>
        <v>mt-Glu-TTC</v>
      </c>
      <c r="X172" s="140" t="s">
        <v>100</v>
      </c>
      <c r="Y172" s="22" t="str">
        <f>IF(SUM('Control Sample Data'!C$3:C$194)&gt;10,IF(AND(ISNUMBER('Control Sample Data'!C172),'Control Sample Data'!C172&lt;35,'Control Sample Data'!C172&gt;0),'Control Sample Data'!C172-'Choose Housekeeping Genes'!AA$20,35-'Choose Housekeeping Genes'!AA$20),"")</f>
        <v/>
      </c>
      <c r="Z172" s="22" t="str">
        <f>IF(SUM('Control Sample Data'!D$3:D$194)&gt;10,IF(AND(ISNUMBER('Control Sample Data'!D172),'Control Sample Data'!D172&lt;35,'Control Sample Data'!D172&gt;0),'Control Sample Data'!D172-'Choose Housekeeping Genes'!AB$20,35-'Choose Housekeeping Genes'!AB$20),"")</f>
        <v/>
      </c>
      <c r="AA172" s="22" t="str">
        <f>IF(SUM('Control Sample Data'!E$3:E$194)&gt;10,IF(AND(ISNUMBER('Control Sample Data'!E172),'Control Sample Data'!E172&lt;35,'Control Sample Data'!E172&gt;0),'Control Sample Data'!E172-'Choose Housekeeping Genes'!AC$20,35-'Choose Housekeeping Genes'!AC$20),"")</f>
        <v/>
      </c>
      <c r="AB172" s="22" t="str">
        <f>IF(SUM('Control Sample Data'!F$3:F$194)&gt;10,IF(AND(ISNUMBER('Control Sample Data'!F172),'Control Sample Data'!F172&lt;35,'Control Sample Data'!F172&gt;0),'Control Sample Data'!F172-'Choose Housekeeping Genes'!AD$20,35-'Choose Housekeeping Genes'!AD$20),"")</f>
        <v/>
      </c>
      <c r="AC172" s="22" t="str">
        <f>IF(SUM('Control Sample Data'!G$3:G$194)&gt;10,IF(AND(ISNUMBER('Control Sample Data'!G172),'Control Sample Data'!G172&lt;35,'Control Sample Data'!G172&gt;0),'Control Sample Data'!G172-'Choose Housekeeping Genes'!AE$20,35-'Choose Housekeeping Genes'!AE$20),"")</f>
        <v/>
      </c>
      <c r="AD172" s="22" t="str">
        <f>IF(SUM('Control Sample Data'!H$3:H$194)&gt;10,IF(AND(ISNUMBER('Control Sample Data'!H172),'Control Sample Data'!H172&lt;35,'Control Sample Data'!H172&gt;0),'Control Sample Data'!H172-'Choose Housekeeping Genes'!AF$20,35-'Choose Housekeeping Genes'!AF$20),"")</f>
        <v/>
      </c>
      <c r="AE172" s="22" t="str">
        <f>IF(SUM('Control Sample Data'!I$3:I$194)&gt;10,IF(AND(ISNUMBER('Control Sample Data'!I172),'Control Sample Data'!I172&lt;35,'Control Sample Data'!I172&gt;0),'Control Sample Data'!I172-'Choose Housekeeping Genes'!AG$20,35-'Choose Housekeeping Genes'!AG$20),"")</f>
        <v/>
      </c>
      <c r="AF172" s="22" t="str">
        <f>IF(SUM('Control Sample Data'!J$3:J$194)&gt;10,IF(AND(ISNUMBER('Control Sample Data'!J172),'Control Sample Data'!J172&lt;35,'Control Sample Data'!J172&gt;0),'Control Sample Data'!J172-'Choose Housekeeping Genes'!AH$20,35-'Choose Housekeeping Genes'!AH$20),"")</f>
        <v/>
      </c>
      <c r="AG172" s="22" t="str">
        <f>IF(SUM('Control Sample Data'!K$3:K$194)&gt;10,IF(AND(ISNUMBER('Control Sample Data'!K172),'Control Sample Data'!K172&lt;35,'Control Sample Data'!K172&gt;0),'Control Sample Data'!K172-'Choose Housekeeping Genes'!AI$20,35-'Choose Housekeeping Genes'!AI$20),"")</f>
        <v/>
      </c>
      <c r="AH172" s="22" t="str">
        <f>IF(SUM('Control Sample Data'!L$3:L$194)&gt;10,IF(AND(ISNUMBER('Control Sample Data'!L172),'Control Sample Data'!L172&lt;35,'Control Sample Data'!L172&gt;0),'Control Sample Data'!L172-'Choose Housekeeping Genes'!AJ$20,35-'Choose Housekeeping Genes'!AJ$20),"")</f>
        <v/>
      </c>
      <c r="AI172" s="22" t="str">
        <f>IF(SUM('Control Sample Data'!M$3:M$194)&gt;10,IF(AND(ISNUMBER('Control Sample Data'!M172),'Control Sample Data'!M172&lt;35,'Control Sample Data'!M172&gt;0),'Control Sample Data'!M172-'Choose Housekeeping Genes'!AK$20,35-'Choose Housekeeping Genes'!AK$20),"")</f>
        <v/>
      </c>
      <c r="AJ172" s="22" t="str">
        <f>IF(SUM('Control Sample Data'!N$3:N$194)&gt;10,IF(AND(ISNUMBER('Control Sample Data'!N172),'Control Sample Data'!N172&lt;35,'Control Sample Data'!N172&gt;0),'Control Sample Data'!N172-'Choose Housekeeping Genes'!AL$20,35-'Choose Housekeeping Genes'!AL$20),"")</f>
        <v/>
      </c>
      <c r="AK172" s="22" t="str">
        <f>IF(SUM('Control Sample Data'!O$3:O$194)&gt;10,IF(AND(ISNUMBER('Control Sample Data'!O172),'Control Sample Data'!O172&lt;35,'Control Sample Data'!O172&gt;0),'Control Sample Data'!O172-'Choose Housekeeping Genes'!AM$20,35-'Choose Housekeeping Genes'!AM$20),"")</f>
        <v/>
      </c>
      <c r="AL172" s="22" t="str">
        <f>IF(SUM('Control Sample Data'!P$3:P$194)&gt;10,IF(AND(ISNUMBER('Control Sample Data'!P172),'Control Sample Data'!P172&lt;35,'Control Sample Data'!P172&gt;0),'Control Sample Data'!P172-'Choose Housekeeping Genes'!AN$20,35-'Choose Housekeeping Genes'!AN$20),"")</f>
        <v/>
      </c>
      <c r="AM172" s="22" t="str">
        <f>IF(SUM('Control Sample Data'!Q$3:Q$194)&gt;10,IF(AND(ISNUMBER('Control Sample Data'!Q172),'Control Sample Data'!Q172&lt;35,'Control Sample Data'!Q172&gt;0),'Control Sample Data'!Q172-'Choose Housekeeping Genes'!AO$20,35-'Choose Housekeeping Genes'!AO$20),"")</f>
        <v/>
      </c>
      <c r="AN172" s="22" t="str">
        <f>IF(SUM('Control Sample Data'!R$3:R$194)&gt;10,IF(AND(ISNUMBER('Control Sample Data'!R172),'Control Sample Data'!R172&lt;35,'Control Sample Data'!R172&gt;0),'Control Sample Data'!R172-'Choose Housekeeping Genes'!AP$20,35-'Choose Housekeeping Genes'!AP$20),"")</f>
        <v/>
      </c>
      <c r="AO172" s="22" t="str">
        <f>IF(SUM('Control Sample Data'!S$3:S$194)&gt;10,IF(AND(ISNUMBER('Control Sample Data'!S172),'Control Sample Data'!S172&lt;35,'Control Sample Data'!S172&gt;0),'Control Sample Data'!S172-'Choose Housekeeping Genes'!AQ$20,35-'Choose Housekeeping Genes'!AQ$20),"")</f>
        <v/>
      </c>
      <c r="AP172" s="22" t="str">
        <f>IF(SUM('Control Sample Data'!T$3:T$194)&gt;10,IF(AND(ISNUMBER('Control Sample Data'!T172),'Control Sample Data'!T172&lt;35,'Control Sample Data'!T172&gt;0),'Control Sample Data'!T172-'Choose Housekeeping Genes'!AR$20,35-'Choose Housekeeping Genes'!AR$20),"")</f>
        <v/>
      </c>
      <c r="AQ172" s="22" t="str">
        <f>IF(SUM('Control Sample Data'!U$3:U$194)&gt;10,IF(AND(ISNUMBER('Control Sample Data'!U172),'Control Sample Data'!U172&lt;35,'Control Sample Data'!U172&gt;0),'Control Sample Data'!U172-'Choose Housekeeping Genes'!AS$20,35-'Choose Housekeeping Genes'!AS$20),"")</f>
        <v/>
      </c>
      <c r="AR172" s="22" t="str">
        <f>IF(SUM('Control Sample Data'!V$3:V$194)&gt;10,IF(AND(ISNUMBER('Control Sample Data'!V172),'Control Sample Data'!V172&lt;35,'Control Sample Data'!V172&gt;0),'Control Sample Data'!V172-'Choose Housekeeping Genes'!AT$20,35-'Choose Housekeeping Genes'!AT$20),"")</f>
        <v/>
      </c>
      <c r="AS172" s="69" t="str">
        <f>'Control Sample Data'!A172</f>
        <v>mt-Glu-TTC</v>
      </c>
      <c r="AT172" s="21" t="s">
        <v>100</v>
      </c>
      <c r="AU172" s="22" t="str">
        <f ca="1">IF(ISNUMBER(C172-'Choose Housekeeping Genes'!D$12),C172-'Choose Housekeeping Genes'!D$12,"")</f>
        <v/>
      </c>
      <c r="AV172" s="22" t="str">
        <f ca="1">IF(ISNUMBER(D172-'Choose Housekeeping Genes'!E$12),D172-'Choose Housekeeping Genes'!E$12,"")</f>
        <v/>
      </c>
      <c r="AW172" s="22" t="str">
        <f ca="1">IF(ISNUMBER(E172-'Choose Housekeeping Genes'!F$12),E172-'Choose Housekeeping Genes'!F$12,"")</f>
        <v/>
      </c>
      <c r="AX172" s="22" t="str">
        <f ca="1">IF(ISNUMBER(F172-'Choose Housekeeping Genes'!G$12),F172-'Choose Housekeeping Genes'!G$12,"")</f>
        <v/>
      </c>
      <c r="AY172" s="22" t="str">
        <f ca="1">IF(ISNUMBER(G172-'Choose Housekeeping Genes'!H$12),G172-'Choose Housekeeping Genes'!H$12,"")</f>
        <v/>
      </c>
      <c r="AZ172" s="22" t="str">
        <f ca="1">IF(ISNUMBER(H172-'Choose Housekeeping Genes'!I$12),H172-'Choose Housekeeping Genes'!I$12,"")</f>
        <v/>
      </c>
      <c r="BA172" s="22" t="str">
        <f ca="1">IF(ISNUMBER(I172-'Choose Housekeeping Genes'!J$12),I172-'Choose Housekeeping Genes'!J$12,"")</f>
        <v/>
      </c>
      <c r="BB172" s="22" t="str">
        <f ca="1">IF(ISNUMBER(J172-'Choose Housekeeping Genes'!K$12),J172-'Choose Housekeeping Genes'!K$12,"")</f>
        <v/>
      </c>
      <c r="BC172" s="22" t="str">
        <f ca="1">IF(ISNUMBER(K172-'Choose Housekeeping Genes'!L$12),K172-'Choose Housekeeping Genes'!L$12,"")</f>
        <v/>
      </c>
      <c r="BD172" s="22" t="str">
        <f ca="1">IF(ISNUMBER(L172-'Choose Housekeeping Genes'!M$12),L172-'Choose Housekeeping Genes'!M$12,"")</f>
        <v/>
      </c>
      <c r="BE172" s="22" t="str">
        <f ca="1">IF(ISNUMBER(M172-'Choose Housekeeping Genes'!N$12),M172-'Choose Housekeeping Genes'!N$12,"")</f>
        <v/>
      </c>
      <c r="BF172" s="22" t="str">
        <f ca="1">IF(ISNUMBER(N172-'Choose Housekeeping Genes'!O$12),N172-'Choose Housekeeping Genes'!O$12,"")</f>
        <v/>
      </c>
      <c r="BG172" s="22" t="str">
        <f ca="1">IF(ISNUMBER(O172-'Choose Housekeeping Genes'!P$12),O172-'Choose Housekeeping Genes'!P$12,"")</f>
        <v/>
      </c>
      <c r="BH172" s="22" t="str">
        <f ca="1">IF(ISNUMBER(P172-'Choose Housekeeping Genes'!Q$12),P172-'Choose Housekeeping Genes'!Q$12,"")</f>
        <v/>
      </c>
      <c r="BI172" s="22" t="str">
        <f ca="1">IF(ISNUMBER(Q172-'Choose Housekeeping Genes'!R$12),Q172-'Choose Housekeeping Genes'!R$12,"")</f>
        <v/>
      </c>
      <c r="BJ172" s="22" t="str">
        <f ca="1">IF(ISNUMBER(R172-'Choose Housekeeping Genes'!S$12),R172-'Choose Housekeeping Genes'!S$12,"")</f>
        <v/>
      </c>
      <c r="BK172" s="22" t="str">
        <f ca="1">IF(ISNUMBER(S172-'Choose Housekeeping Genes'!T$12),S172-'Choose Housekeeping Genes'!T$12,"")</f>
        <v/>
      </c>
      <c r="BL172" s="22" t="str">
        <f ca="1">IF(ISNUMBER(T172-'Choose Housekeeping Genes'!U$12),T172-'Choose Housekeeping Genes'!U$12,"")</f>
        <v/>
      </c>
      <c r="BM172" s="22" t="str">
        <f ca="1">IF(ISNUMBER(U172-'Choose Housekeeping Genes'!V$12),U172-'Choose Housekeeping Genes'!V$12,"")</f>
        <v/>
      </c>
      <c r="BN172" s="22" t="str">
        <f ca="1">IF(ISNUMBER(V172-'Choose Housekeeping Genes'!W$12),V172-'Choose Housekeeping Genes'!W$12,"")</f>
        <v/>
      </c>
      <c r="BO172" s="142" t="str">
        <f t="shared" si="138"/>
        <v>mt-Glu-TTC</v>
      </c>
      <c r="BP172" s="140" t="s">
        <v>100</v>
      </c>
      <c r="BQ172" s="22" t="str">
        <f ca="1">IF(ISNUMBER(Y172-'Choose Housekeeping Genes'!AA$12),Y172-'Choose Housekeeping Genes'!AA$12,"")</f>
        <v/>
      </c>
      <c r="BR172" s="22" t="str">
        <f ca="1">IF(ISNUMBER(Z172-'Choose Housekeeping Genes'!AB$12),Z172-'Choose Housekeeping Genes'!AB$12,"")</f>
        <v/>
      </c>
      <c r="BS172" s="22" t="str">
        <f ca="1">IF(ISNUMBER(AA172-'Choose Housekeeping Genes'!AC$12),AA172-'Choose Housekeeping Genes'!AC$12,"")</f>
        <v/>
      </c>
      <c r="BT172" s="22" t="str">
        <f ca="1">IF(ISNUMBER(AB172-'Choose Housekeeping Genes'!AD$12),AB172-'Choose Housekeeping Genes'!AD$12,"")</f>
        <v/>
      </c>
      <c r="BU172" s="22" t="str">
        <f ca="1">IF(ISNUMBER(AC172-'Choose Housekeeping Genes'!AE$12),AC172-'Choose Housekeeping Genes'!AE$12,"")</f>
        <v/>
      </c>
      <c r="BV172" s="22" t="str">
        <f ca="1">IF(ISNUMBER(AD172-'Choose Housekeeping Genes'!AF$12),AD172-'Choose Housekeeping Genes'!AF$12,"")</f>
        <v/>
      </c>
      <c r="BW172" s="22" t="str">
        <f ca="1">IF(ISNUMBER(AE172-'Choose Housekeeping Genes'!AG$12),AE172-'Choose Housekeeping Genes'!AG$12,"")</f>
        <v/>
      </c>
      <c r="BX172" s="22" t="str">
        <f ca="1">IF(ISNUMBER(AF172-'Choose Housekeeping Genes'!AH$12),AF172-'Choose Housekeeping Genes'!AH$12,"")</f>
        <v/>
      </c>
      <c r="BY172" s="22" t="str">
        <f ca="1">IF(ISNUMBER(AG172-'Choose Housekeeping Genes'!AI$12),AG172-'Choose Housekeeping Genes'!AI$12,"")</f>
        <v/>
      </c>
      <c r="BZ172" s="22" t="str">
        <f ca="1">IF(ISNUMBER(AH172-'Choose Housekeeping Genes'!AJ$12),AH172-'Choose Housekeeping Genes'!AJ$12,"")</f>
        <v/>
      </c>
      <c r="CA172" s="22" t="str">
        <f ca="1">IF(ISNUMBER(AI172-'Choose Housekeeping Genes'!AK$12),AI172-'Choose Housekeeping Genes'!AK$12,"")</f>
        <v/>
      </c>
      <c r="CB172" s="22" t="str">
        <f ca="1">IF(ISNUMBER(AJ172-'Choose Housekeeping Genes'!AL$12),AJ172-'Choose Housekeeping Genes'!AL$12,"")</f>
        <v/>
      </c>
      <c r="CC172" s="22" t="str">
        <f ca="1">IF(ISNUMBER(AK172-'Choose Housekeeping Genes'!AM$12),AK172-'Choose Housekeeping Genes'!AM$12,"")</f>
        <v/>
      </c>
      <c r="CD172" s="22" t="str">
        <f ca="1">IF(ISNUMBER(AL172-'Choose Housekeeping Genes'!AN$12),AL172-'Choose Housekeeping Genes'!AN$12,"")</f>
        <v/>
      </c>
      <c r="CE172" s="22" t="str">
        <f ca="1">IF(ISNUMBER(AM172-'Choose Housekeeping Genes'!AO$12),AM172-'Choose Housekeeping Genes'!AO$12,"")</f>
        <v/>
      </c>
      <c r="CF172" s="22" t="str">
        <f ca="1">IF(ISNUMBER(AN172-'Choose Housekeeping Genes'!AP$12),AN172-'Choose Housekeeping Genes'!AP$12,"")</f>
        <v/>
      </c>
      <c r="CG172" s="22" t="str">
        <f ca="1">IF(ISNUMBER(AO172-'Choose Housekeeping Genes'!AQ$12),AO172-'Choose Housekeeping Genes'!AQ$12,"")</f>
        <v/>
      </c>
      <c r="CH172" s="22" t="str">
        <f ca="1">IF(ISNUMBER(AP172-'Choose Housekeeping Genes'!AR$12),AP172-'Choose Housekeeping Genes'!AR$12,"")</f>
        <v/>
      </c>
      <c r="CI172" s="22" t="str">
        <f ca="1">IF(ISNUMBER(AQ172-'Choose Housekeeping Genes'!AS$12),AQ172-'Choose Housekeeping Genes'!AS$12,"")</f>
        <v/>
      </c>
      <c r="CJ172" s="22" t="str">
        <f ca="1">IF(ISNUMBER(AR172-'Choose Housekeeping Genes'!AT$12),AR172-'Choose Housekeeping Genes'!AT$12,"")</f>
        <v/>
      </c>
      <c r="CK172" s="66" t="e">
        <f t="shared" ca="1" si="95"/>
        <v>#DIV/0!</v>
      </c>
      <c r="CL172" s="143" t="e">
        <f t="shared" ca="1" si="96"/>
        <v>#DIV/0!</v>
      </c>
      <c r="DA172" s="69" t="str">
        <f>'Transcript table'!D180</f>
        <v>mt-Glu-TTC</v>
      </c>
      <c r="DB172" s="21" t="s">
        <v>100</v>
      </c>
      <c r="DC172" s="65" t="str">
        <f t="shared" ca="1" si="97"/>
        <v/>
      </c>
      <c r="DD172" s="65" t="str">
        <f t="shared" ca="1" si="98"/>
        <v/>
      </c>
      <c r="DE172" s="65" t="str">
        <f t="shared" ca="1" si="99"/>
        <v/>
      </c>
      <c r="DF172" s="65" t="str">
        <f t="shared" ca="1" si="100"/>
        <v/>
      </c>
      <c r="DG172" s="65" t="str">
        <f t="shared" ca="1" si="101"/>
        <v/>
      </c>
      <c r="DH172" s="65" t="str">
        <f t="shared" ca="1" si="102"/>
        <v/>
      </c>
      <c r="DI172" s="65" t="str">
        <f t="shared" ca="1" si="103"/>
        <v/>
      </c>
      <c r="DJ172" s="65" t="str">
        <f t="shared" ca="1" si="104"/>
        <v/>
      </c>
      <c r="DK172" s="65" t="str">
        <f t="shared" ca="1" si="105"/>
        <v/>
      </c>
      <c r="DL172" s="65" t="str">
        <f t="shared" ca="1" si="106"/>
        <v/>
      </c>
      <c r="DM172" s="65" t="str">
        <f t="shared" ca="1" si="107"/>
        <v/>
      </c>
      <c r="DN172" s="65" t="str">
        <f t="shared" ca="1" si="108"/>
        <v/>
      </c>
      <c r="DO172" s="65" t="str">
        <f t="shared" ca="1" si="109"/>
        <v/>
      </c>
      <c r="DP172" s="65" t="str">
        <f t="shared" ca="1" si="110"/>
        <v/>
      </c>
      <c r="DQ172" s="65" t="str">
        <f t="shared" ca="1" si="111"/>
        <v/>
      </c>
      <c r="DR172" s="65" t="str">
        <f t="shared" ca="1" si="112"/>
        <v/>
      </c>
      <c r="DS172" s="65" t="str">
        <f t="shared" ca="1" si="113"/>
        <v/>
      </c>
      <c r="DT172" s="65" t="str">
        <f t="shared" ca="1" si="114"/>
        <v/>
      </c>
      <c r="DU172" s="65" t="str">
        <f t="shared" ca="1" si="115"/>
        <v/>
      </c>
      <c r="DV172" s="65" t="str">
        <f t="shared" ca="1" si="116"/>
        <v/>
      </c>
      <c r="DW172" s="141" t="str">
        <f t="shared" si="117"/>
        <v>mt-Glu-TTC</v>
      </c>
      <c r="DX172" s="140" t="s">
        <v>100</v>
      </c>
      <c r="DY172" s="65" t="str">
        <f t="shared" ca="1" si="118"/>
        <v/>
      </c>
      <c r="DZ172" s="65" t="str">
        <f t="shared" ca="1" si="119"/>
        <v/>
      </c>
      <c r="EA172" s="65" t="str">
        <f t="shared" ca="1" si="120"/>
        <v/>
      </c>
      <c r="EB172" s="65" t="str">
        <f t="shared" ca="1" si="121"/>
        <v/>
      </c>
      <c r="EC172" s="65" t="str">
        <f t="shared" ca="1" si="122"/>
        <v/>
      </c>
      <c r="ED172" s="65" t="str">
        <f t="shared" ca="1" si="123"/>
        <v/>
      </c>
      <c r="EE172" s="65" t="str">
        <f t="shared" ca="1" si="124"/>
        <v/>
      </c>
      <c r="EF172" s="65" t="str">
        <f t="shared" ca="1" si="125"/>
        <v/>
      </c>
      <c r="EG172" s="65" t="str">
        <f t="shared" ca="1" si="126"/>
        <v/>
      </c>
      <c r="EH172" s="65" t="str">
        <f t="shared" ca="1" si="127"/>
        <v/>
      </c>
      <c r="EI172" s="65" t="str">
        <f t="shared" ca="1" si="128"/>
        <v/>
      </c>
      <c r="EJ172" s="65" t="str">
        <f t="shared" ca="1" si="129"/>
        <v/>
      </c>
      <c r="EK172" s="65" t="str">
        <f t="shared" ca="1" si="130"/>
        <v/>
      </c>
      <c r="EL172" s="65" t="str">
        <f t="shared" ca="1" si="131"/>
        <v/>
      </c>
      <c r="EM172" s="65" t="str">
        <f t="shared" ca="1" si="132"/>
        <v/>
      </c>
      <c r="EN172" s="65" t="str">
        <f t="shared" ca="1" si="133"/>
        <v/>
      </c>
      <c r="EO172" s="65" t="str">
        <f t="shared" ca="1" si="134"/>
        <v/>
      </c>
      <c r="EP172" s="65" t="str">
        <f t="shared" ca="1" si="135"/>
        <v/>
      </c>
      <c r="EQ172" s="65" t="str">
        <f t="shared" ca="1" si="136"/>
        <v/>
      </c>
      <c r="ER172" s="65" t="str">
        <f t="shared" ca="1" si="137"/>
        <v/>
      </c>
    </row>
    <row r="173" spans="1:148" ht="12.75" customHeight="1">
      <c r="A173" s="134" t="str">
        <f>'Test Sample Data'!A173</f>
        <v>mt-Gly-TCC</v>
      </c>
      <c r="B173" s="136" t="s">
        <v>98</v>
      </c>
      <c r="C173" s="22" t="str">
        <f>IF(SUM('Test Sample Data'!C$3:C$194)&gt;10,IF(AND(ISNUMBER('Test Sample Data'!C173),'Test Sample Data'!C173&lt;35,'Test Sample Data'!C173&gt;0),'Test Sample Data'!C173-'Choose Housekeeping Genes'!D$20,35-'Choose Housekeeping Genes'!D$20),"")</f>
        <v/>
      </c>
      <c r="D173" s="22" t="str">
        <f>IF(SUM('Test Sample Data'!D$3:D$194)&gt;10,IF(AND(ISNUMBER('Test Sample Data'!D173),'Test Sample Data'!D173&lt;35,'Test Sample Data'!D173&gt;0),'Test Sample Data'!D173-'Choose Housekeeping Genes'!E$20,35-'Choose Housekeeping Genes'!E$20),"")</f>
        <v/>
      </c>
      <c r="E173" s="22" t="str">
        <f>IF(SUM('Test Sample Data'!E$3:E$194)&gt;10,IF(AND(ISNUMBER('Test Sample Data'!E173),'Test Sample Data'!E173&lt;35,'Test Sample Data'!E173&gt;0),'Test Sample Data'!E173-'Choose Housekeeping Genes'!F$20,35-'Choose Housekeeping Genes'!F$20),"")</f>
        <v/>
      </c>
      <c r="F173" s="22" t="str">
        <f>IF(SUM('Test Sample Data'!F$3:F$194)&gt;10,IF(AND(ISNUMBER('Test Sample Data'!F173),'Test Sample Data'!F173&lt;35,'Test Sample Data'!F173&gt;0),'Test Sample Data'!F173-'Choose Housekeeping Genes'!G$20,35-'Choose Housekeeping Genes'!G$20),"")</f>
        <v/>
      </c>
      <c r="G173" s="22" t="str">
        <f>IF(SUM('Test Sample Data'!G$3:G$194)&gt;10,IF(AND(ISNUMBER('Test Sample Data'!G173),'Test Sample Data'!G173&lt;35,'Test Sample Data'!G173&gt;0),'Test Sample Data'!G173-'Choose Housekeeping Genes'!H$20,35-'Choose Housekeeping Genes'!H$20),"")</f>
        <v/>
      </c>
      <c r="H173" s="22" t="str">
        <f>IF(SUM('Test Sample Data'!H$3:H$194)&gt;10,IF(AND(ISNUMBER('Test Sample Data'!H173),'Test Sample Data'!H173&lt;35,'Test Sample Data'!H173&gt;0),'Test Sample Data'!H173-'Choose Housekeeping Genes'!I$20,35-'Choose Housekeeping Genes'!I$20),"")</f>
        <v/>
      </c>
      <c r="I173" s="22" t="str">
        <f>IF(SUM('Test Sample Data'!I$3:I$194)&gt;10,IF(AND(ISNUMBER('Test Sample Data'!I173),'Test Sample Data'!I173&lt;35,'Test Sample Data'!I173&gt;0),'Test Sample Data'!I173-'Choose Housekeeping Genes'!J$20,35-'Choose Housekeeping Genes'!J$20),"")</f>
        <v/>
      </c>
      <c r="J173" s="22" t="str">
        <f>IF(SUM('Test Sample Data'!J$3:J$194)&gt;10,IF(AND(ISNUMBER('Test Sample Data'!J173),'Test Sample Data'!J173&lt;35,'Test Sample Data'!J173&gt;0),'Test Sample Data'!J173-'Choose Housekeeping Genes'!K$20,35-'Choose Housekeeping Genes'!K$20),"")</f>
        <v/>
      </c>
      <c r="K173" s="22" t="str">
        <f>IF(SUM('Test Sample Data'!K$3:K$194)&gt;10,IF(AND(ISNUMBER('Test Sample Data'!K173),'Test Sample Data'!K173&lt;35,'Test Sample Data'!K173&gt;0),'Test Sample Data'!K173-'Choose Housekeeping Genes'!L$20,35-'Choose Housekeeping Genes'!L$20),"")</f>
        <v/>
      </c>
      <c r="L173" s="22" t="str">
        <f>IF(SUM('Test Sample Data'!L$3:L$194)&gt;10,IF(AND(ISNUMBER('Test Sample Data'!L173),'Test Sample Data'!L173&lt;35,'Test Sample Data'!L173&gt;0),'Test Sample Data'!L173-'Choose Housekeeping Genes'!M$20,35-'Choose Housekeeping Genes'!M$20),"")</f>
        <v/>
      </c>
      <c r="M173" s="22" t="str">
        <f>IF(SUM('Test Sample Data'!M$3:M$194)&gt;10,IF(AND(ISNUMBER('Test Sample Data'!M173),'Test Sample Data'!M173&lt;35,'Test Sample Data'!M173&gt;0),'Test Sample Data'!M173-'Choose Housekeeping Genes'!N$20,35-'Choose Housekeeping Genes'!N$20),"")</f>
        <v/>
      </c>
      <c r="N173" s="22" t="str">
        <f>IF(SUM('Test Sample Data'!N$3:N$194)&gt;10,IF(AND(ISNUMBER('Test Sample Data'!N173),'Test Sample Data'!N173&lt;35,'Test Sample Data'!N173&gt;0),'Test Sample Data'!N173-'Choose Housekeeping Genes'!O$20,35-'Choose Housekeeping Genes'!O$20),"")</f>
        <v/>
      </c>
      <c r="O173" s="22" t="str">
        <f>IF(SUM('Test Sample Data'!O$3:O$194)&gt;10,IF(AND(ISNUMBER('Test Sample Data'!O173),'Test Sample Data'!O173&lt;35,'Test Sample Data'!O173&gt;0),'Test Sample Data'!O173-'Choose Housekeeping Genes'!P$20,35-'Choose Housekeeping Genes'!P$20),"")</f>
        <v/>
      </c>
      <c r="P173" s="22" t="str">
        <f>IF(SUM('Test Sample Data'!P$3:P$194)&gt;10,IF(AND(ISNUMBER('Test Sample Data'!P173),'Test Sample Data'!P173&lt;35,'Test Sample Data'!P173&gt;0),'Test Sample Data'!P173-'Choose Housekeeping Genes'!Q$20,35-'Choose Housekeeping Genes'!Q$20),"")</f>
        <v/>
      </c>
      <c r="Q173" s="22" t="str">
        <f>IF(SUM('Test Sample Data'!Q$3:Q$194)&gt;10,IF(AND(ISNUMBER('Test Sample Data'!Q173),'Test Sample Data'!Q173&lt;35,'Test Sample Data'!Q173&gt;0),'Test Sample Data'!Q173-'Choose Housekeeping Genes'!R$20,35-'Choose Housekeeping Genes'!R$20),"")</f>
        <v/>
      </c>
      <c r="R173" s="22" t="str">
        <f>IF(SUM('Test Sample Data'!R$3:R$194)&gt;10,IF(AND(ISNUMBER('Test Sample Data'!R173),'Test Sample Data'!R173&lt;35,'Test Sample Data'!R173&gt;0),'Test Sample Data'!R173-'Choose Housekeeping Genes'!S$20,35-'Choose Housekeeping Genes'!S$20),"")</f>
        <v/>
      </c>
      <c r="S173" s="22" t="str">
        <f>IF(SUM('Test Sample Data'!S$3:S$194)&gt;10,IF(AND(ISNUMBER('Test Sample Data'!S173),'Test Sample Data'!S173&lt;35,'Test Sample Data'!S173&gt;0),'Test Sample Data'!S173-'Choose Housekeeping Genes'!T$20,35-'Choose Housekeeping Genes'!T$20),"")</f>
        <v/>
      </c>
      <c r="T173" s="22" t="str">
        <f>IF(SUM('Test Sample Data'!T$3:T$194)&gt;10,IF(AND(ISNUMBER('Test Sample Data'!T173),'Test Sample Data'!T173&lt;35,'Test Sample Data'!T173&gt;0),'Test Sample Data'!T173-'Choose Housekeeping Genes'!U$20,35-'Choose Housekeeping Genes'!U$20),"")</f>
        <v/>
      </c>
      <c r="U173" s="22" t="str">
        <f>IF(SUM('Test Sample Data'!U$3:U$194)&gt;10,IF(AND(ISNUMBER('Test Sample Data'!U173),'Test Sample Data'!U173&lt;35,'Test Sample Data'!U173&gt;0),'Test Sample Data'!U173-'Choose Housekeeping Genes'!V$20,35-'Choose Housekeeping Genes'!V$20),"")</f>
        <v/>
      </c>
      <c r="V173" s="22" t="str">
        <f>IF(SUM('Test Sample Data'!V$3:V$194)&gt;10,IF(AND(ISNUMBER('Test Sample Data'!V173),'Test Sample Data'!V173&lt;35,'Test Sample Data'!V173&gt;0),'Test Sample Data'!V173-'Choose Housekeeping Genes'!W$20,35-'Choose Housekeeping Genes'!W$20),"")</f>
        <v/>
      </c>
      <c r="W173" s="139" t="str">
        <f>'Control Sample Data'!A173</f>
        <v>mt-Gly-TCC</v>
      </c>
      <c r="X173" s="140" t="s">
        <v>98</v>
      </c>
      <c r="Y173" s="22" t="str">
        <f>IF(SUM('Control Sample Data'!C$3:C$194)&gt;10,IF(AND(ISNUMBER('Control Sample Data'!C173),'Control Sample Data'!C173&lt;35,'Control Sample Data'!C173&gt;0),'Control Sample Data'!C173-'Choose Housekeeping Genes'!AA$20,35-'Choose Housekeeping Genes'!AA$20),"")</f>
        <v/>
      </c>
      <c r="Z173" s="22" t="str">
        <f>IF(SUM('Control Sample Data'!D$3:D$194)&gt;10,IF(AND(ISNUMBER('Control Sample Data'!D173),'Control Sample Data'!D173&lt;35,'Control Sample Data'!D173&gt;0),'Control Sample Data'!D173-'Choose Housekeeping Genes'!AB$20,35-'Choose Housekeeping Genes'!AB$20),"")</f>
        <v/>
      </c>
      <c r="AA173" s="22" t="str">
        <f>IF(SUM('Control Sample Data'!E$3:E$194)&gt;10,IF(AND(ISNUMBER('Control Sample Data'!E173),'Control Sample Data'!E173&lt;35,'Control Sample Data'!E173&gt;0),'Control Sample Data'!E173-'Choose Housekeeping Genes'!AC$20,35-'Choose Housekeeping Genes'!AC$20),"")</f>
        <v/>
      </c>
      <c r="AB173" s="22" t="str">
        <f>IF(SUM('Control Sample Data'!F$3:F$194)&gt;10,IF(AND(ISNUMBER('Control Sample Data'!F173),'Control Sample Data'!F173&lt;35,'Control Sample Data'!F173&gt;0),'Control Sample Data'!F173-'Choose Housekeeping Genes'!AD$20,35-'Choose Housekeeping Genes'!AD$20),"")</f>
        <v/>
      </c>
      <c r="AC173" s="22" t="str">
        <f>IF(SUM('Control Sample Data'!G$3:G$194)&gt;10,IF(AND(ISNUMBER('Control Sample Data'!G173),'Control Sample Data'!G173&lt;35,'Control Sample Data'!G173&gt;0),'Control Sample Data'!G173-'Choose Housekeeping Genes'!AE$20,35-'Choose Housekeeping Genes'!AE$20),"")</f>
        <v/>
      </c>
      <c r="AD173" s="22" t="str">
        <f>IF(SUM('Control Sample Data'!H$3:H$194)&gt;10,IF(AND(ISNUMBER('Control Sample Data'!H173),'Control Sample Data'!H173&lt;35,'Control Sample Data'!H173&gt;0),'Control Sample Data'!H173-'Choose Housekeeping Genes'!AF$20,35-'Choose Housekeeping Genes'!AF$20),"")</f>
        <v/>
      </c>
      <c r="AE173" s="22" t="str">
        <f>IF(SUM('Control Sample Data'!I$3:I$194)&gt;10,IF(AND(ISNUMBER('Control Sample Data'!I173),'Control Sample Data'!I173&lt;35,'Control Sample Data'!I173&gt;0),'Control Sample Data'!I173-'Choose Housekeeping Genes'!AG$20,35-'Choose Housekeeping Genes'!AG$20),"")</f>
        <v/>
      </c>
      <c r="AF173" s="22" t="str">
        <f>IF(SUM('Control Sample Data'!J$3:J$194)&gt;10,IF(AND(ISNUMBER('Control Sample Data'!J173),'Control Sample Data'!J173&lt;35,'Control Sample Data'!J173&gt;0),'Control Sample Data'!J173-'Choose Housekeeping Genes'!AH$20,35-'Choose Housekeeping Genes'!AH$20),"")</f>
        <v/>
      </c>
      <c r="AG173" s="22" t="str">
        <f>IF(SUM('Control Sample Data'!K$3:K$194)&gt;10,IF(AND(ISNUMBER('Control Sample Data'!K173),'Control Sample Data'!K173&lt;35,'Control Sample Data'!K173&gt;0),'Control Sample Data'!K173-'Choose Housekeeping Genes'!AI$20,35-'Choose Housekeeping Genes'!AI$20),"")</f>
        <v/>
      </c>
      <c r="AH173" s="22" t="str">
        <f>IF(SUM('Control Sample Data'!L$3:L$194)&gt;10,IF(AND(ISNUMBER('Control Sample Data'!L173),'Control Sample Data'!L173&lt;35,'Control Sample Data'!L173&gt;0),'Control Sample Data'!L173-'Choose Housekeeping Genes'!AJ$20,35-'Choose Housekeeping Genes'!AJ$20),"")</f>
        <v/>
      </c>
      <c r="AI173" s="22" t="str">
        <f>IF(SUM('Control Sample Data'!M$3:M$194)&gt;10,IF(AND(ISNUMBER('Control Sample Data'!M173),'Control Sample Data'!M173&lt;35,'Control Sample Data'!M173&gt;0),'Control Sample Data'!M173-'Choose Housekeeping Genes'!AK$20,35-'Choose Housekeeping Genes'!AK$20),"")</f>
        <v/>
      </c>
      <c r="AJ173" s="22" t="str">
        <f>IF(SUM('Control Sample Data'!N$3:N$194)&gt;10,IF(AND(ISNUMBER('Control Sample Data'!N173),'Control Sample Data'!N173&lt;35,'Control Sample Data'!N173&gt;0),'Control Sample Data'!N173-'Choose Housekeeping Genes'!AL$20,35-'Choose Housekeeping Genes'!AL$20),"")</f>
        <v/>
      </c>
      <c r="AK173" s="22" t="str">
        <f>IF(SUM('Control Sample Data'!O$3:O$194)&gt;10,IF(AND(ISNUMBER('Control Sample Data'!O173),'Control Sample Data'!O173&lt;35,'Control Sample Data'!O173&gt;0),'Control Sample Data'!O173-'Choose Housekeeping Genes'!AM$20,35-'Choose Housekeeping Genes'!AM$20),"")</f>
        <v/>
      </c>
      <c r="AL173" s="22" t="str">
        <f>IF(SUM('Control Sample Data'!P$3:P$194)&gt;10,IF(AND(ISNUMBER('Control Sample Data'!P173),'Control Sample Data'!P173&lt;35,'Control Sample Data'!P173&gt;0),'Control Sample Data'!P173-'Choose Housekeeping Genes'!AN$20,35-'Choose Housekeeping Genes'!AN$20),"")</f>
        <v/>
      </c>
      <c r="AM173" s="22" t="str">
        <f>IF(SUM('Control Sample Data'!Q$3:Q$194)&gt;10,IF(AND(ISNUMBER('Control Sample Data'!Q173),'Control Sample Data'!Q173&lt;35,'Control Sample Data'!Q173&gt;0),'Control Sample Data'!Q173-'Choose Housekeeping Genes'!AO$20,35-'Choose Housekeeping Genes'!AO$20),"")</f>
        <v/>
      </c>
      <c r="AN173" s="22" t="str">
        <f>IF(SUM('Control Sample Data'!R$3:R$194)&gt;10,IF(AND(ISNUMBER('Control Sample Data'!R173),'Control Sample Data'!R173&lt;35,'Control Sample Data'!R173&gt;0),'Control Sample Data'!R173-'Choose Housekeeping Genes'!AP$20,35-'Choose Housekeeping Genes'!AP$20),"")</f>
        <v/>
      </c>
      <c r="AO173" s="22" t="str">
        <f>IF(SUM('Control Sample Data'!S$3:S$194)&gt;10,IF(AND(ISNUMBER('Control Sample Data'!S173),'Control Sample Data'!S173&lt;35,'Control Sample Data'!S173&gt;0),'Control Sample Data'!S173-'Choose Housekeeping Genes'!AQ$20,35-'Choose Housekeeping Genes'!AQ$20),"")</f>
        <v/>
      </c>
      <c r="AP173" s="22" t="str">
        <f>IF(SUM('Control Sample Data'!T$3:T$194)&gt;10,IF(AND(ISNUMBER('Control Sample Data'!T173),'Control Sample Data'!T173&lt;35,'Control Sample Data'!T173&gt;0),'Control Sample Data'!T173-'Choose Housekeeping Genes'!AR$20,35-'Choose Housekeeping Genes'!AR$20),"")</f>
        <v/>
      </c>
      <c r="AQ173" s="22" t="str">
        <f>IF(SUM('Control Sample Data'!U$3:U$194)&gt;10,IF(AND(ISNUMBER('Control Sample Data'!U173),'Control Sample Data'!U173&lt;35,'Control Sample Data'!U173&gt;0),'Control Sample Data'!U173-'Choose Housekeeping Genes'!AS$20,35-'Choose Housekeeping Genes'!AS$20),"")</f>
        <v/>
      </c>
      <c r="AR173" s="22" t="str">
        <f>IF(SUM('Control Sample Data'!V$3:V$194)&gt;10,IF(AND(ISNUMBER('Control Sample Data'!V173),'Control Sample Data'!V173&lt;35,'Control Sample Data'!V173&gt;0),'Control Sample Data'!V173-'Choose Housekeeping Genes'!AT$20,35-'Choose Housekeeping Genes'!AT$20),"")</f>
        <v/>
      </c>
      <c r="AS173" s="69" t="str">
        <f>'Control Sample Data'!A173</f>
        <v>mt-Gly-TCC</v>
      </c>
      <c r="AT173" s="21" t="s">
        <v>98</v>
      </c>
      <c r="AU173" s="22" t="str">
        <f ca="1">IF(ISNUMBER(C173-'Choose Housekeeping Genes'!D$12),C173-'Choose Housekeeping Genes'!D$12,"")</f>
        <v/>
      </c>
      <c r="AV173" s="22" t="str">
        <f ca="1">IF(ISNUMBER(D173-'Choose Housekeeping Genes'!E$12),D173-'Choose Housekeeping Genes'!E$12,"")</f>
        <v/>
      </c>
      <c r="AW173" s="22" t="str">
        <f ca="1">IF(ISNUMBER(E173-'Choose Housekeeping Genes'!F$12),E173-'Choose Housekeeping Genes'!F$12,"")</f>
        <v/>
      </c>
      <c r="AX173" s="22" t="str">
        <f ca="1">IF(ISNUMBER(F173-'Choose Housekeeping Genes'!G$12),F173-'Choose Housekeeping Genes'!G$12,"")</f>
        <v/>
      </c>
      <c r="AY173" s="22" t="str">
        <f ca="1">IF(ISNUMBER(G173-'Choose Housekeeping Genes'!H$12),G173-'Choose Housekeeping Genes'!H$12,"")</f>
        <v/>
      </c>
      <c r="AZ173" s="22" t="str">
        <f ca="1">IF(ISNUMBER(H173-'Choose Housekeeping Genes'!I$12),H173-'Choose Housekeeping Genes'!I$12,"")</f>
        <v/>
      </c>
      <c r="BA173" s="22" t="str">
        <f ca="1">IF(ISNUMBER(I173-'Choose Housekeeping Genes'!J$12),I173-'Choose Housekeeping Genes'!J$12,"")</f>
        <v/>
      </c>
      <c r="BB173" s="22" t="str">
        <f ca="1">IF(ISNUMBER(J173-'Choose Housekeeping Genes'!K$12),J173-'Choose Housekeeping Genes'!K$12,"")</f>
        <v/>
      </c>
      <c r="BC173" s="22" t="str">
        <f ca="1">IF(ISNUMBER(K173-'Choose Housekeeping Genes'!L$12),K173-'Choose Housekeeping Genes'!L$12,"")</f>
        <v/>
      </c>
      <c r="BD173" s="22" t="str">
        <f ca="1">IF(ISNUMBER(L173-'Choose Housekeeping Genes'!M$12),L173-'Choose Housekeeping Genes'!M$12,"")</f>
        <v/>
      </c>
      <c r="BE173" s="22" t="str">
        <f ca="1">IF(ISNUMBER(M173-'Choose Housekeeping Genes'!N$12),M173-'Choose Housekeeping Genes'!N$12,"")</f>
        <v/>
      </c>
      <c r="BF173" s="22" t="str">
        <f ca="1">IF(ISNUMBER(N173-'Choose Housekeeping Genes'!O$12),N173-'Choose Housekeeping Genes'!O$12,"")</f>
        <v/>
      </c>
      <c r="BG173" s="22" t="str">
        <f ca="1">IF(ISNUMBER(O173-'Choose Housekeeping Genes'!P$12),O173-'Choose Housekeeping Genes'!P$12,"")</f>
        <v/>
      </c>
      <c r="BH173" s="22" t="str">
        <f ca="1">IF(ISNUMBER(P173-'Choose Housekeeping Genes'!Q$12),P173-'Choose Housekeeping Genes'!Q$12,"")</f>
        <v/>
      </c>
      <c r="BI173" s="22" t="str">
        <f ca="1">IF(ISNUMBER(Q173-'Choose Housekeeping Genes'!R$12),Q173-'Choose Housekeeping Genes'!R$12,"")</f>
        <v/>
      </c>
      <c r="BJ173" s="22" t="str">
        <f ca="1">IF(ISNUMBER(R173-'Choose Housekeeping Genes'!S$12),R173-'Choose Housekeeping Genes'!S$12,"")</f>
        <v/>
      </c>
      <c r="BK173" s="22" t="str">
        <f ca="1">IF(ISNUMBER(S173-'Choose Housekeeping Genes'!T$12),S173-'Choose Housekeeping Genes'!T$12,"")</f>
        <v/>
      </c>
      <c r="BL173" s="22" t="str">
        <f ca="1">IF(ISNUMBER(T173-'Choose Housekeeping Genes'!U$12),T173-'Choose Housekeeping Genes'!U$12,"")</f>
        <v/>
      </c>
      <c r="BM173" s="22" t="str">
        <f ca="1">IF(ISNUMBER(U173-'Choose Housekeeping Genes'!V$12),U173-'Choose Housekeeping Genes'!V$12,"")</f>
        <v/>
      </c>
      <c r="BN173" s="22" t="str">
        <f ca="1">IF(ISNUMBER(V173-'Choose Housekeeping Genes'!W$12),V173-'Choose Housekeeping Genes'!W$12,"")</f>
        <v/>
      </c>
      <c r="BO173" s="142" t="str">
        <f t="shared" si="138"/>
        <v>mt-Gly-TCC</v>
      </c>
      <c r="BP173" s="140" t="s">
        <v>98</v>
      </c>
      <c r="BQ173" s="22" t="str">
        <f ca="1">IF(ISNUMBER(Y173-'Choose Housekeeping Genes'!AA$12),Y173-'Choose Housekeeping Genes'!AA$12,"")</f>
        <v/>
      </c>
      <c r="BR173" s="22" t="str">
        <f ca="1">IF(ISNUMBER(Z173-'Choose Housekeeping Genes'!AB$12),Z173-'Choose Housekeeping Genes'!AB$12,"")</f>
        <v/>
      </c>
      <c r="BS173" s="22" t="str">
        <f ca="1">IF(ISNUMBER(AA173-'Choose Housekeeping Genes'!AC$12),AA173-'Choose Housekeeping Genes'!AC$12,"")</f>
        <v/>
      </c>
      <c r="BT173" s="22" t="str">
        <f ca="1">IF(ISNUMBER(AB173-'Choose Housekeeping Genes'!AD$12),AB173-'Choose Housekeeping Genes'!AD$12,"")</f>
        <v/>
      </c>
      <c r="BU173" s="22" t="str">
        <f ca="1">IF(ISNUMBER(AC173-'Choose Housekeeping Genes'!AE$12),AC173-'Choose Housekeeping Genes'!AE$12,"")</f>
        <v/>
      </c>
      <c r="BV173" s="22" t="str">
        <f ca="1">IF(ISNUMBER(AD173-'Choose Housekeeping Genes'!AF$12),AD173-'Choose Housekeeping Genes'!AF$12,"")</f>
        <v/>
      </c>
      <c r="BW173" s="22" t="str">
        <f ca="1">IF(ISNUMBER(AE173-'Choose Housekeeping Genes'!AG$12),AE173-'Choose Housekeeping Genes'!AG$12,"")</f>
        <v/>
      </c>
      <c r="BX173" s="22" t="str">
        <f ca="1">IF(ISNUMBER(AF173-'Choose Housekeeping Genes'!AH$12),AF173-'Choose Housekeeping Genes'!AH$12,"")</f>
        <v/>
      </c>
      <c r="BY173" s="22" t="str">
        <f ca="1">IF(ISNUMBER(AG173-'Choose Housekeeping Genes'!AI$12),AG173-'Choose Housekeeping Genes'!AI$12,"")</f>
        <v/>
      </c>
      <c r="BZ173" s="22" t="str">
        <f ca="1">IF(ISNUMBER(AH173-'Choose Housekeeping Genes'!AJ$12),AH173-'Choose Housekeeping Genes'!AJ$12,"")</f>
        <v/>
      </c>
      <c r="CA173" s="22" t="str">
        <f ca="1">IF(ISNUMBER(AI173-'Choose Housekeeping Genes'!AK$12),AI173-'Choose Housekeeping Genes'!AK$12,"")</f>
        <v/>
      </c>
      <c r="CB173" s="22" t="str">
        <f ca="1">IF(ISNUMBER(AJ173-'Choose Housekeeping Genes'!AL$12),AJ173-'Choose Housekeeping Genes'!AL$12,"")</f>
        <v/>
      </c>
      <c r="CC173" s="22" t="str">
        <f ca="1">IF(ISNUMBER(AK173-'Choose Housekeeping Genes'!AM$12),AK173-'Choose Housekeeping Genes'!AM$12,"")</f>
        <v/>
      </c>
      <c r="CD173" s="22" t="str">
        <f ca="1">IF(ISNUMBER(AL173-'Choose Housekeeping Genes'!AN$12),AL173-'Choose Housekeeping Genes'!AN$12,"")</f>
        <v/>
      </c>
      <c r="CE173" s="22" t="str">
        <f ca="1">IF(ISNUMBER(AM173-'Choose Housekeeping Genes'!AO$12),AM173-'Choose Housekeeping Genes'!AO$12,"")</f>
        <v/>
      </c>
      <c r="CF173" s="22" t="str">
        <f ca="1">IF(ISNUMBER(AN173-'Choose Housekeeping Genes'!AP$12),AN173-'Choose Housekeeping Genes'!AP$12,"")</f>
        <v/>
      </c>
      <c r="CG173" s="22" t="str">
        <f ca="1">IF(ISNUMBER(AO173-'Choose Housekeeping Genes'!AQ$12),AO173-'Choose Housekeeping Genes'!AQ$12,"")</f>
        <v/>
      </c>
      <c r="CH173" s="22" t="str">
        <f ca="1">IF(ISNUMBER(AP173-'Choose Housekeeping Genes'!AR$12),AP173-'Choose Housekeeping Genes'!AR$12,"")</f>
        <v/>
      </c>
      <c r="CI173" s="22" t="str">
        <f ca="1">IF(ISNUMBER(AQ173-'Choose Housekeeping Genes'!AS$12),AQ173-'Choose Housekeeping Genes'!AS$12,"")</f>
        <v/>
      </c>
      <c r="CJ173" s="22" t="str">
        <f ca="1">IF(ISNUMBER(AR173-'Choose Housekeeping Genes'!AT$12),AR173-'Choose Housekeeping Genes'!AT$12,"")</f>
        <v/>
      </c>
      <c r="CK173" s="66" t="e">
        <f t="shared" ca="1" si="95"/>
        <v>#DIV/0!</v>
      </c>
      <c r="CL173" s="143" t="e">
        <f t="shared" ca="1" si="96"/>
        <v>#DIV/0!</v>
      </c>
      <c r="DA173" s="69" t="str">
        <f>'Transcript table'!D181</f>
        <v>mt-Gly-TCC</v>
      </c>
      <c r="DB173" s="21" t="s">
        <v>98</v>
      </c>
      <c r="DC173" s="65" t="str">
        <f t="shared" ca="1" si="97"/>
        <v/>
      </c>
      <c r="DD173" s="65" t="str">
        <f t="shared" ca="1" si="98"/>
        <v/>
      </c>
      <c r="DE173" s="65" t="str">
        <f t="shared" ca="1" si="99"/>
        <v/>
      </c>
      <c r="DF173" s="65" t="str">
        <f t="shared" ca="1" si="100"/>
        <v/>
      </c>
      <c r="DG173" s="65" t="str">
        <f t="shared" ca="1" si="101"/>
        <v/>
      </c>
      <c r="DH173" s="65" t="str">
        <f t="shared" ca="1" si="102"/>
        <v/>
      </c>
      <c r="DI173" s="65" t="str">
        <f t="shared" ca="1" si="103"/>
        <v/>
      </c>
      <c r="DJ173" s="65" t="str">
        <f t="shared" ca="1" si="104"/>
        <v/>
      </c>
      <c r="DK173" s="65" t="str">
        <f t="shared" ca="1" si="105"/>
        <v/>
      </c>
      <c r="DL173" s="65" t="str">
        <f t="shared" ca="1" si="106"/>
        <v/>
      </c>
      <c r="DM173" s="65" t="str">
        <f t="shared" ca="1" si="107"/>
        <v/>
      </c>
      <c r="DN173" s="65" t="str">
        <f t="shared" ca="1" si="108"/>
        <v/>
      </c>
      <c r="DO173" s="65" t="str">
        <f t="shared" ca="1" si="109"/>
        <v/>
      </c>
      <c r="DP173" s="65" t="str">
        <f t="shared" ca="1" si="110"/>
        <v/>
      </c>
      <c r="DQ173" s="65" t="str">
        <f t="shared" ca="1" si="111"/>
        <v/>
      </c>
      <c r="DR173" s="65" t="str">
        <f t="shared" ca="1" si="112"/>
        <v/>
      </c>
      <c r="DS173" s="65" t="str">
        <f t="shared" ca="1" si="113"/>
        <v/>
      </c>
      <c r="DT173" s="65" t="str">
        <f t="shared" ca="1" si="114"/>
        <v/>
      </c>
      <c r="DU173" s="65" t="str">
        <f t="shared" ca="1" si="115"/>
        <v/>
      </c>
      <c r="DV173" s="65" t="str">
        <f t="shared" ca="1" si="116"/>
        <v/>
      </c>
      <c r="DW173" s="141" t="str">
        <f t="shared" si="117"/>
        <v>mt-Gly-TCC</v>
      </c>
      <c r="DX173" s="140" t="s">
        <v>98</v>
      </c>
      <c r="DY173" s="65" t="str">
        <f t="shared" ca="1" si="118"/>
        <v/>
      </c>
      <c r="DZ173" s="65" t="str">
        <f t="shared" ca="1" si="119"/>
        <v/>
      </c>
      <c r="EA173" s="65" t="str">
        <f t="shared" ca="1" si="120"/>
        <v/>
      </c>
      <c r="EB173" s="65" t="str">
        <f t="shared" ca="1" si="121"/>
        <v/>
      </c>
      <c r="EC173" s="65" t="str">
        <f t="shared" ca="1" si="122"/>
        <v/>
      </c>
      <c r="ED173" s="65" t="str">
        <f t="shared" ca="1" si="123"/>
        <v/>
      </c>
      <c r="EE173" s="65" t="str">
        <f t="shared" ca="1" si="124"/>
        <v/>
      </c>
      <c r="EF173" s="65" t="str">
        <f t="shared" ca="1" si="125"/>
        <v/>
      </c>
      <c r="EG173" s="65" t="str">
        <f t="shared" ca="1" si="126"/>
        <v/>
      </c>
      <c r="EH173" s="65" t="str">
        <f t="shared" ca="1" si="127"/>
        <v/>
      </c>
      <c r="EI173" s="65" t="str">
        <f t="shared" ca="1" si="128"/>
        <v/>
      </c>
      <c r="EJ173" s="65" t="str">
        <f t="shared" ca="1" si="129"/>
        <v/>
      </c>
      <c r="EK173" s="65" t="str">
        <f t="shared" ca="1" si="130"/>
        <v/>
      </c>
      <c r="EL173" s="65" t="str">
        <f t="shared" ca="1" si="131"/>
        <v/>
      </c>
      <c r="EM173" s="65" t="str">
        <f t="shared" ca="1" si="132"/>
        <v/>
      </c>
      <c r="EN173" s="65" t="str">
        <f t="shared" ca="1" si="133"/>
        <v/>
      </c>
      <c r="EO173" s="65" t="str">
        <f t="shared" ca="1" si="134"/>
        <v/>
      </c>
      <c r="EP173" s="65" t="str">
        <f t="shared" ca="1" si="135"/>
        <v/>
      </c>
      <c r="EQ173" s="65" t="str">
        <f t="shared" ca="1" si="136"/>
        <v/>
      </c>
      <c r="ER173" s="65" t="str">
        <f t="shared" ca="1" si="137"/>
        <v/>
      </c>
    </row>
    <row r="174" spans="1:148" ht="12.75" customHeight="1">
      <c r="A174" s="134" t="str">
        <f>'Test Sample Data'!A174</f>
        <v>mt-His-GTG</v>
      </c>
      <c r="B174" s="136" t="s">
        <v>96</v>
      </c>
      <c r="C174" s="22" t="str">
        <f>IF(SUM('Test Sample Data'!C$3:C$194)&gt;10,IF(AND(ISNUMBER('Test Sample Data'!C174),'Test Sample Data'!C174&lt;35,'Test Sample Data'!C174&gt;0),'Test Sample Data'!C174-'Choose Housekeeping Genes'!D$20,35-'Choose Housekeeping Genes'!D$20),"")</f>
        <v/>
      </c>
      <c r="D174" s="22" t="str">
        <f>IF(SUM('Test Sample Data'!D$3:D$194)&gt;10,IF(AND(ISNUMBER('Test Sample Data'!D174),'Test Sample Data'!D174&lt;35,'Test Sample Data'!D174&gt;0),'Test Sample Data'!D174-'Choose Housekeeping Genes'!E$20,35-'Choose Housekeeping Genes'!E$20),"")</f>
        <v/>
      </c>
      <c r="E174" s="22" t="str">
        <f>IF(SUM('Test Sample Data'!E$3:E$194)&gt;10,IF(AND(ISNUMBER('Test Sample Data'!E174),'Test Sample Data'!E174&lt;35,'Test Sample Data'!E174&gt;0),'Test Sample Data'!E174-'Choose Housekeeping Genes'!F$20,35-'Choose Housekeeping Genes'!F$20),"")</f>
        <v/>
      </c>
      <c r="F174" s="22" t="str">
        <f>IF(SUM('Test Sample Data'!F$3:F$194)&gt;10,IF(AND(ISNUMBER('Test Sample Data'!F174),'Test Sample Data'!F174&lt;35,'Test Sample Data'!F174&gt;0),'Test Sample Data'!F174-'Choose Housekeeping Genes'!G$20,35-'Choose Housekeeping Genes'!G$20),"")</f>
        <v/>
      </c>
      <c r="G174" s="22" t="str">
        <f>IF(SUM('Test Sample Data'!G$3:G$194)&gt;10,IF(AND(ISNUMBER('Test Sample Data'!G174),'Test Sample Data'!G174&lt;35,'Test Sample Data'!G174&gt;0),'Test Sample Data'!G174-'Choose Housekeeping Genes'!H$20,35-'Choose Housekeeping Genes'!H$20),"")</f>
        <v/>
      </c>
      <c r="H174" s="22" t="str">
        <f>IF(SUM('Test Sample Data'!H$3:H$194)&gt;10,IF(AND(ISNUMBER('Test Sample Data'!H174),'Test Sample Data'!H174&lt;35,'Test Sample Data'!H174&gt;0),'Test Sample Data'!H174-'Choose Housekeeping Genes'!I$20,35-'Choose Housekeeping Genes'!I$20),"")</f>
        <v/>
      </c>
      <c r="I174" s="22" t="str">
        <f>IF(SUM('Test Sample Data'!I$3:I$194)&gt;10,IF(AND(ISNUMBER('Test Sample Data'!I174),'Test Sample Data'!I174&lt;35,'Test Sample Data'!I174&gt;0),'Test Sample Data'!I174-'Choose Housekeeping Genes'!J$20,35-'Choose Housekeeping Genes'!J$20),"")</f>
        <v/>
      </c>
      <c r="J174" s="22" t="str">
        <f>IF(SUM('Test Sample Data'!J$3:J$194)&gt;10,IF(AND(ISNUMBER('Test Sample Data'!J174),'Test Sample Data'!J174&lt;35,'Test Sample Data'!J174&gt;0),'Test Sample Data'!J174-'Choose Housekeeping Genes'!K$20,35-'Choose Housekeeping Genes'!K$20),"")</f>
        <v/>
      </c>
      <c r="K174" s="22" t="str">
        <f>IF(SUM('Test Sample Data'!K$3:K$194)&gt;10,IF(AND(ISNUMBER('Test Sample Data'!K174),'Test Sample Data'!K174&lt;35,'Test Sample Data'!K174&gt;0),'Test Sample Data'!K174-'Choose Housekeeping Genes'!L$20,35-'Choose Housekeeping Genes'!L$20),"")</f>
        <v/>
      </c>
      <c r="L174" s="22" t="str">
        <f>IF(SUM('Test Sample Data'!L$3:L$194)&gt;10,IF(AND(ISNUMBER('Test Sample Data'!L174),'Test Sample Data'!L174&lt;35,'Test Sample Data'!L174&gt;0),'Test Sample Data'!L174-'Choose Housekeeping Genes'!M$20,35-'Choose Housekeeping Genes'!M$20),"")</f>
        <v/>
      </c>
      <c r="M174" s="22" t="str">
        <f>IF(SUM('Test Sample Data'!M$3:M$194)&gt;10,IF(AND(ISNUMBER('Test Sample Data'!M174),'Test Sample Data'!M174&lt;35,'Test Sample Data'!M174&gt;0),'Test Sample Data'!M174-'Choose Housekeeping Genes'!N$20,35-'Choose Housekeeping Genes'!N$20),"")</f>
        <v/>
      </c>
      <c r="N174" s="22" t="str">
        <f>IF(SUM('Test Sample Data'!N$3:N$194)&gt;10,IF(AND(ISNUMBER('Test Sample Data'!N174),'Test Sample Data'!N174&lt;35,'Test Sample Data'!N174&gt;0),'Test Sample Data'!N174-'Choose Housekeeping Genes'!O$20,35-'Choose Housekeeping Genes'!O$20),"")</f>
        <v/>
      </c>
      <c r="O174" s="22" t="str">
        <f>IF(SUM('Test Sample Data'!O$3:O$194)&gt;10,IF(AND(ISNUMBER('Test Sample Data'!O174),'Test Sample Data'!O174&lt;35,'Test Sample Data'!O174&gt;0),'Test Sample Data'!O174-'Choose Housekeeping Genes'!P$20,35-'Choose Housekeeping Genes'!P$20),"")</f>
        <v/>
      </c>
      <c r="P174" s="22" t="str">
        <f>IF(SUM('Test Sample Data'!P$3:P$194)&gt;10,IF(AND(ISNUMBER('Test Sample Data'!P174),'Test Sample Data'!P174&lt;35,'Test Sample Data'!P174&gt;0),'Test Sample Data'!P174-'Choose Housekeeping Genes'!Q$20,35-'Choose Housekeeping Genes'!Q$20),"")</f>
        <v/>
      </c>
      <c r="Q174" s="22" t="str">
        <f>IF(SUM('Test Sample Data'!Q$3:Q$194)&gt;10,IF(AND(ISNUMBER('Test Sample Data'!Q174),'Test Sample Data'!Q174&lt;35,'Test Sample Data'!Q174&gt;0),'Test Sample Data'!Q174-'Choose Housekeeping Genes'!R$20,35-'Choose Housekeeping Genes'!R$20),"")</f>
        <v/>
      </c>
      <c r="R174" s="22" t="str">
        <f>IF(SUM('Test Sample Data'!R$3:R$194)&gt;10,IF(AND(ISNUMBER('Test Sample Data'!R174),'Test Sample Data'!R174&lt;35,'Test Sample Data'!R174&gt;0),'Test Sample Data'!R174-'Choose Housekeeping Genes'!S$20,35-'Choose Housekeeping Genes'!S$20),"")</f>
        <v/>
      </c>
      <c r="S174" s="22" t="str">
        <f>IF(SUM('Test Sample Data'!S$3:S$194)&gt;10,IF(AND(ISNUMBER('Test Sample Data'!S174),'Test Sample Data'!S174&lt;35,'Test Sample Data'!S174&gt;0),'Test Sample Data'!S174-'Choose Housekeeping Genes'!T$20,35-'Choose Housekeeping Genes'!T$20),"")</f>
        <v/>
      </c>
      <c r="T174" s="22" t="str">
        <f>IF(SUM('Test Sample Data'!T$3:T$194)&gt;10,IF(AND(ISNUMBER('Test Sample Data'!T174),'Test Sample Data'!T174&lt;35,'Test Sample Data'!T174&gt;0),'Test Sample Data'!T174-'Choose Housekeeping Genes'!U$20,35-'Choose Housekeeping Genes'!U$20),"")</f>
        <v/>
      </c>
      <c r="U174" s="22" t="str">
        <f>IF(SUM('Test Sample Data'!U$3:U$194)&gt;10,IF(AND(ISNUMBER('Test Sample Data'!U174),'Test Sample Data'!U174&lt;35,'Test Sample Data'!U174&gt;0),'Test Sample Data'!U174-'Choose Housekeeping Genes'!V$20,35-'Choose Housekeeping Genes'!V$20),"")</f>
        <v/>
      </c>
      <c r="V174" s="22" t="str">
        <f>IF(SUM('Test Sample Data'!V$3:V$194)&gt;10,IF(AND(ISNUMBER('Test Sample Data'!V174),'Test Sample Data'!V174&lt;35,'Test Sample Data'!V174&gt;0),'Test Sample Data'!V174-'Choose Housekeeping Genes'!W$20,35-'Choose Housekeeping Genes'!W$20),"")</f>
        <v/>
      </c>
      <c r="W174" s="139" t="str">
        <f>'Control Sample Data'!A174</f>
        <v>mt-His-GTG</v>
      </c>
      <c r="X174" s="140" t="s">
        <v>96</v>
      </c>
      <c r="Y174" s="22" t="str">
        <f>IF(SUM('Control Sample Data'!C$3:C$194)&gt;10,IF(AND(ISNUMBER('Control Sample Data'!C174),'Control Sample Data'!C174&lt;35,'Control Sample Data'!C174&gt;0),'Control Sample Data'!C174-'Choose Housekeeping Genes'!AA$20,35-'Choose Housekeeping Genes'!AA$20),"")</f>
        <v/>
      </c>
      <c r="Z174" s="22" t="str">
        <f>IF(SUM('Control Sample Data'!D$3:D$194)&gt;10,IF(AND(ISNUMBER('Control Sample Data'!D174),'Control Sample Data'!D174&lt;35,'Control Sample Data'!D174&gt;0),'Control Sample Data'!D174-'Choose Housekeeping Genes'!AB$20,35-'Choose Housekeeping Genes'!AB$20),"")</f>
        <v/>
      </c>
      <c r="AA174" s="22" t="str">
        <f>IF(SUM('Control Sample Data'!E$3:E$194)&gt;10,IF(AND(ISNUMBER('Control Sample Data'!E174),'Control Sample Data'!E174&lt;35,'Control Sample Data'!E174&gt;0),'Control Sample Data'!E174-'Choose Housekeeping Genes'!AC$20,35-'Choose Housekeeping Genes'!AC$20),"")</f>
        <v/>
      </c>
      <c r="AB174" s="22" t="str">
        <f>IF(SUM('Control Sample Data'!F$3:F$194)&gt;10,IF(AND(ISNUMBER('Control Sample Data'!F174),'Control Sample Data'!F174&lt;35,'Control Sample Data'!F174&gt;0),'Control Sample Data'!F174-'Choose Housekeeping Genes'!AD$20,35-'Choose Housekeeping Genes'!AD$20),"")</f>
        <v/>
      </c>
      <c r="AC174" s="22" t="str">
        <f>IF(SUM('Control Sample Data'!G$3:G$194)&gt;10,IF(AND(ISNUMBER('Control Sample Data'!G174),'Control Sample Data'!G174&lt;35,'Control Sample Data'!G174&gt;0),'Control Sample Data'!G174-'Choose Housekeeping Genes'!AE$20,35-'Choose Housekeeping Genes'!AE$20),"")</f>
        <v/>
      </c>
      <c r="AD174" s="22" t="str">
        <f>IF(SUM('Control Sample Data'!H$3:H$194)&gt;10,IF(AND(ISNUMBER('Control Sample Data'!H174),'Control Sample Data'!H174&lt;35,'Control Sample Data'!H174&gt;0),'Control Sample Data'!H174-'Choose Housekeeping Genes'!AF$20,35-'Choose Housekeeping Genes'!AF$20),"")</f>
        <v/>
      </c>
      <c r="AE174" s="22" t="str">
        <f>IF(SUM('Control Sample Data'!I$3:I$194)&gt;10,IF(AND(ISNUMBER('Control Sample Data'!I174),'Control Sample Data'!I174&lt;35,'Control Sample Data'!I174&gt;0),'Control Sample Data'!I174-'Choose Housekeeping Genes'!AG$20,35-'Choose Housekeeping Genes'!AG$20),"")</f>
        <v/>
      </c>
      <c r="AF174" s="22" t="str">
        <f>IF(SUM('Control Sample Data'!J$3:J$194)&gt;10,IF(AND(ISNUMBER('Control Sample Data'!J174),'Control Sample Data'!J174&lt;35,'Control Sample Data'!J174&gt;0),'Control Sample Data'!J174-'Choose Housekeeping Genes'!AH$20,35-'Choose Housekeeping Genes'!AH$20),"")</f>
        <v/>
      </c>
      <c r="AG174" s="22" t="str">
        <f>IF(SUM('Control Sample Data'!K$3:K$194)&gt;10,IF(AND(ISNUMBER('Control Sample Data'!K174),'Control Sample Data'!K174&lt;35,'Control Sample Data'!K174&gt;0),'Control Sample Data'!K174-'Choose Housekeeping Genes'!AI$20,35-'Choose Housekeeping Genes'!AI$20),"")</f>
        <v/>
      </c>
      <c r="AH174" s="22" t="str">
        <f>IF(SUM('Control Sample Data'!L$3:L$194)&gt;10,IF(AND(ISNUMBER('Control Sample Data'!L174),'Control Sample Data'!L174&lt;35,'Control Sample Data'!L174&gt;0),'Control Sample Data'!L174-'Choose Housekeeping Genes'!AJ$20,35-'Choose Housekeeping Genes'!AJ$20),"")</f>
        <v/>
      </c>
      <c r="AI174" s="22" t="str">
        <f>IF(SUM('Control Sample Data'!M$3:M$194)&gt;10,IF(AND(ISNUMBER('Control Sample Data'!M174),'Control Sample Data'!M174&lt;35,'Control Sample Data'!M174&gt;0),'Control Sample Data'!M174-'Choose Housekeeping Genes'!AK$20,35-'Choose Housekeeping Genes'!AK$20),"")</f>
        <v/>
      </c>
      <c r="AJ174" s="22" t="str">
        <f>IF(SUM('Control Sample Data'!N$3:N$194)&gt;10,IF(AND(ISNUMBER('Control Sample Data'!N174),'Control Sample Data'!N174&lt;35,'Control Sample Data'!N174&gt;0),'Control Sample Data'!N174-'Choose Housekeeping Genes'!AL$20,35-'Choose Housekeeping Genes'!AL$20),"")</f>
        <v/>
      </c>
      <c r="AK174" s="22" t="str">
        <f>IF(SUM('Control Sample Data'!O$3:O$194)&gt;10,IF(AND(ISNUMBER('Control Sample Data'!O174),'Control Sample Data'!O174&lt;35,'Control Sample Data'!O174&gt;0),'Control Sample Data'!O174-'Choose Housekeeping Genes'!AM$20,35-'Choose Housekeeping Genes'!AM$20),"")</f>
        <v/>
      </c>
      <c r="AL174" s="22" t="str">
        <f>IF(SUM('Control Sample Data'!P$3:P$194)&gt;10,IF(AND(ISNUMBER('Control Sample Data'!P174),'Control Sample Data'!P174&lt;35,'Control Sample Data'!P174&gt;0),'Control Sample Data'!P174-'Choose Housekeeping Genes'!AN$20,35-'Choose Housekeeping Genes'!AN$20),"")</f>
        <v/>
      </c>
      <c r="AM174" s="22" t="str">
        <f>IF(SUM('Control Sample Data'!Q$3:Q$194)&gt;10,IF(AND(ISNUMBER('Control Sample Data'!Q174),'Control Sample Data'!Q174&lt;35,'Control Sample Data'!Q174&gt;0),'Control Sample Data'!Q174-'Choose Housekeeping Genes'!AO$20,35-'Choose Housekeeping Genes'!AO$20),"")</f>
        <v/>
      </c>
      <c r="AN174" s="22" t="str">
        <f>IF(SUM('Control Sample Data'!R$3:R$194)&gt;10,IF(AND(ISNUMBER('Control Sample Data'!R174),'Control Sample Data'!R174&lt;35,'Control Sample Data'!R174&gt;0),'Control Sample Data'!R174-'Choose Housekeeping Genes'!AP$20,35-'Choose Housekeeping Genes'!AP$20),"")</f>
        <v/>
      </c>
      <c r="AO174" s="22" t="str">
        <f>IF(SUM('Control Sample Data'!S$3:S$194)&gt;10,IF(AND(ISNUMBER('Control Sample Data'!S174),'Control Sample Data'!S174&lt;35,'Control Sample Data'!S174&gt;0),'Control Sample Data'!S174-'Choose Housekeeping Genes'!AQ$20,35-'Choose Housekeeping Genes'!AQ$20),"")</f>
        <v/>
      </c>
      <c r="AP174" s="22" t="str">
        <f>IF(SUM('Control Sample Data'!T$3:T$194)&gt;10,IF(AND(ISNUMBER('Control Sample Data'!T174),'Control Sample Data'!T174&lt;35,'Control Sample Data'!T174&gt;0),'Control Sample Data'!T174-'Choose Housekeeping Genes'!AR$20,35-'Choose Housekeeping Genes'!AR$20),"")</f>
        <v/>
      </c>
      <c r="AQ174" s="22" t="str">
        <f>IF(SUM('Control Sample Data'!U$3:U$194)&gt;10,IF(AND(ISNUMBER('Control Sample Data'!U174),'Control Sample Data'!U174&lt;35,'Control Sample Data'!U174&gt;0),'Control Sample Data'!U174-'Choose Housekeeping Genes'!AS$20,35-'Choose Housekeeping Genes'!AS$20),"")</f>
        <v/>
      </c>
      <c r="AR174" s="22" t="str">
        <f>IF(SUM('Control Sample Data'!V$3:V$194)&gt;10,IF(AND(ISNUMBER('Control Sample Data'!V174),'Control Sample Data'!V174&lt;35,'Control Sample Data'!V174&gt;0),'Control Sample Data'!V174-'Choose Housekeeping Genes'!AT$20,35-'Choose Housekeeping Genes'!AT$20),"")</f>
        <v/>
      </c>
      <c r="AS174" s="69" t="str">
        <f>'Control Sample Data'!A174</f>
        <v>mt-His-GTG</v>
      </c>
      <c r="AT174" s="21" t="s">
        <v>96</v>
      </c>
      <c r="AU174" s="22" t="str">
        <f ca="1">IF(ISNUMBER(C174-'Choose Housekeeping Genes'!D$12),C174-'Choose Housekeeping Genes'!D$12,"")</f>
        <v/>
      </c>
      <c r="AV174" s="22" t="str">
        <f ca="1">IF(ISNUMBER(D174-'Choose Housekeeping Genes'!E$12),D174-'Choose Housekeeping Genes'!E$12,"")</f>
        <v/>
      </c>
      <c r="AW174" s="22" t="str">
        <f ca="1">IF(ISNUMBER(E174-'Choose Housekeeping Genes'!F$12),E174-'Choose Housekeeping Genes'!F$12,"")</f>
        <v/>
      </c>
      <c r="AX174" s="22" t="str">
        <f ca="1">IF(ISNUMBER(F174-'Choose Housekeeping Genes'!G$12),F174-'Choose Housekeeping Genes'!G$12,"")</f>
        <v/>
      </c>
      <c r="AY174" s="22" t="str">
        <f ca="1">IF(ISNUMBER(G174-'Choose Housekeeping Genes'!H$12),G174-'Choose Housekeeping Genes'!H$12,"")</f>
        <v/>
      </c>
      <c r="AZ174" s="22" t="str">
        <f ca="1">IF(ISNUMBER(H174-'Choose Housekeeping Genes'!I$12),H174-'Choose Housekeeping Genes'!I$12,"")</f>
        <v/>
      </c>
      <c r="BA174" s="22" t="str">
        <f ca="1">IF(ISNUMBER(I174-'Choose Housekeeping Genes'!J$12),I174-'Choose Housekeeping Genes'!J$12,"")</f>
        <v/>
      </c>
      <c r="BB174" s="22" t="str">
        <f ca="1">IF(ISNUMBER(J174-'Choose Housekeeping Genes'!K$12),J174-'Choose Housekeeping Genes'!K$12,"")</f>
        <v/>
      </c>
      <c r="BC174" s="22" t="str">
        <f ca="1">IF(ISNUMBER(K174-'Choose Housekeeping Genes'!L$12),K174-'Choose Housekeeping Genes'!L$12,"")</f>
        <v/>
      </c>
      <c r="BD174" s="22" t="str">
        <f ca="1">IF(ISNUMBER(L174-'Choose Housekeeping Genes'!M$12),L174-'Choose Housekeeping Genes'!M$12,"")</f>
        <v/>
      </c>
      <c r="BE174" s="22" t="str">
        <f ca="1">IF(ISNUMBER(M174-'Choose Housekeeping Genes'!N$12),M174-'Choose Housekeeping Genes'!N$12,"")</f>
        <v/>
      </c>
      <c r="BF174" s="22" t="str">
        <f ca="1">IF(ISNUMBER(N174-'Choose Housekeeping Genes'!O$12),N174-'Choose Housekeeping Genes'!O$12,"")</f>
        <v/>
      </c>
      <c r="BG174" s="22" t="str">
        <f ca="1">IF(ISNUMBER(O174-'Choose Housekeeping Genes'!P$12),O174-'Choose Housekeeping Genes'!P$12,"")</f>
        <v/>
      </c>
      <c r="BH174" s="22" t="str">
        <f ca="1">IF(ISNUMBER(P174-'Choose Housekeeping Genes'!Q$12),P174-'Choose Housekeeping Genes'!Q$12,"")</f>
        <v/>
      </c>
      <c r="BI174" s="22" t="str">
        <f ca="1">IF(ISNUMBER(Q174-'Choose Housekeeping Genes'!R$12),Q174-'Choose Housekeeping Genes'!R$12,"")</f>
        <v/>
      </c>
      <c r="BJ174" s="22" t="str">
        <f ca="1">IF(ISNUMBER(R174-'Choose Housekeeping Genes'!S$12),R174-'Choose Housekeeping Genes'!S$12,"")</f>
        <v/>
      </c>
      <c r="BK174" s="22" t="str">
        <f ca="1">IF(ISNUMBER(S174-'Choose Housekeeping Genes'!T$12),S174-'Choose Housekeeping Genes'!T$12,"")</f>
        <v/>
      </c>
      <c r="BL174" s="22" t="str">
        <f ca="1">IF(ISNUMBER(T174-'Choose Housekeeping Genes'!U$12),T174-'Choose Housekeeping Genes'!U$12,"")</f>
        <v/>
      </c>
      <c r="BM174" s="22" t="str">
        <f ca="1">IF(ISNUMBER(U174-'Choose Housekeeping Genes'!V$12),U174-'Choose Housekeeping Genes'!V$12,"")</f>
        <v/>
      </c>
      <c r="BN174" s="22" t="str">
        <f ca="1">IF(ISNUMBER(V174-'Choose Housekeeping Genes'!W$12),V174-'Choose Housekeeping Genes'!W$12,"")</f>
        <v/>
      </c>
      <c r="BO174" s="142" t="str">
        <f t="shared" si="138"/>
        <v>mt-His-GTG</v>
      </c>
      <c r="BP174" s="140" t="s">
        <v>96</v>
      </c>
      <c r="BQ174" s="22" t="str">
        <f ca="1">IF(ISNUMBER(Y174-'Choose Housekeeping Genes'!AA$12),Y174-'Choose Housekeeping Genes'!AA$12,"")</f>
        <v/>
      </c>
      <c r="BR174" s="22" t="str">
        <f ca="1">IF(ISNUMBER(Z174-'Choose Housekeeping Genes'!AB$12),Z174-'Choose Housekeeping Genes'!AB$12,"")</f>
        <v/>
      </c>
      <c r="BS174" s="22" t="str">
        <f ca="1">IF(ISNUMBER(AA174-'Choose Housekeeping Genes'!AC$12),AA174-'Choose Housekeeping Genes'!AC$12,"")</f>
        <v/>
      </c>
      <c r="BT174" s="22" t="str">
        <f ca="1">IF(ISNUMBER(AB174-'Choose Housekeeping Genes'!AD$12),AB174-'Choose Housekeeping Genes'!AD$12,"")</f>
        <v/>
      </c>
      <c r="BU174" s="22" t="str">
        <f ca="1">IF(ISNUMBER(AC174-'Choose Housekeeping Genes'!AE$12),AC174-'Choose Housekeeping Genes'!AE$12,"")</f>
        <v/>
      </c>
      <c r="BV174" s="22" t="str">
        <f ca="1">IF(ISNUMBER(AD174-'Choose Housekeeping Genes'!AF$12),AD174-'Choose Housekeeping Genes'!AF$12,"")</f>
        <v/>
      </c>
      <c r="BW174" s="22" t="str">
        <f ca="1">IF(ISNUMBER(AE174-'Choose Housekeeping Genes'!AG$12),AE174-'Choose Housekeeping Genes'!AG$12,"")</f>
        <v/>
      </c>
      <c r="BX174" s="22" t="str">
        <f ca="1">IF(ISNUMBER(AF174-'Choose Housekeeping Genes'!AH$12),AF174-'Choose Housekeeping Genes'!AH$12,"")</f>
        <v/>
      </c>
      <c r="BY174" s="22" t="str">
        <f ca="1">IF(ISNUMBER(AG174-'Choose Housekeeping Genes'!AI$12),AG174-'Choose Housekeeping Genes'!AI$12,"")</f>
        <v/>
      </c>
      <c r="BZ174" s="22" t="str">
        <f ca="1">IF(ISNUMBER(AH174-'Choose Housekeeping Genes'!AJ$12),AH174-'Choose Housekeeping Genes'!AJ$12,"")</f>
        <v/>
      </c>
      <c r="CA174" s="22" t="str">
        <f ca="1">IF(ISNUMBER(AI174-'Choose Housekeeping Genes'!AK$12),AI174-'Choose Housekeeping Genes'!AK$12,"")</f>
        <v/>
      </c>
      <c r="CB174" s="22" t="str">
        <f ca="1">IF(ISNUMBER(AJ174-'Choose Housekeeping Genes'!AL$12),AJ174-'Choose Housekeeping Genes'!AL$12,"")</f>
        <v/>
      </c>
      <c r="CC174" s="22" t="str">
        <f ca="1">IF(ISNUMBER(AK174-'Choose Housekeeping Genes'!AM$12),AK174-'Choose Housekeeping Genes'!AM$12,"")</f>
        <v/>
      </c>
      <c r="CD174" s="22" t="str">
        <f ca="1">IF(ISNUMBER(AL174-'Choose Housekeeping Genes'!AN$12),AL174-'Choose Housekeeping Genes'!AN$12,"")</f>
        <v/>
      </c>
      <c r="CE174" s="22" t="str">
        <f ca="1">IF(ISNUMBER(AM174-'Choose Housekeeping Genes'!AO$12),AM174-'Choose Housekeeping Genes'!AO$12,"")</f>
        <v/>
      </c>
      <c r="CF174" s="22" t="str">
        <f ca="1">IF(ISNUMBER(AN174-'Choose Housekeeping Genes'!AP$12),AN174-'Choose Housekeeping Genes'!AP$12,"")</f>
        <v/>
      </c>
      <c r="CG174" s="22" t="str">
        <f ca="1">IF(ISNUMBER(AO174-'Choose Housekeeping Genes'!AQ$12),AO174-'Choose Housekeeping Genes'!AQ$12,"")</f>
        <v/>
      </c>
      <c r="CH174" s="22" t="str">
        <f ca="1">IF(ISNUMBER(AP174-'Choose Housekeeping Genes'!AR$12),AP174-'Choose Housekeeping Genes'!AR$12,"")</f>
        <v/>
      </c>
      <c r="CI174" s="22" t="str">
        <f ca="1">IF(ISNUMBER(AQ174-'Choose Housekeeping Genes'!AS$12),AQ174-'Choose Housekeeping Genes'!AS$12,"")</f>
        <v/>
      </c>
      <c r="CJ174" s="22" t="str">
        <f ca="1">IF(ISNUMBER(AR174-'Choose Housekeeping Genes'!AT$12),AR174-'Choose Housekeeping Genes'!AT$12,"")</f>
        <v/>
      </c>
      <c r="CK174" s="66" t="e">
        <f t="shared" ca="1" si="95"/>
        <v>#DIV/0!</v>
      </c>
      <c r="CL174" s="143" t="e">
        <f t="shared" ca="1" si="96"/>
        <v>#DIV/0!</v>
      </c>
      <c r="DA174" s="69" t="str">
        <f>'Transcript table'!D182</f>
        <v>mt-His-GTG</v>
      </c>
      <c r="DB174" s="21" t="s">
        <v>96</v>
      </c>
      <c r="DC174" s="65" t="str">
        <f t="shared" ca="1" si="97"/>
        <v/>
      </c>
      <c r="DD174" s="65" t="str">
        <f t="shared" ca="1" si="98"/>
        <v/>
      </c>
      <c r="DE174" s="65" t="str">
        <f t="shared" ca="1" si="99"/>
        <v/>
      </c>
      <c r="DF174" s="65" t="str">
        <f t="shared" ca="1" si="100"/>
        <v/>
      </c>
      <c r="DG174" s="65" t="str">
        <f t="shared" ca="1" si="101"/>
        <v/>
      </c>
      <c r="DH174" s="65" t="str">
        <f t="shared" ca="1" si="102"/>
        <v/>
      </c>
      <c r="DI174" s="65" t="str">
        <f t="shared" ca="1" si="103"/>
        <v/>
      </c>
      <c r="DJ174" s="65" t="str">
        <f t="shared" ca="1" si="104"/>
        <v/>
      </c>
      <c r="DK174" s="65" t="str">
        <f t="shared" ca="1" si="105"/>
        <v/>
      </c>
      <c r="DL174" s="65" t="str">
        <f t="shared" ca="1" si="106"/>
        <v/>
      </c>
      <c r="DM174" s="65" t="str">
        <f t="shared" ca="1" si="107"/>
        <v/>
      </c>
      <c r="DN174" s="65" t="str">
        <f t="shared" ca="1" si="108"/>
        <v/>
      </c>
      <c r="DO174" s="65" t="str">
        <f t="shared" ca="1" si="109"/>
        <v/>
      </c>
      <c r="DP174" s="65" t="str">
        <f t="shared" ca="1" si="110"/>
        <v/>
      </c>
      <c r="DQ174" s="65" t="str">
        <f t="shared" ca="1" si="111"/>
        <v/>
      </c>
      <c r="DR174" s="65" t="str">
        <f t="shared" ca="1" si="112"/>
        <v/>
      </c>
      <c r="DS174" s="65" t="str">
        <f t="shared" ca="1" si="113"/>
        <v/>
      </c>
      <c r="DT174" s="65" t="str">
        <f t="shared" ca="1" si="114"/>
        <v/>
      </c>
      <c r="DU174" s="65" t="str">
        <f t="shared" ca="1" si="115"/>
        <v/>
      </c>
      <c r="DV174" s="65" t="str">
        <f t="shared" ca="1" si="116"/>
        <v/>
      </c>
      <c r="DW174" s="141" t="str">
        <f t="shared" si="117"/>
        <v>mt-His-GTG</v>
      </c>
      <c r="DX174" s="140" t="s">
        <v>96</v>
      </c>
      <c r="DY174" s="65" t="str">
        <f t="shared" ca="1" si="118"/>
        <v/>
      </c>
      <c r="DZ174" s="65" t="str">
        <f t="shared" ca="1" si="119"/>
        <v/>
      </c>
      <c r="EA174" s="65" t="str">
        <f t="shared" ca="1" si="120"/>
        <v/>
      </c>
      <c r="EB174" s="65" t="str">
        <f t="shared" ca="1" si="121"/>
        <v/>
      </c>
      <c r="EC174" s="65" t="str">
        <f t="shared" ca="1" si="122"/>
        <v/>
      </c>
      <c r="ED174" s="65" t="str">
        <f t="shared" ca="1" si="123"/>
        <v/>
      </c>
      <c r="EE174" s="65" t="str">
        <f t="shared" ca="1" si="124"/>
        <v/>
      </c>
      <c r="EF174" s="65" t="str">
        <f t="shared" ca="1" si="125"/>
        <v/>
      </c>
      <c r="EG174" s="65" t="str">
        <f t="shared" ca="1" si="126"/>
        <v/>
      </c>
      <c r="EH174" s="65" t="str">
        <f t="shared" ca="1" si="127"/>
        <v/>
      </c>
      <c r="EI174" s="65" t="str">
        <f t="shared" ca="1" si="128"/>
        <v/>
      </c>
      <c r="EJ174" s="65" t="str">
        <f t="shared" ca="1" si="129"/>
        <v/>
      </c>
      <c r="EK174" s="65" t="str">
        <f t="shared" ca="1" si="130"/>
        <v/>
      </c>
      <c r="EL174" s="65" t="str">
        <f t="shared" ca="1" si="131"/>
        <v/>
      </c>
      <c r="EM174" s="65" t="str">
        <f t="shared" ca="1" si="132"/>
        <v/>
      </c>
      <c r="EN174" s="65" t="str">
        <f t="shared" ca="1" si="133"/>
        <v/>
      </c>
      <c r="EO174" s="65" t="str">
        <f t="shared" ca="1" si="134"/>
        <v/>
      </c>
      <c r="EP174" s="65" t="str">
        <f t="shared" ca="1" si="135"/>
        <v/>
      </c>
      <c r="EQ174" s="65" t="str">
        <f t="shared" ca="1" si="136"/>
        <v/>
      </c>
      <c r="ER174" s="65" t="str">
        <f t="shared" ca="1" si="137"/>
        <v/>
      </c>
    </row>
    <row r="175" spans="1:148" ht="12.75" customHeight="1">
      <c r="A175" s="134" t="str">
        <f>'Test Sample Data'!A175</f>
        <v>mt-Ile-GAT</v>
      </c>
      <c r="B175" s="136" t="s">
        <v>94</v>
      </c>
      <c r="C175" s="22" t="str">
        <f>IF(SUM('Test Sample Data'!C$3:C$194)&gt;10,IF(AND(ISNUMBER('Test Sample Data'!C175),'Test Sample Data'!C175&lt;35,'Test Sample Data'!C175&gt;0),'Test Sample Data'!C175-'Choose Housekeeping Genes'!D$20,35-'Choose Housekeeping Genes'!D$20),"")</f>
        <v/>
      </c>
      <c r="D175" s="22" t="str">
        <f>IF(SUM('Test Sample Data'!D$3:D$194)&gt;10,IF(AND(ISNUMBER('Test Sample Data'!D175),'Test Sample Data'!D175&lt;35,'Test Sample Data'!D175&gt;0),'Test Sample Data'!D175-'Choose Housekeeping Genes'!E$20,35-'Choose Housekeeping Genes'!E$20),"")</f>
        <v/>
      </c>
      <c r="E175" s="22" t="str">
        <f>IF(SUM('Test Sample Data'!E$3:E$194)&gt;10,IF(AND(ISNUMBER('Test Sample Data'!E175),'Test Sample Data'!E175&lt;35,'Test Sample Data'!E175&gt;0),'Test Sample Data'!E175-'Choose Housekeeping Genes'!F$20,35-'Choose Housekeeping Genes'!F$20),"")</f>
        <v/>
      </c>
      <c r="F175" s="22" t="str">
        <f>IF(SUM('Test Sample Data'!F$3:F$194)&gt;10,IF(AND(ISNUMBER('Test Sample Data'!F175),'Test Sample Data'!F175&lt;35,'Test Sample Data'!F175&gt;0),'Test Sample Data'!F175-'Choose Housekeeping Genes'!G$20,35-'Choose Housekeeping Genes'!G$20),"")</f>
        <v/>
      </c>
      <c r="G175" s="22" t="str">
        <f>IF(SUM('Test Sample Data'!G$3:G$194)&gt;10,IF(AND(ISNUMBER('Test Sample Data'!G175),'Test Sample Data'!G175&lt;35,'Test Sample Data'!G175&gt;0),'Test Sample Data'!G175-'Choose Housekeeping Genes'!H$20,35-'Choose Housekeeping Genes'!H$20),"")</f>
        <v/>
      </c>
      <c r="H175" s="22" t="str">
        <f>IF(SUM('Test Sample Data'!H$3:H$194)&gt;10,IF(AND(ISNUMBER('Test Sample Data'!H175),'Test Sample Data'!H175&lt;35,'Test Sample Data'!H175&gt;0),'Test Sample Data'!H175-'Choose Housekeeping Genes'!I$20,35-'Choose Housekeeping Genes'!I$20),"")</f>
        <v/>
      </c>
      <c r="I175" s="22" t="str">
        <f>IF(SUM('Test Sample Data'!I$3:I$194)&gt;10,IF(AND(ISNUMBER('Test Sample Data'!I175),'Test Sample Data'!I175&lt;35,'Test Sample Data'!I175&gt;0),'Test Sample Data'!I175-'Choose Housekeeping Genes'!J$20,35-'Choose Housekeeping Genes'!J$20),"")</f>
        <v/>
      </c>
      <c r="J175" s="22" t="str">
        <f>IF(SUM('Test Sample Data'!J$3:J$194)&gt;10,IF(AND(ISNUMBER('Test Sample Data'!J175),'Test Sample Data'!J175&lt;35,'Test Sample Data'!J175&gt;0),'Test Sample Data'!J175-'Choose Housekeeping Genes'!K$20,35-'Choose Housekeeping Genes'!K$20),"")</f>
        <v/>
      </c>
      <c r="K175" s="22" t="str">
        <f>IF(SUM('Test Sample Data'!K$3:K$194)&gt;10,IF(AND(ISNUMBER('Test Sample Data'!K175),'Test Sample Data'!K175&lt;35,'Test Sample Data'!K175&gt;0),'Test Sample Data'!K175-'Choose Housekeeping Genes'!L$20,35-'Choose Housekeeping Genes'!L$20),"")</f>
        <v/>
      </c>
      <c r="L175" s="22" t="str">
        <f>IF(SUM('Test Sample Data'!L$3:L$194)&gt;10,IF(AND(ISNUMBER('Test Sample Data'!L175),'Test Sample Data'!L175&lt;35,'Test Sample Data'!L175&gt;0),'Test Sample Data'!L175-'Choose Housekeeping Genes'!M$20,35-'Choose Housekeeping Genes'!M$20),"")</f>
        <v/>
      </c>
      <c r="M175" s="22" t="str">
        <f>IF(SUM('Test Sample Data'!M$3:M$194)&gt;10,IF(AND(ISNUMBER('Test Sample Data'!M175),'Test Sample Data'!M175&lt;35,'Test Sample Data'!M175&gt;0),'Test Sample Data'!M175-'Choose Housekeeping Genes'!N$20,35-'Choose Housekeeping Genes'!N$20),"")</f>
        <v/>
      </c>
      <c r="N175" s="22" t="str">
        <f>IF(SUM('Test Sample Data'!N$3:N$194)&gt;10,IF(AND(ISNUMBER('Test Sample Data'!N175),'Test Sample Data'!N175&lt;35,'Test Sample Data'!N175&gt;0),'Test Sample Data'!N175-'Choose Housekeeping Genes'!O$20,35-'Choose Housekeeping Genes'!O$20),"")</f>
        <v/>
      </c>
      <c r="O175" s="22" t="str">
        <f>IF(SUM('Test Sample Data'!O$3:O$194)&gt;10,IF(AND(ISNUMBER('Test Sample Data'!O175),'Test Sample Data'!O175&lt;35,'Test Sample Data'!O175&gt;0),'Test Sample Data'!O175-'Choose Housekeeping Genes'!P$20,35-'Choose Housekeeping Genes'!P$20),"")</f>
        <v/>
      </c>
      <c r="P175" s="22" t="str">
        <f>IF(SUM('Test Sample Data'!P$3:P$194)&gt;10,IF(AND(ISNUMBER('Test Sample Data'!P175),'Test Sample Data'!P175&lt;35,'Test Sample Data'!P175&gt;0),'Test Sample Data'!P175-'Choose Housekeeping Genes'!Q$20,35-'Choose Housekeeping Genes'!Q$20),"")</f>
        <v/>
      </c>
      <c r="Q175" s="22" t="str">
        <f>IF(SUM('Test Sample Data'!Q$3:Q$194)&gt;10,IF(AND(ISNUMBER('Test Sample Data'!Q175),'Test Sample Data'!Q175&lt;35,'Test Sample Data'!Q175&gt;0),'Test Sample Data'!Q175-'Choose Housekeeping Genes'!R$20,35-'Choose Housekeeping Genes'!R$20),"")</f>
        <v/>
      </c>
      <c r="R175" s="22" t="str">
        <f>IF(SUM('Test Sample Data'!R$3:R$194)&gt;10,IF(AND(ISNUMBER('Test Sample Data'!R175),'Test Sample Data'!R175&lt;35,'Test Sample Data'!R175&gt;0),'Test Sample Data'!R175-'Choose Housekeeping Genes'!S$20,35-'Choose Housekeeping Genes'!S$20),"")</f>
        <v/>
      </c>
      <c r="S175" s="22" t="str">
        <f>IF(SUM('Test Sample Data'!S$3:S$194)&gt;10,IF(AND(ISNUMBER('Test Sample Data'!S175),'Test Sample Data'!S175&lt;35,'Test Sample Data'!S175&gt;0),'Test Sample Data'!S175-'Choose Housekeeping Genes'!T$20,35-'Choose Housekeeping Genes'!T$20),"")</f>
        <v/>
      </c>
      <c r="T175" s="22" t="str">
        <f>IF(SUM('Test Sample Data'!T$3:T$194)&gt;10,IF(AND(ISNUMBER('Test Sample Data'!T175),'Test Sample Data'!T175&lt;35,'Test Sample Data'!T175&gt;0),'Test Sample Data'!T175-'Choose Housekeeping Genes'!U$20,35-'Choose Housekeeping Genes'!U$20),"")</f>
        <v/>
      </c>
      <c r="U175" s="22" t="str">
        <f>IF(SUM('Test Sample Data'!U$3:U$194)&gt;10,IF(AND(ISNUMBER('Test Sample Data'!U175),'Test Sample Data'!U175&lt;35,'Test Sample Data'!U175&gt;0),'Test Sample Data'!U175-'Choose Housekeeping Genes'!V$20,35-'Choose Housekeeping Genes'!V$20),"")</f>
        <v/>
      </c>
      <c r="V175" s="22" t="str">
        <f>IF(SUM('Test Sample Data'!V$3:V$194)&gt;10,IF(AND(ISNUMBER('Test Sample Data'!V175),'Test Sample Data'!V175&lt;35,'Test Sample Data'!V175&gt;0),'Test Sample Data'!V175-'Choose Housekeeping Genes'!W$20,35-'Choose Housekeeping Genes'!W$20),"")</f>
        <v/>
      </c>
      <c r="W175" s="139" t="str">
        <f>'Control Sample Data'!A175</f>
        <v>mt-Ile-GAT</v>
      </c>
      <c r="X175" s="140" t="s">
        <v>94</v>
      </c>
      <c r="Y175" s="22" t="str">
        <f>IF(SUM('Control Sample Data'!C$3:C$194)&gt;10,IF(AND(ISNUMBER('Control Sample Data'!C175),'Control Sample Data'!C175&lt;35,'Control Sample Data'!C175&gt;0),'Control Sample Data'!C175-'Choose Housekeeping Genes'!AA$20,35-'Choose Housekeeping Genes'!AA$20),"")</f>
        <v/>
      </c>
      <c r="Z175" s="22" t="str">
        <f>IF(SUM('Control Sample Data'!D$3:D$194)&gt;10,IF(AND(ISNUMBER('Control Sample Data'!D175),'Control Sample Data'!D175&lt;35,'Control Sample Data'!D175&gt;0),'Control Sample Data'!D175-'Choose Housekeeping Genes'!AB$20,35-'Choose Housekeeping Genes'!AB$20),"")</f>
        <v/>
      </c>
      <c r="AA175" s="22" t="str">
        <f>IF(SUM('Control Sample Data'!E$3:E$194)&gt;10,IF(AND(ISNUMBER('Control Sample Data'!E175),'Control Sample Data'!E175&lt;35,'Control Sample Data'!E175&gt;0),'Control Sample Data'!E175-'Choose Housekeeping Genes'!AC$20,35-'Choose Housekeeping Genes'!AC$20),"")</f>
        <v/>
      </c>
      <c r="AB175" s="22" t="str">
        <f>IF(SUM('Control Sample Data'!F$3:F$194)&gt;10,IF(AND(ISNUMBER('Control Sample Data'!F175),'Control Sample Data'!F175&lt;35,'Control Sample Data'!F175&gt;0),'Control Sample Data'!F175-'Choose Housekeeping Genes'!AD$20,35-'Choose Housekeeping Genes'!AD$20),"")</f>
        <v/>
      </c>
      <c r="AC175" s="22" t="str">
        <f>IF(SUM('Control Sample Data'!G$3:G$194)&gt;10,IF(AND(ISNUMBER('Control Sample Data'!G175),'Control Sample Data'!G175&lt;35,'Control Sample Data'!G175&gt;0),'Control Sample Data'!G175-'Choose Housekeeping Genes'!AE$20,35-'Choose Housekeeping Genes'!AE$20),"")</f>
        <v/>
      </c>
      <c r="AD175" s="22" t="str">
        <f>IF(SUM('Control Sample Data'!H$3:H$194)&gt;10,IF(AND(ISNUMBER('Control Sample Data'!H175),'Control Sample Data'!H175&lt;35,'Control Sample Data'!H175&gt;0),'Control Sample Data'!H175-'Choose Housekeeping Genes'!AF$20,35-'Choose Housekeeping Genes'!AF$20),"")</f>
        <v/>
      </c>
      <c r="AE175" s="22" t="str">
        <f>IF(SUM('Control Sample Data'!I$3:I$194)&gt;10,IF(AND(ISNUMBER('Control Sample Data'!I175),'Control Sample Data'!I175&lt;35,'Control Sample Data'!I175&gt;0),'Control Sample Data'!I175-'Choose Housekeeping Genes'!AG$20,35-'Choose Housekeeping Genes'!AG$20),"")</f>
        <v/>
      </c>
      <c r="AF175" s="22" t="str">
        <f>IF(SUM('Control Sample Data'!J$3:J$194)&gt;10,IF(AND(ISNUMBER('Control Sample Data'!J175),'Control Sample Data'!J175&lt;35,'Control Sample Data'!J175&gt;0),'Control Sample Data'!J175-'Choose Housekeeping Genes'!AH$20,35-'Choose Housekeeping Genes'!AH$20),"")</f>
        <v/>
      </c>
      <c r="AG175" s="22" t="str">
        <f>IF(SUM('Control Sample Data'!K$3:K$194)&gt;10,IF(AND(ISNUMBER('Control Sample Data'!K175),'Control Sample Data'!K175&lt;35,'Control Sample Data'!K175&gt;0),'Control Sample Data'!K175-'Choose Housekeeping Genes'!AI$20,35-'Choose Housekeeping Genes'!AI$20),"")</f>
        <v/>
      </c>
      <c r="AH175" s="22" t="str">
        <f>IF(SUM('Control Sample Data'!L$3:L$194)&gt;10,IF(AND(ISNUMBER('Control Sample Data'!L175),'Control Sample Data'!L175&lt;35,'Control Sample Data'!L175&gt;0),'Control Sample Data'!L175-'Choose Housekeeping Genes'!AJ$20,35-'Choose Housekeeping Genes'!AJ$20),"")</f>
        <v/>
      </c>
      <c r="AI175" s="22" t="str">
        <f>IF(SUM('Control Sample Data'!M$3:M$194)&gt;10,IF(AND(ISNUMBER('Control Sample Data'!M175),'Control Sample Data'!M175&lt;35,'Control Sample Data'!M175&gt;0),'Control Sample Data'!M175-'Choose Housekeeping Genes'!AK$20,35-'Choose Housekeeping Genes'!AK$20),"")</f>
        <v/>
      </c>
      <c r="AJ175" s="22" t="str">
        <f>IF(SUM('Control Sample Data'!N$3:N$194)&gt;10,IF(AND(ISNUMBER('Control Sample Data'!N175),'Control Sample Data'!N175&lt;35,'Control Sample Data'!N175&gt;0),'Control Sample Data'!N175-'Choose Housekeeping Genes'!AL$20,35-'Choose Housekeeping Genes'!AL$20),"")</f>
        <v/>
      </c>
      <c r="AK175" s="22" t="str">
        <f>IF(SUM('Control Sample Data'!O$3:O$194)&gt;10,IF(AND(ISNUMBER('Control Sample Data'!O175),'Control Sample Data'!O175&lt;35,'Control Sample Data'!O175&gt;0),'Control Sample Data'!O175-'Choose Housekeeping Genes'!AM$20,35-'Choose Housekeeping Genes'!AM$20),"")</f>
        <v/>
      </c>
      <c r="AL175" s="22" t="str">
        <f>IF(SUM('Control Sample Data'!P$3:P$194)&gt;10,IF(AND(ISNUMBER('Control Sample Data'!P175),'Control Sample Data'!P175&lt;35,'Control Sample Data'!P175&gt;0),'Control Sample Data'!P175-'Choose Housekeeping Genes'!AN$20,35-'Choose Housekeeping Genes'!AN$20),"")</f>
        <v/>
      </c>
      <c r="AM175" s="22" t="str">
        <f>IF(SUM('Control Sample Data'!Q$3:Q$194)&gt;10,IF(AND(ISNUMBER('Control Sample Data'!Q175),'Control Sample Data'!Q175&lt;35,'Control Sample Data'!Q175&gt;0),'Control Sample Data'!Q175-'Choose Housekeeping Genes'!AO$20,35-'Choose Housekeeping Genes'!AO$20),"")</f>
        <v/>
      </c>
      <c r="AN175" s="22" t="str">
        <f>IF(SUM('Control Sample Data'!R$3:R$194)&gt;10,IF(AND(ISNUMBER('Control Sample Data'!R175),'Control Sample Data'!R175&lt;35,'Control Sample Data'!R175&gt;0),'Control Sample Data'!R175-'Choose Housekeeping Genes'!AP$20,35-'Choose Housekeeping Genes'!AP$20),"")</f>
        <v/>
      </c>
      <c r="AO175" s="22" t="str">
        <f>IF(SUM('Control Sample Data'!S$3:S$194)&gt;10,IF(AND(ISNUMBER('Control Sample Data'!S175),'Control Sample Data'!S175&lt;35,'Control Sample Data'!S175&gt;0),'Control Sample Data'!S175-'Choose Housekeeping Genes'!AQ$20,35-'Choose Housekeeping Genes'!AQ$20),"")</f>
        <v/>
      </c>
      <c r="AP175" s="22" t="str">
        <f>IF(SUM('Control Sample Data'!T$3:T$194)&gt;10,IF(AND(ISNUMBER('Control Sample Data'!T175),'Control Sample Data'!T175&lt;35,'Control Sample Data'!T175&gt;0),'Control Sample Data'!T175-'Choose Housekeeping Genes'!AR$20,35-'Choose Housekeeping Genes'!AR$20),"")</f>
        <v/>
      </c>
      <c r="AQ175" s="22" t="str">
        <f>IF(SUM('Control Sample Data'!U$3:U$194)&gt;10,IF(AND(ISNUMBER('Control Sample Data'!U175),'Control Sample Data'!U175&lt;35,'Control Sample Data'!U175&gt;0),'Control Sample Data'!U175-'Choose Housekeeping Genes'!AS$20,35-'Choose Housekeeping Genes'!AS$20),"")</f>
        <v/>
      </c>
      <c r="AR175" s="22" t="str">
        <f>IF(SUM('Control Sample Data'!V$3:V$194)&gt;10,IF(AND(ISNUMBER('Control Sample Data'!V175),'Control Sample Data'!V175&lt;35,'Control Sample Data'!V175&gt;0),'Control Sample Data'!V175-'Choose Housekeeping Genes'!AT$20,35-'Choose Housekeeping Genes'!AT$20),"")</f>
        <v/>
      </c>
      <c r="AS175" s="69" t="str">
        <f>'Control Sample Data'!A175</f>
        <v>mt-Ile-GAT</v>
      </c>
      <c r="AT175" s="21" t="s">
        <v>94</v>
      </c>
      <c r="AU175" s="22" t="str">
        <f ca="1">IF(ISNUMBER(C175-'Choose Housekeeping Genes'!D$12),C175-'Choose Housekeeping Genes'!D$12,"")</f>
        <v/>
      </c>
      <c r="AV175" s="22" t="str">
        <f ca="1">IF(ISNUMBER(D175-'Choose Housekeeping Genes'!E$12),D175-'Choose Housekeeping Genes'!E$12,"")</f>
        <v/>
      </c>
      <c r="AW175" s="22" t="str">
        <f ca="1">IF(ISNUMBER(E175-'Choose Housekeeping Genes'!F$12),E175-'Choose Housekeeping Genes'!F$12,"")</f>
        <v/>
      </c>
      <c r="AX175" s="22" t="str">
        <f ca="1">IF(ISNUMBER(F175-'Choose Housekeeping Genes'!G$12),F175-'Choose Housekeeping Genes'!G$12,"")</f>
        <v/>
      </c>
      <c r="AY175" s="22" t="str">
        <f ca="1">IF(ISNUMBER(G175-'Choose Housekeeping Genes'!H$12),G175-'Choose Housekeeping Genes'!H$12,"")</f>
        <v/>
      </c>
      <c r="AZ175" s="22" t="str">
        <f ca="1">IF(ISNUMBER(H175-'Choose Housekeeping Genes'!I$12),H175-'Choose Housekeeping Genes'!I$12,"")</f>
        <v/>
      </c>
      <c r="BA175" s="22" t="str">
        <f ca="1">IF(ISNUMBER(I175-'Choose Housekeeping Genes'!J$12),I175-'Choose Housekeeping Genes'!J$12,"")</f>
        <v/>
      </c>
      <c r="BB175" s="22" t="str">
        <f ca="1">IF(ISNUMBER(J175-'Choose Housekeeping Genes'!K$12),J175-'Choose Housekeeping Genes'!K$12,"")</f>
        <v/>
      </c>
      <c r="BC175" s="22" t="str">
        <f ca="1">IF(ISNUMBER(K175-'Choose Housekeeping Genes'!L$12),K175-'Choose Housekeeping Genes'!L$12,"")</f>
        <v/>
      </c>
      <c r="BD175" s="22" t="str">
        <f ca="1">IF(ISNUMBER(L175-'Choose Housekeeping Genes'!M$12),L175-'Choose Housekeeping Genes'!M$12,"")</f>
        <v/>
      </c>
      <c r="BE175" s="22" t="str">
        <f ca="1">IF(ISNUMBER(M175-'Choose Housekeeping Genes'!N$12),M175-'Choose Housekeeping Genes'!N$12,"")</f>
        <v/>
      </c>
      <c r="BF175" s="22" t="str">
        <f ca="1">IF(ISNUMBER(N175-'Choose Housekeeping Genes'!O$12),N175-'Choose Housekeeping Genes'!O$12,"")</f>
        <v/>
      </c>
      <c r="BG175" s="22" t="str">
        <f ca="1">IF(ISNUMBER(O175-'Choose Housekeeping Genes'!P$12),O175-'Choose Housekeeping Genes'!P$12,"")</f>
        <v/>
      </c>
      <c r="BH175" s="22" t="str">
        <f ca="1">IF(ISNUMBER(P175-'Choose Housekeeping Genes'!Q$12),P175-'Choose Housekeeping Genes'!Q$12,"")</f>
        <v/>
      </c>
      <c r="BI175" s="22" t="str">
        <f ca="1">IF(ISNUMBER(Q175-'Choose Housekeeping Genes'!R$12),Q175-'Choose Housekeeping Genes'!R$12,"")</f>
        <v/>
      </c>
      <c r="BJ175" s="22" t="str">
        <f ca="1">IF(ISNUMBER(R175-'Choose Housekeeping Genes'!S$12),R175-'Choose Housekeeping Genes'!S$12,"")</f>
        <v/>
      </c>
      <c r="BK175" s="22" t="str">
        <f ca="1">IF(ISNUMBER(S175-'Choose Housekeeping Genes'!T$12),S175-'Choose Housekeeping Genes'!T$12,"")</f>
        <v/>
      </c>
      <c r="BL175" s="22" t="str">
        <f ca="1">IF(ISNUMBER(T175-'Choose Housekeeping Genes'!U$12),T175-'Choose Housekeeping Genes'!U$12,"")</f>
        <v/>
      </c>
      <c r="BM175" s="22" t="str">
        <f ca="1">IF(ISNUMBER(U175-'Choose Housekeeping Genes'!V$12),U175-'Choose Housekeeping Genes'!V$12,"")</f>
        <v/>
      </c>
      <c r="BN175" s="22" t="str">
        <f ca="1">IF(ISNUMBER(V175-'Choose Housekeeping Genes'!W$12),V175-'Choose Housekeeping Genes'!W$12,"")</f>
        <v/>
      </c>
      <c r="BO175" s="142" t="str">
        <f t="shared" si="138"/>
        <v>mt-Ile-GAT</v>
      </c>
      <c r="BP175" s="140" t="s">
        <v>94</v>
      </c>
      <c r="BQ175" s="22" t="str">
        <f ca="1">IF(ISNUMBER(Y175-'Choose Housekeeping Genes'!AA$12),Y175-'Choose Housekeeping Genes'!AA$12,"")</f>
        <v/>
      </c>
      <c r="BR175" s="22" t="str">
        <f ca="1">IF(ISNUMBER(Z175-'Choose Housekeeping Genes'!AB$12),Z175-'Choose Housekeeping Genes'!AB$12,"")</f>
        <v/>
      </c>
      <c r="BS175" s="22" t="str">
        <f ca="1">IF(ISNUMBER(AA175-'Choose Housekeeping Genes'!AC$12),AA175-'Choose Housekeeping Genes'!AC$12,"")</f>
        <v/>
      </c>
      <c r="BT175" s="22" t="str">
        <f ca="1">IF(ISNUMBER(AB175-'Choose Housekeeping Genes'!AD$12),AB175-'Choose Housekeeping Genes'!AD$12,"")</f>
        <v/>
      </c>
      <c r="BU175" s="22" t="str">
        <f ca="1">IF(ISNUMBER(AC175-'Choose Housekeeping Genes'!AE$12),AC175-'Choose Housekeeping Genes'!AE$12,"")</f>
        <v/>
      </c>
      <c r="BV175" s="22" t="str">
        <f ca="1">IF(ISNUMBER(AD175-'Choose Housekeeping Genes'!AF$12),AD175-'Choose Housekeeping Genes'!AF$12,"")</f>
        <v/>
      </c>
      <c r="BW175" s="22" t="str">
        <f ca="1">IF(ISNUMBER(AE175-'Choose Housekeeping Genes'!AG$12),AE175-'Choose Housekeeping Genes'!AG$12,"")</f>
        <v/>
      </c>
      <c r="BX175" s="22" t="str">
        <f ca="1">IF(ISNUMBER(AF175-'Choose Housekeeping Genes'!AH$12),AF175-'Choose Housekeeping Genes'!AH$12,"")</f>
        <v/>
      </c>
      <c r="BY175" s="22" t="str">
        <f ca="1">IF(ISNUMBER(AG175-'Choose Housekeeping Genes'!AI$12),AG175-'Choose Housekeeping Genes'!AI$12,"")</f>
        <v/>
      </c>
      <c r="BZ175" s="22" t="str">
        <f ca="1">IF(ISNUMBER(AH175-'Choose Housekeeping Genes'!AJ$12),AH175-'Choose Housekeeping Genes'!AJ$12,"")</f>
        <v/>
      </c>
      <c r="CA175" s="22" t="str">
        <f ca="1">IF(ISNUMBER(AI175-'Choose Housekeeping Genes'!AK$12),AI175-'Choose Housekeeping Genes'!AK$12,"")</f>
        <v/>
      </c>
      <c r="CB175" s="22" t="str">
        <f ca="1">IF(ISNUMBER(AJ175-'Choose Housekeeping Genes'!AL$12),AJ175-'Choose Housekeeping Genes'!AL$12,"")</f>
        <v/>
      </c>
      <c r="CC175" s="22" t="str">
        <f ca="1">IF(ISNUMBER(AK175-'Choose Housekeeping Genes'!AM$12),AK175-'Choose Housekeeping Genes'!AM$12,"")</f>
        <v/>
      </c>
      <c r="CD175" s="22" t="str">
        <f ca="1">IF(ISNUMBER(AL175-'Choose Housekeeping Genes'!AN$12),AL175-'Choose Housekeeping Genes'!AN$12,"")</f>
        <v/>
      </c>
      <c r="CE175" s="22" t="str">
        <f ca="1">IF(ISNUMBER(AM175-'Choose Housekeeping Genes'!AO$12),AM175-'Choose Housekeeping Genes'!AO$12,"")</f>
        <v/>
      </c>
      <c r="CF175" s="22" t="str">
        <f ca="1">IF(ISNUMBER(AN175-'Choose Housekeeping Genes'!AP$12),AN175-'Choose Housekeeping Genes'!AP$12,"")</f>
        <v/>
      </c>
      <c r="CG175" s="22" t="str">
        <f ca="1">IF(ISNUMBER(AO175-'Choose Housekeeping Genes'!AQ$12),AO175-'Choose Housekeeping Genes'!AQ$12,"")</f>
        <v/>
      </c>
      <c r="CH175" s="22" t="str">
        <f ca="1">IF(ISNUMBER(AP175-'Choose Housekeeping Genes'!AR$12),AP175-'Choose Housekeeping Genes'!AR$12,"")</f>
        <v/>
      </c>
      <c r="CI175" s="22" t="str">
        <f ca="1">IF(ISNUMBER(AQ175-'Choose Housekeeping Genes'!AS$12),AQ175-'Choose Housekeeping Genes'!AS$12,"")</f>
        <v/>
      </c>
      <c r="CJ175" s="22" t="str">
        <f ca="1">IF(ISNUMBER(AR175-'Choose Housekeeping Genes'!AT$12),AR175-'Choose Housekeeping Genes'!AT$12,"")</f>
        <v/>
      </c>
      <c r="CK175" s="66" t="e">
        <f t="shared" ca="1" si="95"/>
        <v>#DIV/0!</v>
      </c>
      <c r="CL175" s="143" t="e">
        <f t="shared" ca="1" si="96"/>
        <v>#DIV/0!</v>
      </c>
      <c r="DA175" s="69" t="str">
        <f>'Transcript table'!D183</f>
        <v>mt-Ile-GAT</v>
      </c>
      <c r="DB175" s="21" t="s">
        <v>94</v>
      </c>
      <c r="DC175" s="65" t="str">
        <f t="shared" ca="1" si="97"/>
        <v/>
      </c>
      <c r="DD175" s="65" t="str">
        <f t="shared" ca="1" si="98"/>
        <v/>
      </c>
      <c r="DE175" s="65" t="str">
        <f t="shared" ca="1" si="99"/>
        <v/>
      </c>
      <c r="DF175" s="65" t="str">
        <f t="shared" ca="1" si="100"/>
        <v/>
      </c>
      <c r="DG175" s="65" t="str">
        <f t="shared" ca="1" si="101"/>
        <v/>
      </c>
      <c r="DH175" s="65" t="str">
        <f t="shared" ca="1" si="102"/>
        <v/>
      </c>
      <c r="DI175" s="65" t="str">
        <f t="shared" ca="1" si="103"/>
        <v/>
      </c>
      <c r="DJ175" s="65" t="str">
        <f t="shared" ca="1" si="104"/>
        <v/>
      </c>
      <c r="DK175" s="65" t="str">
        <f t="shared" ca="1" si="105"/>
        <v/>
      </c>
      <c r="DL175" s="65" t="str">
        <f t="shared" ca="1" si="106"/>
        <v/>
      </c>
      <c r="DM175" s="65" t="str">
        <f t="shared" ca="1" si="107"/>
        <v/>
      </c>
      <c r="DN175" s="65" t="str">
        <f t="shared" ca="1" si="108"/>
        <v/>
      </c>
      <c r="DO175" s="65" t="str">
        <f t="shared" ca="1" si="109"/>
        <v/>
      </c>
      <c r="DP175" s="65" t="str">
        <f t="shared" ca="1" si="110"/>
        <v/>
      </c>
      <c r="DQ175" s="65" t="str">
        <f t="shared" ca="1" si="111"/>
        <v/>
      </c>
      <c r="DR175" s="65" t="str">
        <f t="shared" ca="1" si="112"/>
        <v/>
      </c>
      <c r="DS175" s="65" t="str">
        <f t="shared" ca="1" si="113"/>
        <v/>
      </c>
      <c r="DT175" s="65" t="str">
        <f t="shared" ca="1" si="114"/>
        <v/>
      </c>
      <c r="DU175" s="65" t="str">
        <f t="shared" ca="1" si="115"/>
        <v/>
      </c>
      <c r="DV175" s="65" t="str">
        <f t="shared" ca="1" si="116"/>
        <v/>
      </c>
      <c r="DW175" s="141" t="str">
        <f t="shared" si="117"/>
        <v>mt-Ile-GAT</v>
      </c>
      <c r="DX175" s="140" t="s">
        <v>94</v>
      </c>
      <c r="DY175" s="65" t="str">
        <f t="shared" ca="1" si="118"/>
        <v/>
      </c>
      <c r="DZ175" s="65" t="str">
        <f t="shared" ca="1" si="119"/>
        <v/>
      </c>
      <c r="EA175" s="65" t="str">
        <f t="shared" ca="1" si="120"/>
        <v/>
      </c>
      <c r="EB175" s="65" t="str">
        <f t="shared" ca="1" si="121"/>
        <v/>
      </c>
      <c r="EC175" s="65" t="str">
        <f t="shared" ca="1" si="122"/>
        <v/>
      </c>
      <c r="ED175" s="65" t="str">
        <f t="shared" ca="1" si="123"/>
        <v/>
      </c>
      <c r="EE175" s="65" t="str">
        <f t="shared" ca="1" si="124"/>
        <v/>
      </c>
      <c r="EF175" s="65" t="str">
        <f t="shared" ca="1" si="125"/>
        <v/>
      </c>
      <c r="EG175" s="65" t="str">
        <f t="shared" ca="1" si="126"/>
        <v/>
      </c>
      <c r="EH175" s="65" t="str">
        <f t="shared" ca="1" si="127"/>
        <v/>
      </c>
      <c r="EI175" s="65" t="str">
        <f t="shared" ca="1" si="128"/>
        <v/>
      </c>
      <c r="EJ175" s="65" t="str">
        <f t="shared" ca="1" si="129"/>
        <v/>
      </c>
      <c r="EK175" s="65" t="str">
        <f t="shared" ca="1" si="130"/>
        <v/>
      </c>
      <c r="EL175" s="65" t="str">
        <f t="shared" ca="1" si="131"/>
        <v/>
      </c>
      <c r="EM175" s="65" t="str">
        <f t="shared" ca="1" si="132"/>
        <v/>
      </c>
      <c r="EN175" s="65" t="str">
        <f t="shared" ca="1" si="133"/>
        <v/>
      </c>
      <c r="EO175" s="65" t="str">
        <f t="shared" ca="1" si="134"/>
        <v/>
      </c>
      <c r="EP175" s="65" t="str">
        <f t="shared" ca="1" si="135"/>
        <v/>
      </c>
      <c r="EQ175" s="65" t="str">
        <f t="shared" ca="1" si="136"/>
        <v/>
      </c>
      <c r="ER175" s="65" t="str">
        <f t="shared" ca="1" si="137"/>
        <v/>
      </c>
    </row>
    <row r="176" spans="1:148" ht="12.75" customHeight="1">
      <c r="A176" s="134" t="str">
        <f>'Test Sample Data'!A176</f>
        <v>mt-Leu-TAA</v>
      </c>
      <c r="B176" s="136" t="s">
        <v>92</v>
      </c>
      <c r="C176" s="22" t="str">
        <f>IF(SUM('Test Sample Data'!C$3:C$194)&gt;10,IF(AND(ISNUMBER('Test Sample Data'!C176),'Test Sample Data'!C176&lt;35,'Test Sample Data'!C176&gt;0),'Test Sample Data'!C176-'Choose Housekeeping Genes'!D$20,35-'Choose Housekeeping Genes'!D$20),"")</f>
        <v/>
      </c>
      <c r="D176" s="22" t="str">
        <f>IF(SUM('Test Sample Data'!D$3:D$194)&gt;10,IF(AND(ISNUMBER('Test Sample Data'!D176),'Test Sample Data'!D176&lt;35,'Test Sample Data'!D176&gt;0),'Test Sample Data'!D176-'Choose Housekeeping Genes'!E$20,35-'Choose Housekeeping Genes'!E$20),"")</f>
        <v/>
      </c>
      <c r="E176" s="22" t="str">
        <f>IF(SUM('Test Sample Data'!E$3:E$194)&gt;10,IF(AND(ISNUMBER('Test Sample Data'!E176),'Test Sample Data'!E176&lt;35,'Test Sample Data'!E176&gt;0),'Test Sample Data'!E176-'Choose Housekeeping Genes'!F$20,35-'Choose Housekeeping Genes'!F$20),"")</f>
        <v/>
      </c>
      <c r="F176" s="22" t="str">
        <f>IF(SUM('Test Sample Data'!F$3:F$194)&gt;10,IF(AND(ISNUMBER('Test Sample Data'!F176),'Test Sample Data'!F176&lt;35,'Test Sample Data'!F176&gt;0),'Test Sample Data'!F176-'Choose Housekeeping Genes'!G$20,35-'Choose Housekeeping Genes'!G$20),"")</f>
        <v/>
      </c>
      <c r="G176" s="22" t="str">
        <f>IF(SUM('Test Sample Data'!G$3:G$194)&gt;10,IF(AND(ISNUMBER('Test Sample Data'!G176),'Test Sample Data'!G176&lt;35,'Test Sample Data'!G176&gt;0),'Test Sample Data'!G176-'Choose Housekeeping Genes'!H$20,35-'Choose Housekeeping Genes'!H$20),"")</f>
        <v/>
      </c>
      <c r="H176" s="22" t="str">
        <f>IF(SUM('Test Sample Data'!H$3:H$194)&gt;10,IF(AND(ISNUMBER('Test Sample Data'!H176),'Test Sample Data'!H176&lt;35,'Test Sample Data'!H176&gt;0),'Test Sample Data'!H176-'Choose Housekeeping Genes'!I$20,35-'Choose Housekeeping Genes'!I$20),"")</f>
        <v/>
      </c>
      <c r="I176" s="22" t="str">
        <f>IF(SUM('Test Sample Data'!I$3:I$194)&gt;10,IF(AND(ISNUMBER('Test Sample Data'!I176),'Test Sample Data'!I176&lt;35,'Test Sample Data'!I176&gt;0),'Test Sample Data'!I176-'Choose Housekeeping Genes'!J$20,35-'Choose Housekeeping Genes'!J$20),"")</f>
        <v/>
      </c>
      <c r="J176" s="22" t="str">
        <f>IF(SUM('Test Sample Data'!J$3:J$194)&gt;10,IF(AND(ISNUMBER('Test Sample Data'!J176),'Test Sample Data'!J176&lt;35,'Test Sample Data'!J176&gt;0),'Test Sample Data'!J176-'Choose Housekeeping Genes'!K$20,35-'Choose Housekeeping Genes'!K$20),"")</f>
        <v/>
      </c>
      <c r="K176" s="22" t="str">
        <f>IF(SUM('Test Sample Data'!K$3:K$194)&gt;10,IF(AND(ISNUMBER('Test Sample Data'!K176),'Test Sample Data'!K176&lt;35,'Test Sample Data'!K176&gt;0),'Test Sample Data'!K176-'Choose Housekeeping Genes'!L$20,35-'Choose Housekeeping Genes'!L$20),"")</f>
        <v/>
      </c>
      <c r="L176" s="22" t="str">
        <f>IF(SUM('Test Sample Data'!L$3:L$194)&gt;10,IF(AND(ISNUMBER('Test Sample Data'!L176),'Test Sample Data'!L176&lt;35,'Test Sample Data'!L176&gt;0),'Test Sample Data'!L176-'Choose Housekeeping Genes'!M$20,35-'Choose Housekeeping Genes'!M$20),"")</f>
        <v/>
      </c>
      <c r="M176" s="22" t="str">
        <f>IF(SUM('Test Sample Data'!M$3:M$194)&gt;10,IF(AND(ISNUMBER('Test Sample Data'!M176),'Test Sample Data'!M176&lt;35,'Test Sample Data'!M176&gt;0),'Test Sample Data'!M176-'Choose Housekeeping Genes'!N$20,35-'Choose Housekeeping Genes'!N$20),"")</f>
        <v/>
      </c>
      <c r="N176" s="22" t="str">
        <f>IF(SUM('Test Sample Data'!N$3:N$194)&gt;10,IF(AND(ISNUMBER('Test Sample Data'!N176),'Test Sample Data'!N176&lt;35,'Test Sample Data'!N176&gt;0),'Test Sample Data'!N176-'Choose Housekeeping Genes'!O$20,35-'Choose Housekeeping Genes'!O$20),"")</f>
        <v/>
      </c>
      <c r="O176" s="22" t="str">
        <f>IF(SUM('Test Sample Data'!O$3:O$194)&gt;10,IF(AND(ISNUMBER('Test Sample Data'!O176),'Test Sample Data'!O176&lt;35,'Test Sample Data'!O176&gt;0),'Test Sample Data'!O176-'Choose Housekeeping Genes'!P$20,35-'Choose Housekeeping Genes'!P$20),"")</f>
        <v/>
      </c>
      <c r="P176" s="22" t="str">
        <f>IF(SUM('Test Sample Data'!P$3:P$194)&gt;10,IF(AND(ISNUMBER('Test Sample Data'!P176),'Test Sample Data'!P176&lt;35,'Test Sample Data'!P176&gt;0),'Test Sample Data'!P176-'Choose Housekeeping Genes'!Q$20,35-'Choose Housekeeping Genes'!Q$20),"")</f>
        <v/>
      </c>
      <c r="Q176" s="22" t="str">
        <f>IF(SUM('Test Sample Data'!Q$3:Q$194)&gt;10,IF(AND(ISNUMBER('Test Sample Data'!Q176),'Test Sample Data'!Q176&lt;35,'Test Sample Data'!Q176&gt;0),'Test Sample Data'!Q176-'Choose Housekeeping Genes'!R$20,35-'Choose Housekeeping Genes'!R$20),"")</f>
        <v/>
      </c>
      <c r="R176" s="22" t="str">
        <f>IF(SUM('Test Sample Data'!R$3:R$194)&gt;10,IF(AND(ISNUMBER('Test Sample Data'!R176),'Test Sample Data'!R176&lt;35,'Test Sample Data'!R176&gt;0),'Test Sample Data'!R176-'Choose Housekeeping Genes'!S$20,35-'Choose Housekeeping Genes'!S$20),"")</f>
        <v/>
      </c>
      <c r="S176" s="22" t="str">
        <f>IF(SUM('Test Sample Data'!S$3:S$194)&gt;10,IF(AND(ISNUMBER('Test Sample Data'!S176),'Test Sample Data'!S176&lt;35,'Test Sample Data'!S176&gt;0),'Test Sample Data'!S176-'Choose Housekeeping Genes'!T$20,35-'Choose Housekeeping Genes'!T$20),"")</f>
        <v/>
      </c>
      <c r="T176" s="22" t="str">
        <f>IF(SUM('Test Sample Data'!T$3:T$194)&gt;10,IF(AND(ISNUMBER('Test Sample Data'!T176),'Test Sample Data'!T176&lt;35,'Test Sample Data'!T176&gt;0),'Test Sample Data'!T176-'Choose Housekeeping Genes'!U$20,35-'Choose Housekeeping Genes'!U$20),"")</f>
        <v/>
      </c>
      <c r="U176" s="22" t="str">
        <f>IF(SUM('Test Sample Data'!U$3:U$194)&gt;10,IF(AND(ISNUMBER('Test Sample Data'!U176),'Test Sample Data'!U176&lt;35,'Test Sample Data'!U176&gt;0),'Test Sample Data'!U176-'Choose Housekeeping Genes'!V$20,35-'Choose Housekeeping Genes'!V$20),"")</f>
        <v/>
      </c>
      <c r="V176" s="22" t="str">
        <f>IF(SUM('Test Sample Data'!V$3:V$194)&gt;10,IF(AND(ISNUMBER('Test Sample Data'!V176),'Test Sample Data'!V176&lt;35,'Test Sample Data'!V176&gt;0),'Test Sample Data'!V176-'Choose Housekeeping Genes'!W$20,35-'Choose Housekeeping Genes'!W$20),"")</f>
        <v/>
      </c>
      <c r="W176" s="139" t="str">
        <f>'Control Sample Data'!A176</f>
        <v>mt-Leu-TAA</v>
      </c>
      <c r="X176" s="140" t="s">
        <v>92</v>
      </c>
      <c r="Y176" s="22" t="str">
        <f>IF(SUM('Control Sample Data'!C$3:C$194)&gt;10,IF(AND(ISNUMBER('Control Sample Data'!C176),'Control Sample Data'!C176&lt;35,'Control Sample Data'!C176&gt;0),'Control Sample Data'!C176-'Choose Housekeeping Genes'!AA$20,35-'Choose Housekeeping Genes'!AA$20),"")</f>
        <v/>
      </c>
      <c r="Z176" s="22" t="str">
        <f>IF(SUM('Control Sample Data'!D$3:D$194)&gt;10,IF(AND(ISNUMBER('Control Sample Data'!D176),'Control Sample Data'!D176&lt;35,'Control Sample Data'!D176&gt;0),'Control Sample Data'!D176-'Choose Housekeeping Genes'!AB$20,35-'Choose Housekeeping Genes'!AB$20),"")</f>
        <v/>
      </c>
      <c r="AA176" s="22" t="str">
        <f>IF(SUM('Control Sample Data'!E$3:E$194)&gt;10,IF(AND(ISNUMBER('Control Sample Data'!E176),'Control Sample Data'!E176&lt;35,'Control Sample Data'!E176&gt;0),'Control Sample Data'!E176-'Choose Housekeeping Genes'!AC$20,35-'Choose Housekeeping Genes'!AC$20),"")</f>
        <v/>
      </c>
      <c r="AB176" s="22" t="str">
        <f>IF(SUM('Control Sample Data'!F$3:F$194)&gt;10,IF(AND(ISNUMBER('Control Sample Data'!F176),'Control Sample Data'!F176&lt;35,'Control Sample Data'!F176&gt;0),'Control Sample Data'!F176-'Choose Housekeeping Genes'!AD$20,35-'Choose Housekeeping Genes'!AD$20),"")</f>
        <v/>
      </c>
      <c r="AC176" s="22" t="str">
        <f>IF(SUM('Control Sample Data'!G$3:G$194)&gt;10,IF(AND(ISNUMBER('Control Sample Data'!G176),'Control Sample Data'!G176&lt;35,'Control Sample Data'!G176&gt;0),'Control Sample Data'!G176-'Choose Housekeeping Genes'!AE$20,35-'Choose Housekeeping Genes'!AE$20),"")</f>
        <v/>
      </c>
      <c r="AD176" s="22" t="str">
        <f>IF(SUM('Control Sample Data'!H$3:H$194)&gt;10,IF(AND(ISNUMBER('Control Sample Data'!H176),'Control Sample Data'!H176&lt;35,'Control Sample Data'!H176&gt;0),'Control Sample Data'!H176-'Choose Housekeeping Genes'!AF$20,35-'Choose Housekeeping Genes'!AF$20),"")</f>
        <v/>
      </c>
      <c r="AE176" s="22" t="str">
        <f>IF(SUM('Control Sample Data'!I$3:I$194)&gt;10,IF(AND(ISNUMBER('Control Sample Data'!I176),'Control Sample Data'!I176&lt;35,'Control Sample Data'!I176&gt;0),'Control Sample Data'!I176-'Choose Housekeeping Genes'!AG$20,35-'Choose Housekeeping Genes'!AG$20),"")</f>
        <v/>
      </c>
      <c r="AF176" s="22" t="str">
        <f>IF(SUM('Control Sample Data'!J$3:J$194)&gt;10,IF(AND(ISNUMBER('Control Sample Data'!J176),'Control Sample Data'!J176&lt;35,'Control Sample Data'!J176&gt;0),'Control Sample Data'!J176-'Choose Housekeeping Genes'!AH$20,35-'Choose Housekeeping Genes'!AH$20),"")</f>
        <v/>
      </c>
      <c r="AG176" s="22" t="str">
        <f>IF(SUM('Control Sample Data'!K$3:K$194)&gt;10,IF(AND(ISNUMBER('Control Sample Data'!K176),'Control Sample Data'!K176&lt;35,'Control Sample Data'!K176&gt;0),'Control Sample Data'!K176-'Choose Housekeeping Genes'!AI$20,35-'Choose Housekeeping Genes'!AI$20),"")</f>
        <v/>
      </c>
      <c r="AH176" s="22" t="str">
        <f>IF(SUM('Control Sample Data'!L$3:L$194)&gt;10,IF(AND(ISNUMBER('Control Sample Data'!L176),'Control Sample Data'!L176&lt;35,'Control Sample Data'!L176&gt;0),'Control Sample Data'!L176-'Choose Housekeeping Genes'!AJ$20,35-'Choose Housekeeping Genes'!AJ$20),"")</f>
        <v/>
      </c>
      <c r="AI176" s="22" t="str">
        <f>IF(SUM('Control Sample Data'!M$3:M$194)&gt;10,IF(AND(ISNUMBER('Control Sample Data'!M176),'Control Sample Data'!M176&lt;35,'Control Sample Data'!M176&gt;0),'Control Sample Data'!M176-'Choose Housekeeping Genes'!AK$20,35-'Choose Housekeeping Genes'!AK$20),"")</f>
        <v/>
      </c>
      <c r="AJ176" s="22" t="str">
        <f>IF(SUM('Control Sample Data'!N$3:N$194)&gt;10,IF(AND(ISNUMBER('Control Sample Data'!N176),'Control Sample Data'!N176&lt;35,'Control Sample Data'!N176&gt;0),'Control Sample Data'!N176-'Choose Housekeeping Genes'!AL$20,35-'Choose Housekeeping Genes'!AL$20),"")</f>
        <v/>
      </c>
      <c r="AK176" s="22" t="str">
        <f>IF(SUM('Control Sample Data'!O$3:O$194)&gt;10,IF(AND(ISNUMBER('Control Sample Data'!O176),'Control Sample Data'!O176&lt;35,'Control Sample Data'!O176&gt;0),'Control Sample Data'!O176-'Choose Housekeeping Genes'!AM$20,35-'Choose Housekeeping Genes'!AM$20),"")</f>
        <v/>
      </c>
      <c r="AL176" s="22" t="str">
        <f>IF(SUM('Control Sample Data'!P$3:P$194)&gt;10,IF(AND(ISNUMBER('Control Sample Data'!P176),'Control Sample Data'!P176&lt;35,'Control Sample Data'!P176&gt;0),'Control Sample Data'!P176-'Choose Housekeeping Genes'!AN$20,35-'Choose Housekeeping Genes'!AN$20),"")</f>
        <v/>
      </c>
      <c r="AM176" s="22" t="str">
        <f>IF(SUM('Control Sample Data'!Q$3:Q$194)&gt;10,IF(AND(ISNUMBER('Control Sample Data'!Q176),'Control Sample Data'!Q176&lt;35,'Control Sample Data'!Q176&gt;0),'Control Sample Data'!Q176-'Choose Housekeeping Genes'!AO$20,35-'Choose Housekeeping Genes'!AO$20),"")</f>
        <v/>
      </c>
      <c r="AN176" s="22" t="str">
        <f>IF(SUM('Control Sample Data'!R$3:R$194)&gt;10,IF(AND(ISNUMBER('Control Sample Data'!R176),'Control Sample Data'!R176&lt;35,'Control Sample Data'!R176&gt;0),'Control Sample Data'!R176-'Choose Housekeeping Genes'!AP$20,35-'Choose Housekeeping Genes'!AP$20),"")</f>
        <v/>
      </c>
      <c r="AO176" s="22" t="str">
        <f>IF(SUM('Control Sample Data'!S$3:S$194)&gt;10,IF(AND(ISNUMBER('Control Sample Data'!S176),'Control Sample Data'!S176&lt;35,'Control Sample Data'!S176&gt;0),'Control Sample Data'!S176-'Choose Housekeeping Genes'!AQ$20,35-'Choose Housekeeping Genes'!AQ$20),"")</f>
        <v/>
      </c>
      <c r="AP176" s="22" t="str">
        <f>IF(SUM('Control Sample Data'!T$3:T$194)&gt;10,IF(AND(ISNUMBER('Control Sample Data'!T176),'Control Sample Data'!T176&lt;35,'Control Sample Data'!T176&gt;0),'Control Sample Data'!T176-'Choose Housekeeping Genes'!AR$20,35-'Choose Housekeeping Genes'!AR$20),"")</f>
        <v/>
      </c>
      <c r="AQ176" s="22" t="str">
        <f>IF(SUM('Control Sample Data'!U$3:U$194)&gt;10,IF(AND(ISNUMBER('Control Sample Data'!U176),'Control Sample Data'!U176&lt;35,'Control Sample Data'!U176&gt;0),'Control Sample Data'!U176-'Choose Housekeeping Genes'!AS$20,35-'Choose Housekeeping Genes'!AS$20),"")</f>
        <v/>
      </c>
      <c r="AR176" s="22" t="str">
        <f>IF(SUM('Control Sample Data'!V$3:V$194)&gt;10,IF(AND(ISNUMBER('Control Sample Data'!V176),'Control Sample Data'!V176&lt;35,'Control Sample Data'!V176&gt;0),'Control Sample Data'!V176-'Choose Housekeeping Genes'!AT$20,35-'Choose Housekeeping Genes'!AT$20),"")</f>
        <v/>
      </c>
      <c r="AS176" s="69" t="str">
        <f>'Control Sample Data'!A176</f>
        <v>mt-Leu-TAA</v>
      </c>
      <c r="AT176" s="21" t="s">
        <v>92</v>
      </c>
      <c r="AU176" s="22" t="str">
        <f ca="1">IF(ISNUMBER(C176-'Choose Housekeeping Genes'!D$12),C176-'Choose Housekeeping Genes'!D$12,"")</f>
        <v/>
      </c>
      <c r="AV176" s="22" t="str">
        <f ca="1">IF(ISNUMBER(D176-'Choose Housekeeping Genes'!E$12),D176-'Choose Housekeeping Genes'!E$12,"")</f>
        <v/>
      </c>
      <c r="AW176" s="22" t="str">
        <f ca="1">IF(ISNUMBER(E176-'Choose Housekeeping Genes'!F$12),E176-'Choose Housekeeping Genes'!F$12,"")</f>
        <v/>
      </c>
      <c r="AX176" s="22" t="str">
        <f ca="1">IF(ISNUMBER(F176-'Choose Housekeeping Genes'!G$12),F176-'Choose Housekeeping Genes'!G$12,"")</f>
        <v/>
      </c>
      <c r="AY176" s="22" t="str">
        <f ca="1">IF(ISNUMBER(G176-'Choose Housekeeping Genes'!H$12),G176-'Choose Housekeeping Genes'!H$12,"")</f>
        <v/>
      </c>
      <c r="AZ176" s="22" t="str">
        <f ca="1">IF(ISNUMBER(H176-'Choose Housekeeping Genes'!I$12),H176-'Choose Housekeeping Genes'!I$12,"")</f>
        <v/>
      </c>
      <c r="BA176" s="22" t="str">
        <f ca="1">IF(ISNUMBER(I176-'Choose Housekeeping Genes'!J$12),I176-'Choose Housekeeping Genes'!J$12,"")</f>
        <v/>
      </c>
      <c r="BB176" s="22" t="str">
        <f ca="1">IF(ISNUMBER(J176-'Choose Housekeeping Genes'!K$12),J176-'Choose Housekeeping Genes'!K$12,"")</f>
        <v/>
      </c>
      <c r="BC176" s="22" t="str">
        <f ca="1">IF(ISNUMBER(K176-'Choose Housekeeping Genes'!L$12),K176-'Choose Housekeeping Genes'!L$12,"")</f>
        <v/>
      </c>
      <c r="BD176" s="22" t="str">
        <f ca="1">IF(ISNUMBER(L176-'Choose Housekeeping Genes'!M$12),L176-'Choose Housekeeping Genes'!M$12,"")</f>
        <v/>
      </c>
      <c r="BE176" s="22" t="str">
        <f ca="1">IF(ISNUMBER(M176-'Choose Housekeeping Genes'!N$12),M176-'Choose Housekeeping Genes'!N$12,"")</f>
        <v/>
      </c>
      <c r="BF176" s="22" t="str">
        <f ca="1">IF(ISNUMBER(N176-'Choose Housekeeping Genes'!O$12),N176-'Choose Housekeeping Genes'!O$12,"")</f>
        <v/>
      </c>
      <c r="BG176" s="22" t="str">
        <f ca="1">IF(ISNUMBER(O176-'Choose Housekeeping Genes'!P$12),O176-'Choose Housekeeping Genes'!P$12,"")</f>
        <v/>
      </c>
      <c r="BH176" s="22" t="str">
        <f ca="1">IF(ISNUMBER(P176-'Choose Housekeeping Genes'!Q$12),P176-'Choose Housekeeping Genes'!Q$12,"")</f>
        <v/>
      </c>
      <c r="BI176" s="22" t="str">
        <f ca="1">IF(ISNUMBER(Q176-'Choose Housekeeping Genes'!R$12),Q176-'Choose Housekeeping Genes'!R$12,"")</f>
        <v/>
      </c>
      <c r="BJ176" s="22" t="str">
        <f ca="1">IF(ISNUMBER(R176-'Choose Housekeeping Genes'!S$12),R176-'Choose Housekeeping Genes'!S$12,"")</f>
        <v/>
      </c>
      <c r="BK176" s="22" t="str">
        <f ca="1">IF(ISNUMBER(S176-'Choose Housekeeping Genes'!T$12),S176-'Choose Housekeeping Genes'!T$12,"")</f>
        <v/>
      </c>
      <c r="BL176" s="22" t="str">
        <f ca="1">IF(ISNUMBER(T176-'Choose Housekeeping Genes'!U$12),T176-'Choose Housekeeping Genes'!U$12,"")</f>
        <v/>
      </c>
      <c r="BM176" s="22" t="str">
        <f ca="1">IF(ISNUMBER(U176-'Choose Housekeeping Genes'!V$12),U176-'Choose Housekeeping Genes'!V$12,"")</f>
        <v/>
      </c>
      <c r="BN176" s="22" t="str">
        <f ca="1">IF(ISNUMBER(V176-'Choose Housekeeping Genes'!W$12),V176-'Choose Housekeeping Genes'!W$12,"")</f>
        <v/>
      </c>
      <c r="BO176" s="142" t="str">
        <f t="shared" si="138"/>
        <v>mt-Leu-TAA</v>
      </c>
      <c r="BP176" s="140" t="s">
        <v>92</v>
      </c>
      <c r="BQ176" s="22" t="str">
        <f ca="1">IF(ISNUMBER(Y176-'Choose Housekeeping Genes'!AA$12),Y176-'Choose Housekeeping Genes'!AA$12,"")</f>
        <v/>
      </c>
      <c r="BR176" s="22" t="str">
        <f ca="1">IF(ISNUMBER(Z176-'Choose Housekeeping Genes'!AB$12),Z176-'Choose Housekeeping Genes'!AB$12,"")</f>
        <v/>
      </c>
      <c r="BS176" s="22" t="str">
        <f ca="1">IF(ISNUMBER(AA176-'Choose Housekeeping Genes'!AC$12),AA176-'Choose Housekeeping Genes'!AC$12,"")</f>
        <v/>
      </c>
      <c r="BT176" s="22" t="str">
        <f ca="1">IF(ISNUMBER(AB176-'Choose Housekeeping Genes'!AD$12),AB176-'Choose Housekeeping Genes'!AD$12,"")</f>
        <v/>
      </c>
      <c r="BU176" s="22" t="str">
        <f ca="1">IF(ISNUMBER(AC176-'Choose Housekeeping Genes'!AE$12),AC176-'Choose Housekeeping Genes'!AE$12,"")</f>
        <v/>
      </c>
      <c r="BV176" s="22" t="str">
        <f ca="1">IF(ISNUMBER(AD176-'Choose Housekeeping Genes'!AF$12),AD176-'Choose Housekeeping Genes'!AF$12,"")</f>
        <v/>
      </c>
      <c r="BW176" s="22" t="str">
        <f ca="1">IF(ISNUMBER(AE176-'Choose Housekeeping Genes'!AG$12),AE176-'Choose Housekeeping Genes'!AG$12,"")</f>
        <v/>
      </c>
      <c r="BX176" s="22" t="str">
        <f ca="1">IF(ISNUMBER(AF176-'Choose Housekeeping Genes'!AH$12),AF176-'Choose Housekeeping Genes'!AH$12,"")</f>
        <v/>
      </c>
      <c r="BY176" s="22" t="str">
        <f ca="1">IF(ISNUMBER(AG176-'Choose Housekeeping Genes'!AI$12),AG176-'Choose Housekeeping Genes'!AI$12,"")</f>
        <v/>
      </c>
      <c r="BZ176" s="22" t="str">
        <f ca="1">IF(ISNUMBER(AH176-'Choose Housekeeping Genes'!AJ$12),AH176-'Choose Housekeeping Genes'!AJ$12,"")</f>
        <v/>
      </c>
      <c r="CA176" s="22" t="str">
        <f ca="1">IF(ISNUMBER(AI176-'Choose Housekeeping Genes'!AK$12),AI176-'Choose Housekeeping Genes'!AK$12,"")</f>
        <v/>
      </c>
      <c r="CB176" s="22" t="str">
        <f ca="1">IF(ISNUMBER(AJ176-'Choose Housekeeping Genes'!AL$12),AJ176-'Choose Housekeeping Genes'!AL$12,"")</f>
        <v/>
      </c>
      <c r="CC176" s="22" t="str">
        <f ca="1">IF(ISNUMBER(AK176-'Choose Housekeeping Genes'!AM$12),AK176-'Choose Housekeeping Genes'!AM$12,"")</f>
        <v/>
      </c>
      <c r="CD176" s="22" t="str">
        <f ca="1">IF(ISNUMBER(AL176-'Choose Housekeeping Genes'!AN$12),AL176-'Choose Housekeeping Genes'!AN$12,"")</f>
        <v/>
      </c>
      <c r="CE176" s="22" t="str">
        <f ca="1">IF(ISNUMBER(AM176-'Choose Housekeeping Genes'!AO$12),AM176-'Choose Housekeeping Genes'!AO$12,"")</f>
        <v/>
      </c>
      <c r="CF176" s="22" t="str">
        <f ca="1">IF(ISNUMBER(AN176-'Choose Housekeeping Genes'!AP$12),AN176-'Choose Housekeeping Genes'!AP$12,"")</f>
        <v/>
      </c>
      <c r="CG176" s="22" t="str">
        <f ca="1">IF(ISNUMBER(AO176-'Choose Housekeeping Genes'!AQ$12),AO176-'Choose Housekeeping Genes'!AQ$12,"")</f>
        <v/>
      </c>
      <c r="CH176" s="22" t="str">
        <f ca="1">IF(ISNUMBER(AP176-'Choose Housekeeping Genes'!AR$12),AP176-'Choose Housekeeping Genes'!AR$12,"")</f>
        <v/>
      </c>
      <c r="CI176" s="22" t="str">
        <f ca="1">IF(ISNUMBER(AQ176-'Choose Housekeeping Genes'!AS$12),AQ176-'Choose Housekeeping Genes'!AS$12,"")</f>
        <v/>
      </c>
      <c r="CJ176" s="22" t="str">
        <f ca="1">IF(ISNUMBER(AR176-'Choose Housekeeping Genes'!AT$12),AR176-'Choose Housekeeping Genes'!AT$12,"")</f>
        <v/>
      </c>
      <c r="CK176" s="66" t="e">
        <f t="shared" ca="1" si="95"/>
        <v>#DIV/0!</v>
      </c>
      <c r="CL176" s="143" t="e">
        <f t="shared" ca="1" si="96"/>
        <v>#DIV/0!</v>
      </c>
      <c r="DA176" s="69" t="str">
        <f>'Transcript table'!D184</f>
        <v>mt-Leu-TAA</v>
      </c>
      <c r="DB176" s="21" t="s">
        <v>92</v>
      </c>
      <c r="DC176" s="65" t="str">
        <f t="shared" ca="1" si="97"/>
        <v/>
      </c>
      <c r="DD176" s="65" t="str">
        <f t="shared" ca="1" si="98"/>
        <v/>
      </c>
      <c r="DE176" s="65" t="str">
        <f t="shared" ca="1" si="99"/>
        <v/>
      </c>
      <c r="DF176" s="65" t="str">
        <f t="shared" ca="1" si="100"/>
        <v/>
      </c>
      <c r="DG176" s="65" t="str">
        <f t="shared" ca="1" si="101"/>
        <v/>
      </c>
      <c r="DH176" s="65" t="str">
        <f t="shared" ca="1" si="102"/>
        <v/>
      </c>
      <c r="DI176" s="65" t="str">
        <f t="shared" ca="1" si="103"/>
        <v/>
      </c>
      <c r="DJ176" s="65" t="str">
        <f t="shared" ca="1" si="104"/>
        <v/>
      </c>
      <c r="DK176" s="65" t="str">
        <f t="shared" ca="1" si="105"/>
        <v/>
      </c>
      <c r="DL176" s="65" t="str">
        <f t="shared" ca="1" si="106"/>
        <v/>
      </c>
      <c r="DM176" s="65" t="str">
        <f t="shared" ca="1" si="107"/>
        <v/>
      </c>
      <c r="DN176" s="65" t="str">
        <f t="shared" ca="1" si="108"/>
        <v/>
      </c>
      <c r="DO176" s="65" t="str">
        <f t="shared" ca="1" si="109"/>
        <v/>
      </c>
      <c r="DP176" s="65" t="str">
        <f t="shared" ca="1" si="110"/>
        <v/>
      </c>
      <c r="DQ176" s="65" t="str">
        <f t="shared" ca="1" si="111"/>
        <v/>
      </c>
      <c r="DR176" s="65" t="str">
        <f t="shared" ca="1" si="112"/>
        <v/>
      </c>
      <c r="DS176" s="65" t="str">
        <f t="shared" ca="1" si="113"/>
        <v/>
      </c>
      <c r="DT176" s="65" t="str">
        <f t="shared" ca="1" si="114"/>
        <v/>
      </c>
      <c r="DU176" s="65" t="str">
        <f t="shared" ca="1" si="115"/>
        <v/>
      </c>
      <c r="DV176" s="65" t="str">
        <f t="shared" ca="1" si="116"/>
        <v/>
      </c>
      <c r="DW176" s="141" t="str">
        <f t="shared" si="117"/>
        <v>mt-Leu-TAA</v>
      </c>
      <c r="DX176" s="140" t="s">
        <v>92</v>
      </c>
      <c r="DY176" s="65" t="str">
        <f t="shared" ca="1" si="118"/>
        <v/>
      </c>
      <c r="DZ176" s="65" t="str">
        <f t="shared" ca="1" si="119"/>
        <v/>
      </c>
      <c r="EA176" s="65" t="str">
        <f t="shared" ca="1" si="120"/>
        <v/>
      </c>
      <c r="EB176" s="65" t="str">
        <f t="shared" ca="1" si="121"/>
        <v/>
      </c>
      <c r="EC176" s="65" t="str">
        <f t="shared" ca="1" si="122"/>
        <v/>
      </c>
      <c r="ED176" s="65" t="str">
        <f t="shared" ca="1" si="123"/>
        <v/>
      </c>
      <c r="EE176" s="65" t="str">
        <f t="shared" ca="1" si="124"/>
        <v/>
      </c>
      <c r="EF176" s="65" t="str">
        <f t="shared" ca="1" si="125"/>
        <v/>
      </c>
      <c r="EG176" s="65" t="str">
        <f t="shared" ca="1" si="126"/>
        <v/>
      </c>
      <c r="EH176" s="65" t="str">
        <f t="shared" ca="1" si="127"/>
        <v/>
      </c>
      <c r="EI176" s="65" t="str">
        <f t="shared" ca="1" si="128"/>
        <v/>
      </c>
      <c r="EJ176" s="65" t="str">
        <f t="shared" ca="1" si="129"/>
        <v/>
      </c>
      <c r="EK176" s="65" t="str">
        <f t="shared" ca="1" si="130"/>
        <v/>
      </c>
      <c r="EL176" s="65" t="str">
        <f t="shared" ca="1" si="131"/>
        <v/>
      </c>
      <c r="EM176" s="65" t="str">
        <f t="shared" ca="1" si="132"/>
        <v/>
      </c>
      <c r="EN176" s="65" t="str">
        <f t="shared" ca="1" si="133"/>
        <v/>
      </c>
      <c r="EO176" s="65" t="str">
        <f t="shared" ca="1" si="134"/>
        <v/>
      </c>
      <c r="EP176" s="65" t="str">
        <f t="shared" ca="1" si="135"/>
        <v/>
      </c>
      <c r="EQ176" s="65" t="str">
        <f t="shared" ca="1" si="136"/>
        <v/>
      </c>
      <c r="ER176" s="65" t="str">
        <f t="shared" ca="1" si="137"/>
        <v/>
      </c>
    </row>
    <row r="177" spans="1:148" ht="12.75" customHeight="1">
      <c r="A177" s="134" t="str">
        <f>'Test Sample Data'!A177</f>
        <v>mt-Leu-TAG</v>
      </c>
      <c r="B177" s="136" t="s">
        <v>90</v>
      </c>
      <c r="C177" s="22" t="str">
        <f>IF(SUM('Test Sample Data'!C$3:C$194)&gt;10,IF(AND(ISNUMBER('Test Sample Data'!C177),'Test Sample Data'!C177&lt;35,'Test Sample Data'!C177&gt;0),'Test Sample Data'!C177-'Choose Housekeeping Genes'!D$20,35-'Choose Housekeeping Genes'!D$20),"")</f>
        <v/>
      </c>
      <c r="D177" s="22" t="str">
        <f>IF(SUM('Test Sample Data'!D$3:D$194)&gt;10,IF(AND(ISNUMBER('Test Sample Data'!D177),'Test Sample Data'!D177&lt;35,'Test Sample Data'!D177&gt;0),'Test Sample Data'!D177-'Choose Housekeeping Genes'!E$20,35-'Choose Housekeeping Genes'!E$20),"")</f>
        <v/>
      </c>
      <c r="E177" s="22" t="str">
        <f>IF(SUM('Test Sample Data'!E$3:E$194)&gt;10,IF(AND(ISNUMBER('Test Sample Data'!E177),'Test Sample Data'!E177&lt;35,'Test Sample Data'!E177&gt;0),'Test Sample Data'!E177-'Choose Housekeeping Genes'!F$20,35-'Choose Housekeeping Genes'!F$20),"")</f>
        <v/>
      </c>
      <c r="F177" s="22" t="str">
        <f>IF(SUM('Test Sample Data'!F$3:F$194)&gt;10,IF(AND(ISNUMBER('Test Sample Data'!F177),'Test Sample Data'!F177&lt;35,'Test Sample Data'!F177&gt;0),'Test Sample Data'!F177-'Choose Housekeeping Genes'!G$20,35-'Choose Housekeeping Genes'!G$20),"")</f>
        <v/>
      </c>
      <c r="G177" s="22" t="str">
        <f>IF(SUM('Test Sample Data'!G$3:G$194)&gt;10,IF(AND(ISNUMBER('Test Sample Data'!G177),'Test Sample Data'!G177&lt;35,'Test Sample Data'!G177&gt;0),'Test Sample Data'!G177-'Choose Housekeeping Genes'!H$20,35-'Choose Housekeeping Genes'!H$20),"")</f>
        <v/>
      </c>
      <c r="H177" s="22" t="str">
        <f>IF(SUM('Test Sample Data'!H$3:H$194)&gt;10,IF(AND(ISNUMBER('Test Sample Data'!H177),'Test Sample Data'!H177&lt;35,'Test Sample Data'!H177&gt;0),'Test Sample Data'!H177-'Choose Housekeeping Genes'!I$20,35-'Choose Housekeeping Genes'!I$20),"")</f>
        <v/>
      </c>
      <c r="I177" s="22" t="str">
        <f>IF(SUM('Test Sample Data'!I$3:I$194)&gt;10,IF(AND(ISNUMBER('Test Sample Data'!I177),'Test Sample Data'!I177&lt;35,'Test Sample Data'!I177&gt;0),'Test Sample Data'!I177-'Choose Housekeeping Genes'!J$20,35-'Choose Housekeeping Genes'!J$20),"")</f>
        <v/>
      </c>
      <c r="J177" s="22" t="str">
        <f>IF(SUM('Test Sample Data'!J$3:J$194)&gt;10,IF(AND(ISNUMBER('Test Sample Data'!J177),'Test Sample Data'!J177&lt;35,'Test Sample Data'!J177&gt;0),'Test Sample Data'!J177-'Choose Housekeeping Genes'!K$20,35-'Choose Housekeeping Genes'!K$20),"")</f>
        <v/>
      </c>
      <c r="K177" s="22" t="str">
        <f>IF(SUM('Test Sample Data'!K$3:K$194)&gt;10,IF(AND(ISNUMBER('Test Sample Data'!K177),'Test Sample Data'!K177&lt;35,'Test Sample Data'!K177&gt;0),'Test Sample Data'!K177-'Choose Housekeeping Genes'!L$20,35-'Choose Housekeeping Genes'!L$20),"")</f>
        <v/>
      </c>
      <c r="L177" s="22" t="str">
        <f>IF(SUM('Test Sample Data'!L$3:L$194)&gt;10,IF(AND(ISNUMBER('Test Sample Data'!L177),'Test Sample Data'!L177&lt;35,'Test Sample Data'!L177&gt;0),'Test Sample Data'!L177-'Choose Housekeeping Genes'!M$20,35-'Choose Housekeeping Genes'!M$20),"")</f>
        <v/>
      </c>
      <c r="M177" s="22" t="str">
        <f>IF(SUM('Test Sample Data'!M$3:M$194)&gt;10,IF(AND(ISNUMBER('Test Sample Data'!M177),'Test Sample Data'!M177&lt;35,'Test Sample Data'!M177&gt;0),'Test Sample Data'!M177-'Choose Housekeeping Genes'!N$20,35-'Choose Housekeeping Genes'!N$20),"")</f>
        <v/>
      </c>
      <c r="N177" s="22" t="str">
        <f>IF(SUM('Test Sample Data'!N$3:N$194)&gt;10,IF(AND(ISNUMBER('Test Sample Data'!N177),'Test Sample Data'!N177&lt;35,'Test Sample Data'!N177&gt;0),'Test Sample Data'!N177-'Choose Housekeeping Genes'!O$20,35-'Choose Housekeeping Genes'!O$20),"")</f>
        <v/>
      </c>
      <c r="O177" s="22" t="str">
        <f>IF(SUM('Test Sample Data'!O$3:O$194)&gt;10,IF(AND(ISNUMBER('Test Sample Data'!O177),'Test Sample Data'!O177&lt;35,'Test Sample Data'!O177&gt;0),'Test Sample Data'!O177-'Choose Housekeeping Genes'!P$20,35-'Choose Housekeeping Genes'!P$20),"")</f>
        <v/>
      </c>
      <c r="P177" s="22" t="str">
        <f>IF(SUM('Test Sample Data'!P$3:P$194)&gt;10,IF(AND(ISNUMBER('Test Sample Data'!P177),'Test Sample Data'!P177&lt;35,'Test Sample Data'!P177&gt;0),'Test Sample Data'!P177-'Choose Housekeeping Genes'!Q$20,35-'Choose Housekeeping Genes'!Q$20),"")</f>
        <v/>
      </c>
      <c r="Q177" s="22" t="str">
        <f>IF(SUM('Test Sample Data'!Q$3:Q$194)&gt;10,IF(AND(ISNUMBER('Test Sample Data'!Q177),'Test Sample Data'!Q177&lt;35,'Test Sample Data'!Q177&gt;0),'Test Sample Data'!Q177-'Choose Housekeeping Genes'!R$20,35-'Choose Housekeeping Genes'!R$20),"")</f>
        <v/>
      </c>
      <c r="R177" s="22" t="str">
        <f>IF(SUM('Test Sample Data'!R$3:R$194)&gt;10,IF(AND(ISNUMBER('Test Sample Data'!R177),'Test Sample Data'!R177&lt;35,'Test Sample Data'!R177&gt;0),'Test Sample Data'!R177-'Choose Housekeeping Genes'!S$20,35-'Choose Housekeeping Genes'!S$20),"")</f>
        <v/>
      </c>
      <c r="S177" s="22" t="str">
        <f>IF(SUM('Test Sample Data'!S$3:S$194)&gt;10,IF(AND(ISNUMBER('Test Sample Data'!S177),'Test Sample Data'!S177&lt;35,'Test Sample Data'!S177&gt;0),'Test Sample Data'!S177-'Choose Housekeeping Genes'!T$20,35-'Choose Housekeeping Genes'!T$20),"")</f>
        <v/>
      </c>
      <c r="T177" s="22" t="str">
        <f>IF(SUM('Test Sample Data'!T$3:T$194)&gt;10,IF(AND(ISNUMBER('Test Sample Data'!T177),'Test Sample Data'!T177&lt;35,'Test Sample Data'!T177&gt;0),'Test Sample Data'!T177-'Choose Housekeeping Genes'!U$20,35-'Choose Housekeeping Genes'!U$20),"")</f>
        <v/>
      </c>
      <c r="U177" s="22" t="str">
        <f>IF(SUM('Test Sample Data'!U$3:U$194)&gt;10,IF(AND(ISNUMBER('Test Sample Data'!U177),'Test Sample Data'!U177&lt;35,'Test Sample Data'!U177&gt;0),'Test Sample Data'!U177-'Choose Housekeeping Genes'!V$20,35-'Choose Housekeeping Genes'!V$20),"")</f>
        <v/>
      </c>
      <c r="V177" s="22" t="str">
        <f>IF(SUM('Test Sample Data'!V$3:V$194)&gt;10,IF(AND(ISNUMBER('Test Sample Data'!V177),'Test Sample Data'!V177&lt;35,'Test Sample Data'!V177&gt;0),'Test Sample Data'!V177-'Choose Housekeeping Genes'!W$20,35-'Choose Housekeeping Genes'!W$20),"")</f>
        <v/>
      </c>
      <c r="W177" s="139" t="str">
        <f>'Control Sample Data'!A177</f>
        <v>mt-Leu-TAG</v>
      </c>
      <c r="X177" s="140" t="s">
        <v>90</v>
      </c>
      <c r="Y177" s="22" t="str">
        <f>IF(SUM('Control Sample Data'!C$3:C$194)&gt;10,IF(AND(ISNUMBER('Control Sample Data'!C177),'Control Sample Data'!C177&lt;35,'Control Sample Data'!C177&gt;0),'Control Sample Data'!C177-'Choose Housekeeping Genes'!AA$20,35-'Choose Housekeeping Genes'!AA$20),"")</f>
        <v/>
      </c>
      <c r="Z177" s="22" t="str">
        <f>IF(SUM('Control Sample Data'!D$3:D$194)&gt;10,IF(AND(ISNUMBER('Control Sample Data'!D177),'Control Sample Data'!D177&lt;35,'Control Sample Data'!D177&gt;0),'Control Sample Data'!D177-'Choose Housekeeping Genes'!AB$20,35-'Choose Housekeeping Genes'!AB$20),"")</f>
        <v/>
      </c>
      <c r="AA177" s="22" t="str">
        <f>IF(SUM('Control Sample Data'!E$3:E$194)&gt;10,IF(AND(ISNUMBER('Control Sample Data'!E177),'Control Sample Data'!E177&lt;35,'Control Sample Data'!E177&gt;0),'Control Sample Data'!E177-'Choose Housekeeping Genes'!AC$20,35-'Choose Housekeeping Genes'!AC$20),"")</f>
        <v/>
      </c>
      <c r="AB177" s="22" t="str">
        <f>IF(SUM('Control Sample Data'!F$3:F$194)&gt;10,IF(AND(ISNUMBER('Control Sample Data'!F177),'Control Sample Data'!F177&lt;35,'Control Sample Data'!F177&gt;0),'Control Sample Data'!F177-'Choose Housekeeping Genes'!AD$20,35-'Choose Housekeeping Genes'!AD$20),"")</f>
        <v/>
      </c>
      <c r="AC177" s="22" t="str">
        <f>IF(SUM('Control Sample Data'!G$3:G$194)&gt;10,IF(AND(ISNUMBER('Control Sample Data'!G177),'Control Sample Data'!G177&lt;35,'Control Sample Data'!G177&gt;0),'Control Sample Data'!G177-'Choose Housekeeping Genes'!AE$20,35-'Choose Housekeeping Genes'!AE$20),"")</f>
        <v/>
      </c>
      <c r="AD177" s="22" t="str">
        <f>IF(SUM('Control Sample Data'!H$3:H$194)&gt;10,IF(AND(ISNUMBER('Control Sample Data'!H177),'Control Sample Data'!H177&lt;35,'Control Sample Data'!H177&gt;0),'Control Sample Data'!H177-'Choose Housekeeping Genes'!AF$20,35-'Choose Housekeeping Genes'!AF$20),"")</f>
        <v/>
      </c>
      <c r="AE177" s="22" t="str">
        <f>IF(SUM('Control Sample Data'!I$3:I$194)&gt;10,IF(AND(ISNUMBER('Control Sample Data'!I177),'Control Sample Data'!I177&lt;35,'Control Sample Data'!I177&gt;0),'Control Sample Data'!I177-'Choose Housekeeping Genes'!AG$20,35-'Choose Housekeeping Genes'!AG$20),"")</f>
        <v/>
      </c>
      <c r="AF177" s="22" t="str">
        <f>IF(SUM('Control Sample Data'!J$3:J$194)&gt;10,IF(AND(ISNUMBER('Control Sample Data'!J177),'Control Sample Data'!J177&lt;35,'Control Sample Data'!J177&gt;0),'Control Sample Data'!J177-'Choose Housekeeping Genes'!AH$20,35-'Choose Housekeeping Genes'!AH$20),"")</f>
        <v/>
      </c>
      <c r="AG177" s="22" t="str">
        <f>IF(SUM('Control Sample Data'!K$3:K$194)&gt;10,IF(AND(ISNUMBER('Control Sample Data'!K177),'Control Sample Data'!K177&lt;35,'Control Sample Data'!K177&gt;0),'Control Sample Data'!K177-'Choose Housekeeping Genes'!AI$20,35-'Choose Housekeeping Genes'!AI$20),"")</f>
        <v/>
      </c>
      <c r="AH177" s="22" t="str">
        <f>IF(SUM('Control Sample Data'!L$3:L$194)&gt;10,IF(AND(ISNUMBER('Control Sample Data'!L177),'Control Sample Data'!L177&lt;35,'Control Sample Data'!L177&gt;0),'Control Sample Data'!L177-'Choose Housekeeping Genes'!AJ$20,35-'Choose Housekeeping Genes'!AJ$20),"")</f>
        <v/>
      </c>
      <c r="AI177" s="22" t="str">
        <f>IF(SUM('Control Sample Data'!M$3:M$194)&gt;10,IF(AND(ISNUMBER('Control Sample Data'!M177),'Control Sample Data'!M177&lt;35,'Control Sample Data'!M177&gt;0),'Control Sample Data'!M177-'Choose Housekeeping Genes'!AK$20,35-'Choose Housekeeping Genes'!AK$20),"")</f>
        <v/>
      </c>
      <c r="AJ177" s="22" t="str">
        <f>IF(SUM('Control Sample Data'!N$3:N$194)&gt;10,IF(AND(ISNUMBER('Control Sample Data'!N177),'Control Sample Data'!N177&lt;35,'Control Sample Data'!N177&gt;0),'Control Sample Data'!N177-'Choose Housekeeping Genes'!AL$20,35-'Choose Housekeeping Genes'!AL$20),"")</f>
        <v/>
      </c>
      <c r="AK177" s="22" t="str">
        <f>IF(SUM('Control Sample Data'!O$3:O$194)&gt;10,IF(AND(ISNUMBER('Control Sample Data'!O177),'Control Sample Data'!O177&lt;35,'Control Sample Data'!O177&gt;0),'Control Sample Data'!O177-'Choose Housekeeping Genes'!AM$20,35-'Choose Housekeeping Genes'!AM$20),"")</f>
        <v/>
      </c>
      <c r="AL177" s="22" t="str">
        <f>IF(SUM('Control Sample Data'!P$3:P$194)&gt;10,IF(AND(ISNUMBER('Control Sample Data'!P177),'Control Sample Data'!P177&lt;35,'Control Sample Data'!P177&gt;0),'Control Sample Data'!P177-'Choose Housekeeping Genes'!AN$20,35-'Choose Housekeeping Genes'!AN$20),"")</f>
        <v/>
      </c>
      <c r="AM177" s="22" t="str">
        <f>IF(SUM('Control Sample Data'!Q$3:Q$194)&gt;10,IF(AND(ISNUMBER('Control Sample Data'!Q177),'Control Sample Data'!Q177&lt;35,'Control Sample Data'!Q177&gt;0),'Control Sample Data'!Q177-'Choose Housekeeping Genes'!AO$20,35-'Choose Housekeeping Genes'!AO$20),"")</f>
        <v/>
      </c>
      <c r="AN177" s="22" t="str">
        <f>IF(SUM('Control Sample Data'!R$3:R$194)&gt;10,IF(AND(ISNUMBER('Control Sample Data'!R177),'Control Sample Data'!R177&lt;35,'Control Sample Data'!R177&gt;0),'Control Sample Data'!R177-'Choose Housekeeping Genes'!AP$20,35-'Choose Housekeeping Genes'!AP$20),"")</f>
        <v/>
      </c>
      <c r="AO177" s="22" t="str">
        <f>IF(SUM('Control Sample Data'!S$3:S$194)&gt;10,IF(AND(ISNUMBER('Control Sample Data'!S177),'Control Sample Data'!S177&lt;35,'Control Sample Data'!S177&gt;0),'Control Sample Data'!S177-'Choose Housekeeping Genes'!AQ$20,35-'Choose Housekeeping Genes'!AQ$20),"")</f>
        <v/>
      </c>
      <c r="AP177" s="22" t="str">
        <f>IF(SUM('Control Sample Data'!T$3:T$194)&gt;10,IF(AND(ISNUMBER('Control Sample Data'!T177),'Control Sample Data'!T177&lt;35,'Control Sample Data'!T177&gt;0),'Control Sample Data'!T177-'Choose Housekeeping Genes'!AR$20,35-'Choose Housekeeping Genes'!AR$20),"")</f>
        <v/>
      </c>
      <c r="AQ177" s="22" t="str">
        <f>IF(SUM('Control Sample Data'!U$3:U$194)&gt;10,IF(AND(ISNUMBER('Control Sample Data'!U177),'Control Sample Data'!U177&lt;35,'Control Sample Data'!U177&gt;0),'Control Sample Data'!U177-'Choose Housekeeping Genes'!AS$20,35-'Choose Housekeeping Genes'!AS$20),"")</f>
        <v/>
      </c>
      <c r="AR177" s="22" t="str">
        <f>IF(SUM('Control Sample Data'!V$3:V$194)&gt;10,IF(AND(ISNUMBER('Control Sample Data'!V177),'Control Sample Data'!V177&lt;35,'Control Sample Data'!V177&gt;0),'Control Sample Data'!V177-'Choose Housekeeping Genes'!AT$20,35-'Choose Housekeeping Genes'!AT$20),"")</f>
        <v/>
      </c>
      <c r="AS177" s="69" t="str">
        <f>'Control Sample Data'!A177</f>
        <v>mt-Leu-TAG</v>
      </c>
      <c r="AT177" s="21" t="s">
        <v>90</v>
      </c>
      <c r="AU177" s="22" t="str">
        <f ca="1">IF(ISNUMBER(C177-'Choose Housekeeping Genes'!D$12),C177-'Choose Housekeeping Genes'!D$12,"")</f>
        <v/>
      </c>
      <c r="AV177" s="22" t="str">
        <f ca="1">IF(ISNUMBER(D177-'Choose Housekeeping Genes'!E$12),D177-'Choose Housekeeping Genes'!E$12,"")</f>
        <v/>
      </c>
      <c r="AW177" s="22" t="str">
        <f ca="1">IF(ISNUMBER(E177-'Choose Housekeeping Genes'!F$12),E177-'Choose Housekeeping Genes'!F$12,"")</f>
        <v/>
      </c>
      <c r="AX177" s="22" t="str">
        <f ca="1">IF(ISNUMBER(F177-'Choose Housekeeping Genes'!G$12),F177-'Choose Housekeeping Genes'!G$12,"")</f>
        <v/>
      </c>
      <c r="AY177" s="22" t="str">
        <f ca="1">IF(ISNUMBER(G177-'Choose Housekeeping Genes'!H$12),G177-'Choose Housekeeping Genes'!H$12,"")</f>
        <v/>
      </c>
      <c r="AZ177" s="22" t="str">
        <f ca="1">IF(ISNUMBER(H177-'Choose Housekeeping Genes'!I$12),H177-'Choose Housekeeping Genes'!I$12,"")</f>
        <v/>
      </c>
      <c r="BA177" s="22" t="str">
        <f ca="1">IF(ISNUMBER(I177-'Choose Housekeeping Genes'!J$12),I177-'Choose Housekeeping Genes'!J$12,"")</f>
        <v/>
      </c>
      <c r="BB177" s="22" t="str">
        <f ca="1">IF(ISNUMBER(J177-'Choose Housekeeping Genes'!K$12),J177-'Choose Housekeeping Genes'!K$12,"")</f>
        <v/>
      </c>
      <c r="BC177" s="22" t="str">
        <f ca="1">IF(ISNUMBER(K177-'Choose Housekeeping Genes'!L$12),K177-'Choose Housekeeping Genes'!L$12,"")</f>
        <v/>
      </c>
      <c r="BD177" s="22" t="str">
        <f ca="1">IF(ISNUMBER(L177-'Choose Housekeeping Genes'!M$12),L177-'Choose Housekeeping Genes'!M$12,"")</f>
        <v/>
      </c>
      <c r="BE177" s="22" t="str">
        <f ca="1">IF(ISNUMBER(M177-'Choose Housekeeping Genes'!N$12),M177-'Choose Housekeeping Genes'!N$12,"")</f>
        <v/>
      </c>
      <c r="BF177" s="22" t="str">
        <f ca="1">IF(ISNUMBER(N177-'Choose Housekeeping Genes'!O$12),N177-'Choose Housekeeping Genes'!O$12,"")</f>
        <v/>
      </c>
      <c r="BG177" s="22" t="str">
        <f ca="1">IF(ISNUMBER(O177-'Choose Housekeeping Genes'!P$12),O177-'Choose Housekeeping Genes'!P$12,"")</f>
        <v/>
      </c>
      <c r="BH177" s="22" t="str">
        <f ca="1">IF(ISNUMBER(P177-'Choose Housekeeping Genes'!Q$12),P177-'Choose Housekeeping Genes'!Q$12,"")</f>
        <v/>
      </c>
      <c r="BI177" s="22" t="str">
        <f ca="1">IF(ISNUMBER(Q177-'Choose Housekeeping Genes'!R$12),Q177-'Choose Housekeeping Genes'!R$12,"")</f>
        <v/>
      </c>
      <c r="BJ177" s="22" t="str">
        <f ca="1">IF(ISNUMBER(R177-'Choose Housekeeping Genes'!S$12),R177-'Choose Housekeeping Genes'!S$12,"")</f>
        <v/>
      </c>
      <c r="BK177" s="22" t="str">
        <f ca="1">IF(ISNUMBER(S177-'Choose Housekeeping Genes'!T$12),S177-'Choose Housekeeping Genes'!T$12,"")</f>
        <v/>
      </c>
      <c r="BL177" s="22" t="str">
        <f ca="1">IF(ISNUMBER(T177-'Choose Housekeeping Genes'!U$12),T177-'Choose Housekeeping Genes'!U$12,"")</f>
        <v/>
      </c>
      <c r="BM177" s="22" t="str">
        <f ca="1">IF(ISNUMBER(U177-'Choose Housekeeping Genes'!V$12),U177-'Choose Housekeeping Genes'!V$12,"")</f>
        <v/>
      </c>
      <c r="BN177" s="22" t="str">
        <f ca="1">IF(ISNUMBER(V177-'Choose Housekeeping Genes'!W$12),V177-'Choose Housekeeping Genes'!W$12,"")</f>
        <v/>
      </c>
      <c r="BO177" s="142" t="str">
        <f t="shared" si="138"/>
        <v>mt-Leu-TAG</v>
      </c>
      <c r="BP177" s="140" t="s">
        <v>90</v>
      </c>
      <c r="BQ177" s="22" t="str">
        <f ca="1">IF(ISNUMBER(Y177-'Choose Housekeeping Genes'!AA$12),Y177-'Choose Housekeeping Genes'!AA$12,"")</f>
        <v/>
      </c>
      <c r="BR177" s="22" t="str">
        <f ca="1">IF(ISNUMBER(Z177-'Choose Housekeeping Genes'!AB$12),Z177-'Choose Housekeeping Genes'!AB$12,"")</f>
        <v/>
      </c>
      <c r="BS177" s="22" t="str">
        <f ca="1">IF(ISNUMBER(AA177-'Choose Housekeeping Genes'!AC$12),AA177-'Choose Housekeeping Genes'!AC$12,"")</f>
        <v/>
      </c>
      <c r="BT177" s="22" t="str">
        <f ca="1">IF(ISNUMBER(AB177-'Choose Housekeeping Genes'!AD$12),AB177-'Choose Housekeeping Genes'!AD$12,"")</f>
        <v/>
      </c>
      <c r="BU177" s="22" t="str">
        <f ca="1">IF(ISNUMBER(AC177-'Choose Housekeeping Genes'!AE$12),AC177-'Choose Housekeeping Genes'!AE$12,"")</f>
        <v/>
      </c>
      <c r="BV177" s="22" t="str">
        <f ca="1">IF(ISNUMBER(AD177-'Choose Housekeeping Genes'!AF$12),AD177-'Choose Housekeeping Genes'!AF$12,"")</f>
        <v/>
      </c>
      <c r="BW177" s="22" t="str">
        <f ca="1">IF(ISNUMBER(AE177-'Choose Housekeeping Genes'!AG$12),AE177-'Choose Housekeeping Genes'!AG$12,"")</f>
        <v/>
      </c>
      <c r="BX177" s="22" t="str">
        <f ca="1">IF(ISNUMBER(AF177-'Choose Housekeeping Genes'!AH$12),AF177-'Choose Housekeeping Genes'!AH$12,"")</f>
        <v/>
      </c>
      <c r="BY177" s="22" t="str">
        <f ca="1">IF(ISNUMBER(AG177-'Choose Housekeeping Genes'!AI$12),AG177-'Choose Housekeeping Genes'!AI$12,"")</f>
        <v/>
      </c>
      <c r="BZ177" s="22" t="str">
        <f ca="1">IF(ISNUMBER(AH177-'Choose Housekeeping Genes'!AJ$12),AH177-'Choose Housekeeping Genes'!AJ$12,"")</f>
        <v/>
      </c>
      <c r="CA177" s="22" t="str">
        <f ca="1">IF(ISNUMBER(AI177-'Choose Housekeeping Genes'!AK$12),AI177-'Choose Housekeeping Genes'!AK$12,"")</f>
        <v/>
      </c>
      <c r="CB177" s="22" t="str">
        <f ca="1">IF(ISNUMBER(AJ177-'Choose Housekeeping Genes'!AL$12),AJ177-'Choose Housekeeping Genes'!AL$12,"")</f>
        <v/>
      </c>
      <c r="CC177" s="22" t="str">
        <f ca="1">IF(ISNUMBER(AK177-'Choose Housekeeping Genes'!AM$12),AK177-'Choose Housekeeping Genes'!AM$12,"")</f>
        <v/>
      </c>
      <c r="CD177" s="22" t="str">
        <f ca="1">IF(ISNUMBER(AL177-'Choose Housekeeping Genes'!AN$12),AL177-'Choose Housekeeping Genes'!AN$12,"")</f>
        <v/>
      </c>
      <c r="CE177" s="22" t="str">
        <f ca="1">IF(ISNUMBER(AM177-'Choose Housekeeping Genes'!AO$12),AM177-'Choose Housekeeping Genes'!AO$12,"")</f>
        <v/>
      </c>
      <c r="CF177" s="22" t="str">
        <f ca="1">IF(ISNUMBER(AN177-'Choose Housekeeping Genes'!AP$12),AN177-'Choose Housekeeping Genes'!AP$12,"")</f>
        <v/>
      </c>
      <c r="CG177" s="22" t="str">
        <f ca="1">IF(ISNUMBER(AO177-'Choose Housekeeping Genes'!AQ$12),AO177-'Choose Housekeeping Genes'!AQ$12,"")</f>
        <v/>
      </c>
      <c r="CH177" s="22" t="str">
        <f ca="1">IF(ISNUMBER(AP177-'Choose Housekeeping Genes'!AR$12),AP177-'Choose Housekeeping Genes'!AR$12,"")</f>
        <v/>
      </c>
      <c r="CI177" s="22" t="str">
        <f ca="1">IF(ISNUMBER(AQ177-'Choose Housekeeping Genes'!AS$12),AQ177-'Choose Housekeeping Genes'!AS$12,"")</f>
        <v/>
      </c>
      <c r="CJ177" s="22" t="str">
        <f ca="1">IF(ISNUMBER(AR177-'Choose Housekeeping Genes'!AT$12),AR177-'Choose Housekeeping Genes'!AT$12,"")</f>
        <v/>
      </c>
      <c r="CK177" s="66" t="e">
        <f t="shared" ca="1" si="95"/>
        <v>#DIV/0!</v>
      </c>
      <c r="CL177" s="143" t="e">
        <f t="shared" ca="1" si="96"/>
        <v>#DIV/0!</v>
      </c>
      <c r="DA177" s="69" t="str">
        <f>'Transcript table'!D185</f>
        <v>mt-Leu-TAG</v>
      </c>
      <c r="DB177" s="21" t="s">
        <v>90</v>
      </c>
      <c r="DC177" s="65" t="str">
        <f t="shared" ca="1" si="97"/>
        <v/>
      </c>
      <c r="DD177" s="65" t="str">
        <f t="shared" ca="1" si="98"/>
        <v/>
      </c>
      <c r="DE177" s="65" t="str">
        <f t="shared" ca="1" si="99"/>
        <v/>
      </c>
      <c r="DF177" s="65" t="str">
        <f t="shared" ca="1" si="100"/>
        <v/>
      </c>
      <c r="DG177" s="65" t="str">
        <f t="shared" ca="1" si="101"/>
        <v/>
      </c>
      <c r="DH177" s="65" t="str">
        <f t="shared" ca="1" si="102"/>
        <v/>
      </c>
      <c r="DI177" s="65" t="str">
        <f t="shared" ca="1" si="103"/>
        <v/>
      </c>
      <c r="DJ177" s="65" t="str">
        <f t="shared" ca="1" si="104"/>
        <v/>
      </c>
      <c r="DK177" s="65" t="str">
        <f t="shared" ca="1" si="105"/>
        <v/>
      </c>
      <c r="DL177" s="65" t="str">
        <f t="shared" ca="1" si="106"/>
        <v/>
      </c>
      <c r="DM177" s="65" t="str">
        <f t="shared" ca="1" si="107"/>
        <v/>
      </c>
      <c r="DN177" s="65" t="str">
        <f t="shared" ca="1" si="108"/>
        <v/>
      </c>
      <c r="DO177" s="65" t="str">
        <f t="shared" ca="1" si="109"/>
        <v/>
      </c>
      <c r="DP177" s="65" t="str">
        <f t="shared" ca="1" si="110"/>
        <v/>
      </c>
      <c r="DQ177" s="65" t="str">
        <f t="shared" ca="1" si="111"/>
        <v/>
      </c>
      <c r="DR177" s="65" t="str">
        <f t="shared" ca="1" si="112"/>
        <v/>
      </c>
      <c r="DS177" s="65" t="str">
        <f t="shared" ca="1" si="113"/>
        <v/>
      </c>
      <c r="DT177" s="65" t="str">
        <f t="shared" ca="1" si="114"/>
        <v/>
      </c>
      <c r="DU177" s="65" t="str">
        <f t="shared" ca="1" si="115"/>
        <v/>
      </c>
      <c r="DV177" s="65" t="str">
        <f t="shared" ca="1" si="116"/>
        <v/>
      </c>
      <c r="DW177" s="141" t="str">
        <f t="shared" si="117"/>
        <v>mt-Leu-TAG</v>
      </c>
      <c r="DX177" s="140" t="s">
        <v>90</v>
      </c>
      <c r="DY177" s="65" t="str">
        <f t="shared" ca="1" si="118"/>
        <v/>
      </c>
      <c r="DZ177" s="65" t="str">
        <f t="shared" ca="1" si="119"/>
        <v/>
      </c>
      <c r="EA177" s="65" t="str">
        <f t="shared" ca="1" si="120"/>
        <v/>
      </c>
      <c r="EB177" s="65" t="str">
        <f t="shared" ca="1" si="121"/>
        <v/>
      </c>
      <c r="EC177" s="65" t="str">
        <f t="shared" ca="1" si="122"/>
        <v/>
      </c>
      <c r="ED177" s="65" t="str">
        <f t="shared" ca="1" si="123"/>
        <v/>
      </c>
      <c r="EE177" s="65" t="str">
        <f t="shared" ca="1" si="124"/>
        <v/>
      </c>
      <c r="EF177" s="65" t="str">
        <f t="shared" ca="1" si="125"/>
        <v/>
      </c>
      <c r="EG177" s="65" t="str">
        <f t="shared" ca="1" si="126"/>
        <v/>
      </c>
      <c r="EH177" s="65" t="str">
        <f t="shared" ca="1" si="127"/>
        <v/>
      </c>
      <c r="EI177" s="65" t="str">
        <f t="shared" ca="1" si="128"/>
        <v/>
      </c>
      <c r="EJ177" s="65" t="str">
        <f t="shared" ca="1" si="129"/>
        <v/>
      </c>
      <c r="EK177" s="65" t="str">
        <f t="shared" ca="1" si="130"/>
        <v/>
      </c>
      <c r="EL177" s="65" t="str">
        <f t="shared" ca="1" si="131"/>
        <v/>
      </c>
      <c r="EM177" s="65" t="str">
        <f t="shared" ca="1" si="132"/>
        <v/>
      </c>
      <c r="EN177" s="65" t="str">
        <f t="shared" ca="1" si="133"/>
        <v/>
      </c>
      <c r="EO177" s="65" t="str">
        <f t="shared" ca="1" si="134"/>
        <v/>
      </c>
      <c r="EP177" s="65" t="str">
        <f t="shared" ca="1" si="135"/>
        <v/>
      </c>
      <c r="EQ177" s="65" t="str">
        <f t="shared" ca="1" si="136"/>
        <v/>
      </c>
      <c r="ER177" s="65" t="str">
        <f t="shared" ca="1" si="137"/>
        <v/>
      </c>
    </row>
    <row r="178" spans="1:148" ht="12.75" customHeight="1">
      <c r="A178" s="134" t="str">
        <f>'Test Sample Data'!A178</f>
        <v>mt-Lys-TTT</v>
      </c>
      <c r="B178" s="136" t="s">
        <v>88</v>
      </c>
      <c r="C178" s="22" t="str">
        <f>IF(SUM('Test Sample Data'!C$3:C$194)&gt;10,IF(AND(ISNUMBER('Test Sample Data'!C178),'Test Sample Data'!C178&lt;35,'Test Sample Data'!C178&gt;0),'Test Sample Data'!C178-'Choose Housekeeping Genes'!D$20,35-'Choose Housekeeping Genes'!D$20),"")</f>
        <v/>
      </c>
      <c r="D178" s="22" t="str">
        <f>IF(SUM('Test Sample Data'!D$3:D$194)&gt;10,IF(AND(ISNUMBER('Test Sample Data'!D178),'Test Sample Data'!D178&lt;35,'Test Sample Data'!D178&gt;0),'Test Sample Data'!D178-'Choose Housekeeping Genes'!E$20,35-'Choose Housekeeping Genes'!E$20),"")</f>
        <v/>
      </c>
      <c r="E178" s="22" t="str">
        <f>IF(SUM('Test Sample Data'!E$3:E$194)&gt;10,IF(AND(ISNUMBER('Test Sample Data'!E178),'Test Sample Data'!E178&lt;35,'Test Sample Data'!E178&gt;0),'Test Sample Data'!E178-'Choose Housekeeping Genes'!F$20,35-'Choose Housekeeping Genes'!F$20),"")</f>
        <v/>
      </c>
      <c r="F178" s="22" t="str">
        <f>IF(SUM('Test Sample Data'!F$3:F$194)&gt;10,IF(AND(ISNUMBER('Test Sample Data'!F178),'Test Sample Data'!F178&lt;35,'Test Sample Data'!F178&gt;0),'Test Sample Data'!F178-'Choose Housekeeping Genes'!G$20,35-'Choose Housekeeping Genes'!G$20),"")</f>
        <v/>
      </c>
      <c r="G178" s="22" t="str">
        <f>IF(SUM('Test Sample Data'!G$3:G$194)&gt;10,IF(AND(ISNUMBER('Test Sample Data'!G178),'Test Sample Data'!G178&lt;35,'Test Sample Data'!G178&gt;0),'Test Sample Data'!G178-'Choose Housekeeping Genes'!H$20,35-'Choose Housekeeping Genes'!H$20),"")</f>
        <v/>
      </c>
      <c r="H178" s="22" t="str">
        <f>IF(SUM('Test Sample Data'!H$3:H$194)&gt;10,IF(AND(ISNUMBER('Test Sample Data'!H178),'Test Sample Data'!H178&lt;35,'Test Sample Data'!H178&gt;0),'Test Sample Data'!H178-'Choose Housekeeping Genes'!I$20,35-'Choose Housekeeping Genes'!I$20),"")</f>
        <v/>
      </c>
      <c r="I178" s="22" t="str">
        <f>IF(SUM('Test Sample Data'!I$3:I$194)&gt;10,IF(AND(ISNUMBER('Test Sample Data'!I178),'Test Sample Data'!I178&lt;35,'Test Sample Data'!I178&gt;0),'Test Sample Data'!I178-'Choose Housekeeping Genes'!J$20,35-'Choose Housekeeping Genes'!J$20),"")</f>
        <v/>
      </c>
      <c r="J178" s="22" t="str">
        <f>IF(SUM('Test Sample Data'!J$3:J$194)&gt;10,IF(AND(ISNUMBER('Test Sample Data'!J178),'Test Sample Data'!J178&lt;35,'Test Sample Data'!J178&gt;0),'Test Sample Data'!J178-'Choose Housekeeping Genes'!K$20,35-'Choose Housekeeping Genes'!K$20),"")</f>
        <v/>
      </c>
      <c r="K178" s="22" t="str">
        <f>IF(SUM('Test Sample Data'!K$3:K$194)&gt;10,IF(AND(ISNUMBER('Test Sample Data'!K178),'Test Sample Data'!K178&lt;35,'Test Sample Data'!K178&gt;0),'Test Sample Data'!K178-'Choose Housekeeping Genes'!L$20,35-'Choose Housekeeping Genes'!L$20),"")</f>
        <v/>
      </c>
      <c r="L178" s="22" t="str">
        <f>IF(SUM('Test Sample Data'!L$3:L$194)&gt;10,IF(AND(ISNUMBER('Test Sample Data'!L178),'Test Sample Data'!L178&lt;35,'Test Sample Data'!L178&gt;0),'Test Sample Data'!L178-'Choose Housekeeping Genes'!M$20,35-'Choose Housekeeping Genes'!M$20),"")</f>
        <v/>
      </c>
      <c r="M178" s="22" t="str">
        <f>IF(SUM('Test Sample Data'!M$3:M$194)&gt;10,IF(AND(ISNUMBER('Test Sample Data'!M178),'Test Sample Data'!M178&lt;35,'Test Sample Data'!M178&gt;0),'Test Sample Data'!M178-'Choose Housekeeping Genes'!N$20,35-'Choose Housekeeping Genes'!N$20),"")</f>
        <v/>
      </c>
      <c r="N178" s="22" t="str">
        <f>IF(SUM('Test Sample Data'!N$3:N$194)&gt;10,IF(AND(ISNUMBER('Test Sample Data'!N178),'Test Sample Data'!N178&lt;35,'Test Sample Data'!N178&gt;0),'Test Sample Data'!N178-'Choose Housekeeping Genes'!O$20,35-'Choose Housekeeping Genes'!O$20),"")</f>
        <v/>
      </c>
      <c r="O178" s="22" t="str">
        <f>IF(SUM('Test Sample Data'!O$3:O$194)&gt;10,IF(AND(ISNUMBER('Test Sample Data'!O178),'Test Sample Data'!O178&lt;35,'Test Sample Data'!O178&gt;0),'Test Sample Data'!O178-'Choose Housekeeping Genes'!P$20,35-'Choose Housekeeping Genes'!P$20),"")</f>
        <v/>
      </c>
      <c r="P178" s="22" t="str">
        <f>IF(SUM('Test Sample Data'!P$3:P$194)&gt;10,IF(AND(ISNUMBER('Test Sample Data'!P178),'Test Sample Data'!P178&lt;35,'Test Sample Data'!P178&gt;0),'Test Sample Data'!P178-'Choose Housekeeping Genes'!Q$20,35-'Choose Housekeeping Genes'!Q$20),"")</f>
        <v/>
      </c>
      <c r="Q178" s="22" t="str">
        <f>IF(SUM('Test Sample Data'!Q$3:Q$194)&gt;10,IF(AND(ISNUMBER('Test Sample Data'!Q178),'Test Sample Data'!Q178&lt;35,'Test Sample Data'!Q178&gt;0),'Test Sample Data'!Q178-'Choose Housekeeping Genes'!R$20,35-'Choose Housekeeping Genes'!R$20),"")</f>
        <v/>
      </c>
      <c r="R178" s="22" t="str">
        <f>IF(SUM('Test Sample Data'!R$3:R$194)&gt;10,IF(AND(ISNUMBER('Test Sample Data'!R178),'Test Sample Data'!R178&lt;35,'Test Sample Data'!R178&gt;0),'Test Sample Data'!R178-'Choose Housekeeping Genes'!S$20,35-'Choose Housekeeping Genes'!S$20),"")</f>
        <v/>
      </c>
      <c r="S178" s="22" t="str">
        <f>IF(SUM('Test Sample Data'!S$3:S$194)&gt;10,IF(AND(ISNUMBER('Test Sample Data'!S178),'Test Sample Data'!S178&lt;35,'Test Sample Data'!S178&gt;0),'Test Sample Data'!S178-'Choose Housekeeping Genes'!T$20,35-'Choose Housekeeping Genes'!T$20),"")</f>
        <v/>
      </c>
      <c r="T178" s="22" t="str">
        <f>IF(SUM('Test Sample Data'!T$3:T$194)&gt;10,IF(AND(ISNUMBER('Test Sample Data'!T178),'Test Sample Data'!T178&lt;35,'Test Sample Data'!T178&gt;0),'Test Sample Data'!T178-'Choose Housekeeping Genes'!U$20,35-'Choose Housekeeping Genes'!U$20),"")</f>
        <v/>
      </c>
      <c r="U178" s="22" t="str">
        <f>IF(SUM('Test Sample Data'!U$3:U$194)&gt;10,IF(AND(ISNUMBER('Test Sample Data'!U178),'Test Sample Data'!U178&lt;35,'Test Sample Data'!U178&gt;0),'Test Sample Data'!U178-'Choose Housekeeping Genes'!V$20,35-'Choose Housekeeping Genes'!V$20),"")</f>
        <v/>
      </c>
      <c r="V178" s="22" t="str">
        <f>IF(SUM('Test Sample Data'!V$3:V$194)&gt;10,IF(AND(ISNUMBER('Test Sample Data'!V178),'Test Sample Data'!V178&lt;35,'Test Sample Data'!V178&gt;0),'Test Sample Data'!V178-'Choose Housekeeping Genes'!W$20,35-'Choose Housekeeping Genes'!W$20),"")</f>
        <v/>
      </c>
      <c r="W178" s="139" t="str">
        <f>'Control Sample Data'!A178</f>
        <v>mt-Lys-TTT</v>
      </c>
      <c r="X178" s="140" t="s">
        <v>88</v>
      </c>
      <c r="Y178" s="22" t="str">
        <f>IF(SUM('Control Sample Data'!C$3:C$194)&gt;10,IF(AND(ISNUMBER('Control Sample Data'!C178),'Control Sample Data'!C178&lt;35,'Control Sample Data'!C178&gt;0),'Control Sample Data'!C178-'Choose Housekeeping Genes'!AA$20,35-'Choose Housekeeping Genes'!AA$20),"")</f>
        <v/>
      </c>
      <c r="Z178" s="22" t="str">
        <f>IF(SUM('Control Sample Data'!D$3:D$194)&gt;10,IF(AND(ISNUMBER('Control Sample Data'!D178),'Control Sample Data'!D178&lt;35,'Control Sample Data'!D178&gt;0),'Control Sample Data'!D178-'Choose Housekeeping Genes'!AB$20,35-'Choose Housekeeping Genes'!AB$20),"")</f>
        <v/>
      </c>
      <c r="AA178" s="22" t="str">
        <f>IF(SUM('Control Sample Data'!E$3:E$194)&gt;10,IF(AND(ISNUMBER('Control Sample Data'!E178),'Control Sample Data'!E178&lt;35,'Control Sample Data'!E178&gt;0),'Control Sample Data'!E178-'Choose Housekeeping Genes'!AC$20,35-'Choose Housekeeping Genes'!AC$20),"")</f>
        <v/>
      </c>
      <c r="AB178" s="22" t="str">
        <f>IF(SUM('Control Sample Data'!F$3:F$194)&gt;10,IF(AND(ISNUMBER('Control Sample Data'!F178),'Control Sample Data'!F178&lt;35,'Control Sample Data'!F178&gt;0),'Control Sample Data'!F178-'Choose Housekeeping Genes'!AD$20,35-'Choose Housekeeping Genes'!AD$20),"")</f>
        <v/>
      </c>
      <c r="AC178" s="22" t="str">
        <f>IF(SUM('Control Sample Data'!G$3:G$194)&gt;10,IF(AND(ISNUMBER('Control Sample Data'!G178),'Control Sample Data'!G178&lt;35,'Control Sample Data'!G178&gt;0),'Control Sample Data'!G178-'Choose Housekeeping Genes'!AE$20,35-'Choose Housekeeping Genes'!AE$20),"")</f>
        <v/>
      </c>
      <c r="AD178" s="22" t="str">
        <f>IF(SUM('Control Sample Data'!H$3:H$194)&gt;10,IF(AND(ISNUMBER('Control Sample Data'!H178),'Control Sample Data'!H178&lt;35,'Control Sample Data'!H178&gt;0),'Control Sample Data'!H178-'Choose Housekeeping Genes'!AF$20,35-'Choose Housekeeping Genes'!AF$20),"")</f>
        <v/>
      </c>
      <c r="AE178" s="22" t="str">
        <f>IF(SUM('Control Sample Data'!I$3:I$194)&gt;10,IF(AND(ISNUMBER('Control Sample Data'!I178),'Control Sample Data'!I178&lt;35,'Control Sample Data'!I178&gt;0),'Control Sample Data'!I178-'Choose Housekeeping Genes'!AG$20,35-'Choose Housekeeping Genes'!AG$20),"")</f>
        <v/>
      </c>
      <c r="AF178" s="22" t="str">
        <f>IF(SUM('Control Sample Data'!J$3:J$194)&gt;10,IF(AND(ISNUMBER('Control Sample Data'!J178),'Control Sample Data'!J178&lt;35,'Control Sample Data'!J178&gt;0),'Control Sample Data'!J178-'Choose Housekeeping Genes'!AH$20,35-'Choose Housekeeping Genes'!AH$20),"")</f>
        <v/>
      </c>
      <c r="AG178" s="22" t="str">
        <f>IF(SUM('Control Sample Data'!K$3:K$194)&gt;10,IF(AND(ISNUMBER('Control Sample Data'!K178),'Control Sample Data'!K178&lt;35,'Control Sample Data'!K178&gt;0),'Control Sample Data'!K178-'Choose Housekeeping Genes'!AI$20,35-'Choose Housekeeping Genes'!AI$20),"")</f>
        <v/>
      </c>
      <c r="AH178" s="22" t="str">
        <f>IF(SUM('Control Sample Data'!L$3:L$194)&gt;10,IF(AND(ISNUMBER('Control Sample Data'!L178),'Control Sample Data'!L178&lt;35,'Control Sample Data'!L178&gt;0),'Control Sample Data'!L178-'Choose Housekeeping Genes'!AJ$20,35-'Choose Housekeeping Genes'!AJ$20),"")</f>
        <v/>
      </c>
      <c r="AI178" s="22" t="str">
        <f>IF(SUM('Control Sample Data'!M$3:M$194)&gt;10,IF(AND(ISNUMBER('Control Sample Data'!M178),'Control Sample Data'!M178&lt;35,'Control Sample Data'!M178&gt;0),'Control Sample Data'!M178-'Choose Housekeeping Genes'!AK$20,35-'Choose Housekeeping Genes'!AK$20),"")</f>
        <v/>
      </c>
      <c r="AJ178" s="22" t="str">
        <f>IF(SUM('Control Sample Data'!N$3:N$194)&gt;10,IF(AND(ISNUMBER('Control Sample Data'!N178),'Control Sample Data'!N178&lt;35,'Control Sample Data'!N178&gt;0),'Control Sample Data'!N178-'Choose Housekeeping Genes'!AL$20,35-'Choose Housekeeping Genes'!AL$20),"")</f>
        <v/>
      </c>
      <c r="AK178" s="22" t="str">
        <f>IF(SUM('Control Sample Data'!O$3:O$194)&gt;10,IF(AND(ISNUMBER('Control Sample Data'!O178),'Control Sample Data'!O178&lt;35,'Control Sample Data'!O178&gt;0),'Control Sample Data'!O178-'Choose Housekeeping Genes'!AM$20,35-'Choose Housekeeping Genes'!AM$20),"")</f>
        <v/>
      </c>
      <c r="AL178" s="22" t="str">
        <f>IF(SUM('Control Sample Data'!P$3:P$194)&gt;10,IF(AND(ISNUMBER('Control Sample Data'!P178),'Control Sample Data'!P178&lt;35,'Control Sample Data'!P178&gt;0),'Control Sample Data'!P178-'Choose Housekeeping Genes'!AN$20,35-'Choose Housekeeping Genes'!AN$20),"")</f>
        <v/>
      </c>
      <c r="AM178" s="22" t="str">
        <f>IF(SUM('Control Sample Data'!Q$3:Q$194)&gt;10,IF(AND(ISNUMBER('Control Sample Data'!Q178),'Control Sample Data'!Q178&lt;35,'Control Sample Data'!Q178&gt;0),'Control Sample Data'!Q178-'Choose Housekeeping Genes'!AO$20,35-'Choose Housekeeping Genes'!AO$20),"")</f>
        <v/>
      </c>
      <c r="AN178" s="22" t="str">
        <f>IF(SUM('Control Sample Data'!R$3:R$194)&gt;10,IF(AND(ISNUMBER('Control Sample Data'!R178),'Control Sample Data'!R178&lt;35,'Control Sample Data'!R178&gt;0),'Control Sample Data'!R178-'Choose Housekeeping Genes'!AP$20,35-'Choose Housekeeping Genes'!AP$20),"")</f>
        <v/>
      </c>
      <c r="AO178" s="22" t="str">
        <f>IF(SUM('Control Sample Data'!S$3:S$194)&gt;10,IF(AND(ISNUMBER('Control Sample Data'!S178),'Control Sample Data'!S178&lt;35,'Control Sample Data'!S178&gt;0),'Control Sample Data'!S178-'Choose Housekeeping Genes'!AQ$20,35-'Choose Housekeeping Genes'!AQ$20),"")</f>
        <v/>
      </c>
      <c r="AP178" s="22" t="str">
        <f>IF(SUM('Control Sample Data'!T$3:T$194)&gt;10,IF(AND(ISNUMBER('Control Sample Data'!T178),'Control Sample Data'!T178&lt;35,'Control Sample Data'!T178&gt;0),'Control Sample Data'!T178-'Choose Housekeeping Genes'!AR$20,35-'Choose Housekeeping Genes'!AR$20),"")</f>
        <v/>
      </c>
      <c r="AQ178" s="22" t="str">
        <f>IF(SUM('Control Sample Data'!U$3:U$194)&gt;10,IF(AND(ISNUMBER('Control Sample Data'!U178),'Control Sample Data'!U178&lt;35,'Control Sample Data'!U178&gt;0),'Control Sample Data'!U178-'Choose Housekeeping Genes'!AS$20,35-'Choose Housekeeping Genes'!AS$20),"")</f>
        <v/>
      </c>
      <c r="AR178" s="22" t="str">
        <f>IF(SUM('Control Sample Data'!V$3:V$194)&gt;10,IF(AND(ISNUMBER('Control Sample Data'!V178),'Control Sample Data'!V178&lt;35,'Control Sample Data'!V178&gt;0),'Control Sample Data'!V178-'Choose Housekeeping Genes'!AT$20,35-'Choose Housekeeping Genes'!AT$20),"")</f>
        <v/>
      </c>
      <c r="AS178" s="69" t="str">
        <f>'Control Sample Data'!A178</f>
        <v>mt-Lys-TTT</v>
      </c>
      <c r="AT178" s="21" t="s">
        <v>88</v>
      </c>
      <c r="AU178" s="22" t="str">
        <f ca="1">IF(ISNUMBER(C178-'Choose Housekeeping Genes'!D$12),C178-'Choose Housekeeping Genes'!D$12,"")</f>
        <v/>
      </c>
      <c r="AV178" s="22" t="str">
        <f ca="1">IF(ISNUMBER(D178-'Choose Housekeeping Genes'!E$12),D178-'Choose Housekeeping Genes'!E$12,"")</f>
        <v/>
      </c>
      <c r="AW178" s="22" t="str">
        <f ca="1">IF(ISNUMBER(E178-'Choose Housekeeping Genes'!F$12),E178-'Choose Housekeeping Genes'!F$12,"")</f>
        <v/>
      </c>
      <c r="AX178" s="22" t="str">
        <f ca="1">IF(ISNUMBER(F178-'Choose Housekeeping Genes'!G$12),F178-'Choose Housekeeping Genes'!G$12,"")</f>
        <v/>
      </c>
      <c r="AY178" s="22" t="str">
        <f ca="1">IF(ISNUMBER(G178-'Choose Housekeeping Genes'!H$12),G178-'Choose Housekeeping Genes'!H$12,"")</f>
        <v/>
      </c>
      <c r="AZ178" s="22" t="str">
        <f ca="1">IF(ISNUMBER(H178-'Choose Housekeeping Genes'!I$12),H178-'Choose Housekeeping Genes'!I$12,"")</f>
        <v/>
      </c>
      <c r="BA178" s="22" t="str">
        <f ca="1">IF(ISNUMBER(I178-'Choose Housekeeping Genes'!J$12),I178-'Choose Housekeeping Genes'!J$12,"")</f>
        <v/>
      </c>
      <c r="BB178" s="22" t="str">
        <f ca="1">IF(ISNUMBER(J178-'Choose Housekeeping Genes'!K$12),J178-'Choose Housekeeping Genes'!K$12,"")</f>
        <v/>
      </c>
      <c r="BC178" s="22" t="str">
        <f ca="1">IF(ISNUMBER(K178-'Choose Housekeeping Genes'!L$12),K178-'Choose Housekeeping Genes'!L$12,"")</f>
        <v/>
      </c>
      <c r="BD178" s="22" t="str">
        <f ca="1">IF(ISNUMBER(L178-'Choose Housekeeping Genes'!M$12),L178-'Choose Housekeeping Genes'!M$12,"")</f>
        <v/>
      </c>
      <c r="BE178" s="22" t="str">
        <f ca="1">IF(ISNUMBER(M178-'Choose Housekeeping Genes'!N$12),M178-'Choose Housekeeping Genes'!N$12,"")</f>
        <v/>
      </c>
      <c r="BF178" s="22" t="str">
        <f ca="1">IF(ISNUMBER(N178-'Choose Housekeeping Genes'!O$12),N178-'Choose Housekeeping Genes'!O$12,"")</f>
        <v/>
      </c>
      <c r="BG178" s="22" t="str">
        <f ca="1">IF(ISNUMBER(O178-'Choose Housekeeping Genes'!P$12),O178-'Choose Housekeeping Genes'!P$12,"")</f>
        <v/>
      </c>
      <c r="BH178" s="22" t="str">
        <f ca="1">IF(ISNUMBER(P178-'Choose Housekeeping Genes'!Q$12),P178-'Choose Housekeeping Genes'!Q$12,"")</f>
        <v/>
      </c>
      <c r="BI178" s="22" t="str">
        <f ca="1">IF(ISNUMBER(Q178-'Choose Housekeeping Genes'!R$12),Q178-'Choose Housekeeping Genes'!R$12,"")</f>
        <v/>
      </c>
      <c r="BJ178" s="22" t="str">
        <f ca="1">IF(ISNUMBER(R178-'Choose Housekeeping Genes'!S$12),R178-'Choose Housekeeping Genes'!S$12,"")</f>
        <v/>
      </c>
      <c r="BK178" s="22" t="str">
        <f ca="1">IF(ISNUMBER(S178-'Choose Housekeeping Genes'!T$12),S178-'Choose Housekeeping Genes'!T$12,"")</f>
        <v/>
      </c>
      <c r="BL178" s="22" t="str">
        <f ca="1">IF(ISNUMBER(T178-'Choose Housekeeping Genes'!U$12),T178-'Choose Housekeeping Genes'!U$12,"")</f>
        <v/>
      </c>
      <c r="BM178" s="22" t="str">
        <f ca="1">IF(ISNUMBER(U178-'Choose Housekeeping Genes'!V$12),U178-'Choose Housekeeping Genes'!V$12,"")</f>
        <v/>
      </c>
      <c r="BN178" s="22" t="str">
        <f ca="1">IF(ISNUMBER(V178-'Choose Housekeeping Genes'!W$12),V178-'Choose Housekeeping Genes'!W$12,"")</f>
        <v/>
      </c>
      <c r="BO178" s="142" t="str">
        <f t="shared" si="138"/>
        <v>mt-Lys-TTT</v>
      </c>
      <c r="BP178" s="140" t="s">
        <v>88</v>
      </c>
      <c r="BQ178" s="22" t="str">
        <f ca="1">IF(ISNUMBER(Y178-'Choose Housekeeping Genes'!AA$12),Y178-'Choose Housekeeping Genes'!AA$12,"")</f>
        <v/>
      </c>
      <c r="BR178" s="22" t="str">
        <f ca="1">IF(ISNUMBER(Z178-'Choose Housekeeping Genes'!AB$12),Z178-'Choose Housekeeping Genes'!AB$12,"")</f>
        <v/>
      </c>
      <c r="BS178" s="22" t="str">
        <f ca="1">IF(ISNUMBER(AA178-'Choose Housekeeping Genes'!AC$12),AA178-'Choose Housekeeping Genes'!AC$12,"")</f>
        <v/>
      </c>
      <c r="BT178" s="22" t="str">
        <f ca="1">IF(ISNUMBER(AB178-'Choose Housekeeping Genes'!AD$12),AB178-'Choose Housekeeping Genes'!AD$12,"")</f>
        <v/>
      </c>
      <c r="BU178" s="22" t="str">
        <f ca="1">IF(ISNUMBER(AC178-'Choose Housekeeping Genes'!AE$12),AC178-'Choose Housekeeping Genes'!AE$12,"")</f>
        <v/>
      </c>
      <c r="BV178" s="22" t="str">
        <f ca="1">IF(ISNUMBER(AD178-'Choose Housekeeping Genes'!AF$12),AD178-'Choose Housekeeping Genes'!AF$12,"")</f>
        <v/>
      </c>
      <c r="BW178" s="22" t="str">
        <f ca="1">IF(ISNUMBER(AE178-'Choose Housekeeping Genes'!AG$12),AE178-'Choose Housekeeping Genes'!AG$12,"")</f>
        <v/>
      </c>
      <c r="BX178" s="22" t="str">
        <f ca="1">IF(ISNUMBER(AF178-'Choose Housekeeping Genes'!AH$12),AF178-'Choose Housekeeping Genes'!AH$12,"")</f>
        <v/>
      </c>
      <c r="BY178" s="22" t="str">
        <f ca="1">IF(ISNUMBER(AG178-'Choose Housekeeping Genes'!AI$12),AG178-'Choose Housekeeping Genes'!AI$12,"")</f>
        <v/>
      </c>
      <c r="BZ178" s="22" t="str">
        <f ca="1">IF(ISNUMBER(AH178-'Choose Housekeeping Genes'!AJ$12),AH178-'Choose Housekeeping Genes'!AJ$12,"")</f>
        <v/>
      </c>
      <c r="CA178" s="22" t="str">
        <f ca="1">IF(ISNUMBER(AI178-'Choose Housekeeping Genes'!AK$12),AI178-'Choose Housekeeping Genes'!AK$12,"")</f>
        <v/>
      </c>
      <c r="CB178" s="22" t="str">
        <f ca="1">IF(ISNUMBER(AJ178-'Choose Housekeeping Genes'!AL$12),AJ178-'Choose Housekeeping Genes'!AL$12,"")</f>
        <v/>
      </c>
      <c r="CC178" s="22" t="str">
        <f ca="1">IF(ISNUMBER(AK178-'Choose Housekeeping Genes'!AM$12),AK178-'Choose Housekeeping Genes'!AM$12,"")</f>
        <v/>
      </c>
      <c r="CD178" s="22" t="str">
        <f ca="1">IF(ISNUMBER(AL178-'Choose Housekeeping Genes'!AN$12),AL178-'Choose Housekeeping Genes'!AN$12,"")</f>
        <v/>
      </c>
      <c r="CE178" s="22" t="str">
        <f ca="1">IF(ISNUMBER(AM178-'Choose Housekeeping Genes'!AO$12),AM178-'Choose Housekeeping Genes'!AO$12,"")</f>
        <v/>
      </c>
      <c r="CF178" s="22" t="str">
        <f ca="1">IF(ISNUMBER(AN178-'Choose Housekeeping Genes'!AP$12),AN178-'Choose Housekeeping Genes'!AP$12,"")</f>
        <v/>
      </c>
      <c r="CG178" s="22" t="str">
        <f ca="1">IF(ISNUMBER(AO178-'Choose Housekeeping Genes'!AQ$12),AO178-'Choose Housekeeping Genes'!AQ$12,"")</f>
        <v/>
      </c>
      <c r="CH178" s="22" t="str">
        <f ca="1">IF(ISNUMBER(AP178-'Choose Housekeeping Genes'!AR$12),AP178-'Choose Housekeeping Genes'!AR$12,"")</f>
        <v/>
      </c>
      <c r="CI178" s="22" t="str">
        <f ca="1">IF(ISNUMBER(AQ178-'Choose Housekeeping Genes'!AS$12),AQ178-'Choose Housekeeping Genes'!AS$12,"")</f>
        <v/>
      </c>
      <c r="CJ178" s="22" t="str">
        <f ca="1">IF(ISNUMBER(AR178-'Choose Housekeeping Genes'!AT$12),AR178-'Choose Housekeeping Genes'!AT$12,"")</f>
        <v/>
      </c>
      <c r="CK178" s="66" t="e">
        <f t="shared" ca="1" si="95"/>
        <v>#DIV/0!</v>
      </c>
      <c r="CL178" s="143" t="e">
        <f t="shared" ca="1" si="96"/>
        <v>#DIV/0!</v>
      </c>
      <c r="DA178" s="69" t="str">
        <f>'Transcript table'!D186</f>
        <v>mt-Lys-TTT</v>
      </c>
      <c r="DB178" s="21" t="s">
        <v>88</v>
      </c>
      <c r="DC178" s="65" t="str">
        <f t="shared" ca="1" si="97"/>
        <v/>
      </c>
      <c r="DD178" s="65" t="str">
        <f t="shared" ca="1" si="98"/>
        <v/>
      </c>
      <c r="DE178" s="65" t="str">
        <f t="shared" ca="1" si="99"/>
        <v/>
      </c>
      <c r="DF178" s="65" t="str">
        <f t="shared" ca="1" si="100"/>
        <v/>
      </c>
      <c r="DG178" s="65" t="str">
        <f t="shared" ca="1" si="101"/>
        <v/>
      </c>
      <c r="DH178" s="65" t="str">
        <f t="shared" ca="1" si="102"/>
        <v/>
      </c>
      <c r="DI178" s="65" t="str">
        <f t="shared" ca="1" si="103"/>
        <v/>
      </c>
      <c r="DJ178" s="65" t="str">
        <f t="shared" ca="1" si="104"/>
        <v/>
      </c>
      <c r="DK178" s="65" t="str">
        <f t="shared" ca="1" si="105"/>
        <v/>
      </c>
      <c r="DL178" s="65" t="str">
        <f t="shared" ca="1" si="106"/>
        <v/>
      </c>
      <c r="DM178" s="65" t="str">
        <f t="shared" ca="1" si="107"/>
        <v/>
      </c>
      <c r="DN178" s="65" t="str">
        <f t="shared" ca="1" si="108"/>
        <v/>
      </c>
      <c r="DO178" s="65" t="str">
        <f t="shared" ca="1" si="109"/>
        <v/>
      </c>
      <c r="DP178" s="65" t="str">
        <f t="shared" ca="1" si="110"/>
        <v/>
      </c>
      <c r="DQ178" s="65" t="str">
        <f t="shared" ca="1" si="111"/>
        <v/>
      </c>
      <c r="DR178" s="65" t="str">
        <f t="shared" ca="1" si="112"/>
        <v/>
      </c>
      <c r="DS178" s="65" t="str">
        <f t="shared" ca="1" si="113"/>
        <v/>
      </c>
      <c r="DT178" s="65" t="str">
        <f t="shared" ca="1" si="114"/>
        <v/>
      </c>
      <c r="DU178" s="65" t="str">
        <f t="shared" ca="1" si="115"/>
        <v/>
      </c>
      <c r="DV178" s="65" t="str">
        <f t="shared" ca="1" si="116"/>
        <v/>
      </c>
      <c r="DW178" s="141" t="str">
        <f t="shared" si="117"/>
        <v>mt-Lys-TTT</v>
      </c>
      <c r="DX178" s="140" t="s">
        <v>88</v>
      </c>
      <c r="DY178" s="65" t="str">
        <f t="shared" ca="1" si="118"/>
        <v/>
      </c>
      <c r="DZ178" s="65" t="str">
        <f t="shared" ca="1" si="119"/>
        <v/>
      </c>
      <c r="EA178" s="65" t="str">
        <f t="shared" ca="1" si="120"/>
        <v/>
      </c>
      <c r="EB178" s="65" t="str">
        <f t="shared" ca="1" si="121"/>
        <v/>
      </c>
      <c r="EC178" s="65" t="str">
        <f t="shared" ca="1" si="122"/>
        <v/>
      </c>
      <c r="ED178" s="65" t="str">
        <f t="shared" ca="1" si="123"/>
        <v/>
      </c>
      <c r="EE178" s="65" t="str">
        <f t="shared" ca="1" si="124"/>
        <v/>
      </c>
      <c r="EF178" s="65" t="str">
        <f t="shared" ca="1" si="125"/>
        <v/>
      </c>
      <c r="EG178" s="65" t="str">
        <f t="shared" ca="1" si="126"/>
        <v/>
      </c>
      <c r="EH178" s="65" t="str">
        <f t="shared" ca="1" si="127"/>
        <v/>
      </c>
      <c r="EI178" s="65" t="str">
        <f t="shared" ca="1" si="128"/>
        <v/>
      </c>
      <c r="EJ178" s="65" t="str">
        <f t="shared" ca="1" si="129"/>
        <v/>
      </c>
      <c r="EK178" s="65" t="str">
        <f t="shared" ca="1" si="130"/>
        <v/>
      </c>
      <c r="EL178" s="65" t="str">
        <f t="shared" ca="1" si="131"/>
        <v/>
      </c>
      <c r="EM178" s="65" t="str">
        <f t="shared" ca="1" si="132"/>
        <v/>
      </c>
      <c r="EN178" s="65" t="str">
        <f t="shared" ca="1" si="133"/>
        <v/>
      </c>
      <c r="EO178" s="65" t="str">
        <f t="shared" ca="1" si="134"/>
        <v/>
      </c>
      <c r="EP178" s="65" t="str">
        <f t="shared" ca="1" si="135"/>
        <v/>
      </c>
      <c r="EQ178" s="65" t="str">
        <f t="shared" ca="1" si="136"/>
        <v/>
      </c>
      <c r="ER178" s="65" t="str">
        <f t="shared" ca="1" si="137"/>
        <v/>
      </c>
    </row>
    <row r="179" spans="1:148" ht="12.75" customHeight="1">
      <c r="A179" s="134" t="str">
        <f>'Test Sample Data'!A179</f>
        <v>mt-Met-CAT</v>
      </c>
      <c r="B179" s="136" t="s">
        <v>86</v>
      </c>
      <c r="C179" s="22" t="str">
        <f>IF(SUM('Test Sample Data'!C$3:C$194)&gt;10,IF(AND(ISNUMBER('Test Sample Data'!C179),'Test Sample Data'!C179&lt;35,'Test Sample Data'!C179&gt;0),'Test Sample Data'!C179-'Choose Housekeeping Genes'!D$20,35-'Choose Housekeeping Genes'!D$20),"")</f>
        <v/>
      </c>
      <c r="D179" s="22" t="str">
        <f>IF(SUM('Test Sample Data'!D$3:D$194)&gt;10,IF(AND(ISNUMBER('Test Sample Data'!D179),'Test Sample Data'!D179&lt;35,'Test Sample Data'!D179&gt;0),'Test Sample Data'!D179-'Choose Housekeeping Genes'!E$20,35-'Choose Housekeeping Genes'!E$20),"")</f>
        <v/>
      </c>
      <c r="E179" s="22" t="str">
        <f>IF(SUM('Test Sample Data'!E$3:E$194)&gt;10,IF(AND(ISNUMBER('Test Sample Data'!E179),'Test Sample Data'!E179&lt;35,'Test Sample Data'!E179&gt;0),'Test Sample Data'!E179-'Choose Housekeeping Genes'!F$20,35-'Choose Housekeeping Genes'!F$20),"")</f>
        <v/>
      </c>
      <c r="F179" s="22" t="str">
        <f>IF(SUM('Test Sample Data'!F$3:F$194)&gt;10,IF(AND(ISNUMBER('Test Sample Data'!F179),'Test Sample Data'!F179&lt;35,'Test Sample Data'!F179&gt;0),'Test Sample Data'!F179-'Choose Housekeeping Genes'!G$20,35-'Choose Housekeeping Genes'!G$20),"")</f>
        <v/>
      </c>
      <c r="G179" s="22" t="str">
        <f>IF(SUM('Test Sample Data'!G$3:G$194)&gt;10,IF(AND(ISNUMBER('Test Sample Data'!G179),'Test Sample Data'!G179&lt;35,'Test Sample Data'!G179&gt;0),'Test Sample Data'!G179-'Choose Housekeeping Genes'!H$20,35-'Choose Housekeeping Genes'!H$20),"")</f>
        <v/>
      </c>
      <c r="H179" s="22" t="str">
        <f>IF(SUM('Test Sample Data'!H$3:H$194)&gt;10,IF(AND(ISNUMBER('Test Sample Data'!H179),'Test Sample Data'!H179&lt;35,'Test Sample Data'!H179&gt;0),'Test Sample Data'!H179-'Choose Housekeeping Genes'!I$20,35-'Choose Housekeeping Genes'!I$20),"")</f>
        <v/>
      </c>
      <c r="I179" s="22" t="str">
        <f>IF(SUM('Test Sample Data'!I$3:I$194)&gt;10,IF(AND(ISNUMBER('Test Sample Data'!I179),'Test Sample Data'!I179&lt;35,'Test Sample Data'!I179&gt;0),'Test Sample Data'!I179-'Choose Housekeeping Genes'!J$20,35-'Choose Housekeeping Genes'!J$20),"")</f>
        <v/>
      </c>
      <c r="J179" s="22" t="str">
        <f>IF(SUM('Test Sample Data'!J$3:J$194)&gt;10,IF(AND(ISNUMBER('Test Sample Data'!J179),'Test Sample Data'!J179&lt;35,'Test Sample Data'!J179&gt;0),'Test Sample Data'!J179-'Choose Housekeeping Genes'!K$20,35-'Choose Housekeeping Genes'!K$20),"")</f>
        <v/>
      </c>
      <c r="K179" s="22" t="str">
        <f>IF(SUM('Test Sample Data'!K$3:K$194)&gt;10,IF(AND(ISNUMBER('Test Sample Data'!K179),'Test Sample Data'!K179&lt;35,'Test Sample Data'!K179&gt;0),'Test Sample Data'!K179-'Choose Housekeeping Genes'!L$20,35-'Choose Housekeeping Genes'!L$20),"")</f>
        <v/>
      </c>
      <c r="L179" s="22" t="str">
        <f>IF(SUM('Test Sample Data'!L$3:L$194)&gt;10,IF(AND(ISNUMBER('Test Sample Data'!L179),'Test Sample Data'!L179&lt;35,'Test Sample Data'!L179&gt;0),'Test Sample Data'!L179-'Choose Housekeeping Genes'!M$20,35-'Choose Housekeeping Genes'!M$20),"")</f>
        <v/>
      </c>
      <c r="M179" s="22" t="str">
        <f>IF(SUM('Test Sample Data'!M$3:M$194)&gt;10,IF(AND(ISNUMBER('Test Sample Data'!M179),'Test Sample Data'!M179&lt;35,'Test Sample Data'!M179&gt;0),'Test Sample Data'!M179-'Choose Housekeeping Genes'!N$20,35-'Choose Housekeeping Genes'!N$20),"")</f>
        <v/>
      </c>
      <c r="N179" s="22" t="str">
        <f>IF(SUM('Test Sample Data'!N$3:N$194)&gt;10,IF(AND(ISNUMBER('Test Sample Data'!N179),'Test Sample Data'!N179&lt;35,'Test Sample Data'!N179&gt;0),'Test Sample Data'!N179-'Choose Housekeeping Genes'!O$20,35-'Choose Housekeeping Genes'!O$20),"")</f>
        <v/>
      </c>
      <c r="O179" s="22" t="str">
        <f>IF(SUM('Test Sample Data'!O$3:O$194)&gt;10,IF(AND(ISNUMBER('Test Sample Data'!O179),'Test Sample Data'!O179&lt;35,'Test Sample Data'!O179&gt;0),'Test Sample Data'!O179-'Choose Housekeeping Genes'!P$20,35-'Choose Housekeeping Genes'!P$20),"")</f>
        <v/>
      </c>
      <c r="P179" s="22" t="str">
        <f>IF(SUM('Test Sample Data'!P$3:P$194)&gt;10,IF(AND(ISNUMBER('Test Sample Data'!P179),'Test Sample Data'!P179&lt;35,'Test Sample Data'!P179&gt;0),'Test Sample Data'!P179-'Choose Housekeeping Genes'!Q$20,35-'Choose Housekeeping Genes'!Q$20),"")</f>
        <v/>
      </c>
      <c r="Q179" s="22" t="str">
        <f>IF(SUM('Test Sample Data'!Q$3:Q$194)&gt;10,IF(AND(ISNUMBER('Test Sample Data'!Q179),'Test Sample Data'!Q179&lt;35,'Test Sample Data'!Q179&gt;0),'Test Sample Data'!Q179-'Choose Housekeeping Genes'!R$20,35-'Choose Housekeeping Genes'!R$20),"")</f>
        <v/>
      </c>
      <c r="R179" s="22" t="str">
        <f>IF(SUM('Test Sample Data'!R$3:R$194)&gt;10,IF(AND(ISNUMBER('Test Sample Data'!R179),'Test Sample Data'!R179&lt;35,'Test Sample Data'!R179&gt;0),'Test Sample Data'!R179-'Choose Housekeeping Genes'!S$20,35-'Choose Housekeeping Genes'!S$20),"")</f>
        <v/>
      </c>
      <c r="S179" s="22" t="str">
        <f>IF(SUM('Test Sample Data'!S$3:S$194)&gt;10,IF(AND(ISNUMBER('Test Sample Data'!S179),'Test Sample Data'!S179&lt;35,'Test Sample Data'!S179&gt;0),'Test Sample Data'!S179-'Choose Housekeeping Genes'!T$20,35-'Choose Housekeeping Genes'!T$20),"")</f>
        <v/>
      </c>
      <c r="T179" s="22" t="str">
        <f>IF(SUM('Test Sample Data'!T$3:T$194)&gt;10,IF(AND(ISNUMBER('Test Sample Data'!T179),'Test Sample Data'!T179&lt;35,'Test Sample Data'!T179&gt;0),'Test Sample Data'!T179-'Choose Housekeeping Genes'!U$20,35-'Choose Housekeeping Genes'!U$20),"")</f>
        <v/>
      </c>
      <c r="U179" s="22" t="str">
        <f>IF(SUM('Test Sample Data'!U$3:U$194)&gt;10,IF(AND(ISNUMBER('Test Sample Data'!U179),'Test Sample Data'!U179&lt;35,'Test Sample Data'!U179&gt;0),'Test Sample Data'!U179-'Choose Housekeeping Genes'!V$20,35-'Choose Housekeeping Genes'!V$20),"")</f>
        <v/>
      </c>
      <c r="V179" s="22" t="str">
        <f>IF(SUM('Test Sample Data'!V$3:V$194)&gt;10,IF(AND(ISNUMBER('Test Sample Data'!V179),'Test Sample Data'!V179&lt;35,'Test Sample Data'!V179&gt;0),'Test Sample Data'!V179-'Choose Housekeeping Genes'!W$20,35-'Choose Housekeeping Genes'!W$20),"")</f>
        <v/>
      </c>
      <c r="W179" s="139" t="str">
        <f>'Control Sample Data'!A179</f>
        <v>mt-Met-CAT</v>
      </c>
      <c r="X179" s="140" t="s">
        <v>86</v>
      </c>
      <c r="Y179" s="22" t="str">
        <f>IF(SUM('Control Sample Data'!C$3:C$194)&gt;10,IF(AND(ISNUMBER('Control Sample Data'!C179),'Control Sample Data'!C179&lt;35,'Control Sample Data'!C179&gt;0),'Control Sample Data'!C179-'Choose Housekeeping Genes'!AA$20,35-'Choose Housekeeping Genes'!AA$20),"")</f>
        <v/>
      </c>
      <c r="Z179" s="22" t="str">
        <f>IF(SUM('Control Sample Data'!D$3:D$194)&gt;10,IF(AND(ISNUMBER('Control Sample Data'!D179),'Control Sample Data'!D179&lt;35,'Control Sample Data'!D179&gt;0),'Control Sample Data'!D179-'Choose Housekeeping Genes'!AB$20,35-'Choose Housekeeping Genes'!AB$20),"")</f>
        <v/>
      </c>
      <c r="AA179" s="22" t="str">
        <f>IF(SUM('Control Sample Data'!E$3:E$194)&gt;10,IF(AND(ISNUMBER('Control Sample Data'!E179),'Control Sample Data'!E179&lt;35,'Control Sample Data'!E179&gt;0),'Control Sample Data'!E179-'Choose Housekeeping Genes'!AC$20,35-'Choose Housekeeping Genes'!AC$20),"")</f>
        <v/>
      </c>
      <c r="AB179" s="22" t="str">
        <f>IF(SUM('Control Sample Data'!F$3:F$194)&gt;10,IF(AND(ISNUMBER('Control Sample Data'!F179),'Control Sample Data'!F179&lt;35,'Control Sample Data'!F179&gt;0),'Control Sample Data'!F179-'Choose Housekeeping Genes'!AD$20,35-'Choose Housekeeping Genes'!AD$20),"")</f>
        <v/>
      </c>
      <c r="AC179" s="22" t="str">
        <f>IF(SUM('Control Sample Data'!G$3:G$194)&gt;10,IF(AND(ISNUMBER('Control Sample Data'!G179),'Control Sample Data'!G179&lt;35,'Control Sample Data'!G179&gt;0),'Control Sample Data'!G179-'Choose Housekeeping Genes'!AE$20,35-'Choose Housekeeping Genes'!AE$20),"")</f>
        <v/>
      </c>
      <c r="AD179" s="22" t="str">
        <f>IF(SUM('Control Sample Data'!H$3:H$194)&gt;10,IF(AND(ISNUMBER('Control Sample Data'!H179),'Control Sample Data'!H179&lt;35,'Control Sample Data'!H179&gt;0),'Control Sample Data'!H179-'Choose Housekeeping Genes'!AF$20,35-'Choose Housekeeping Genes'!AF$20),"")</f>
        <v/>
      </c>
      <c r="AE179" s="22" t="str">
        <f>IF(SUM('Control Sample Data'!I$3:I$194)&gt;10,IF(AND(ISNUMBER('Control Sample Data'!I179),'Control Sample Data'!I179&lt;35,'Control Sample Data'!I179&gt;0),'Control Sample Data'!I179-'Choose Housekeeping Genes'!AG$20,35-'Choose Housekeeping Genes'!AG$20),"")</f>
        <v/>
      </c>
      <c r="AF179" s="22" t="str">
        <f>IF(SUM('Control Sample Data'!J$3:J$194)&gt;10,IF(AND(ISNUMBER('Control Sample Data'!J179),'Control Sample Data'!J179&lt;35,'Control Sample Data'!J179&gt;0),'Control Sample Data'!J179-'Choose Housekeeping Genes'!AH$20,35-'Choose Housekeeping Genes'!AH$20),"")</f>
        <v/>
      </c>
      <c r="AG179" s="22" t="str">
        <f>IF(SUM('Control Sample Data'!K$3:K$194)&gt;10,IF(AND(ISNUMBER('Control Sample Data'!K179),'Control Sample Data'!K179&lt;35,'Control Sample Data'!K179&gt;0),'Control Sample Data'!K179-'Choose Housekeeping Genes'!AI$20,35-'Choose Housekeeping Genes'!AI$20),"")</f>
        <v/>
      </c>
      <c r="AH179" s="22" t="str">
        <f>IF(SUM('Control Sample Data'!L$3:L$194)&gt;10,IF(AND(ISNUMBER('Control Sample Data'!L179),'Control Sample Data'!L179&lt;35,'Control Sample Data'!L179&gt;0),'Control Sample Data'!L179-'Choose Housekeeping Genes'!AJ$20,35-'Choose Housekeeping Genes'!AJ$20),"")</f>
        <v/>
      </c>
      <c r="AI179" s="22" t="str">
        <f>IF(SUM('Control Sample Data'!M$3:M$194)&gt;10,IF(AND(ISNUMBER('Control Sample Data'!M179),'Control Sample Data'!M179&lt;35,'Control Sample Data'!M179&gt;0),'Control Sample Data'!M179-'Choose Housekeeping Genes'!AK$20,35-'Choose Housekeeping Genes'!AK$20),"")</f>
        <v/>
      </c>
      <c r="AJ179" s="22" t="str">
        <f>IF(SUM('Control Sample Data'!N$3:N$194)&gt;10,IF(AND(ISNUMBER('Control Sample Data'!N179),'Control Sample Data'!N179&lt;35,'Control Sample Data'!N179&gt;0),'Control Sample Data'!N179-'Choose Housekeeping Genes'!AL$20,35-'Choose Housekeeping Genes'!AL$20),"")</f>
        <v/>
      </c>
      <c r="AK179" s="22" t="str">
        <f>IF(SUM('Control Sample Data'!O$3:O$194)&gt;10,IF(AND(ISNUMBER('Control Sample Data'!O179),'Control Sample Data'!O179&lt;35,'Control Sample Data'!O179&gt;0),'Control Sample Data'!O179-'Choose Housekeeping Genes'!AM$20,35-'Choose Housekeeping Genes'!AM$20),"")</f>
        <v/>
      </c>
      <c r="AL179" s="22" t="str">
        <f>IF(SUM('Control Sample Data'!P$3:P$194)&gt;10,IF(AND(ISNUMBER('Control Sample Data'!P179),'Control Sample Data'!P179&lt;35,'Control Sample Data'!P179&gt;0),'Control Sample Data'!P179-'Choose Housekeeping Genes'!AN$20,35-'Choose Housekeeping Genes'!AN$20),"")</f>
        <v/>
      </c>
      <c r="AM179" s="22" t="str">
        <f>IF(SUM('Control Sample Data'!Q$3:Q$194)&gt;10,IF(AND(ISNUMBER('Control Sample Data'!Q179),'Control Sample Data'!Q179&lt;35,'Control Sample Data'!Q179&gt;0),'Control Sample Data'!Q179-'Choose Housekeeping Genes'!AO$20,35-'Choose Housekeeping Genes'!AO$20),"")</f>
        <v/>
      </c>
      <c r="AN179" s="22" t="str">
        <f>IF(SUM('Control Sample Data'!R$3:R$194)&gt;10,IF(AND(ISNUMBER('Control Sample Data'!R179),'Control Sample Data'!R179&lt;35,'Control Sample Data'!R179&gt;0),'Control Sample Data'!R179-'Choose Housekeeping Genes'!AP$20,35-'Choose Housekeeping Genes'!AP$20),"")</f>
        <v/>
      </c>
      <c r="AO179" s="22" t="str">
        <f>IF(SUM('Control Sample Data'!S$3:S$194)&gt;10,IF(AND(ISNUMBER('Control Sample Data'!S179),'Control Sample Data'!S179&lt;35,'Control Sample Data'!S179&gt;0),'Control Sample Data'!S179-'Choose Housekeeping Genes'!AQ$20,35-'Choose Housekeeping Genes'!AQ$20),"")</f>
        <v/>
      </c>
      <c r="AP179" s="22" t="str">
        <f>IF(SUM('Control Sample Data'!T$3:T$194)&gt;10,IF(AND(ISNUMBER('Control Sample Data'!T179),'Control Sample Data'!T179&lt;35,'Control Sample Data'!T179&gt;0),'Control Sample Data'!T179-'Choose Housekeeping Genes'!AR$20,35-'Choose Housekeeping Genes'!AR$20),"")</f>
        <v/>
      </c>
      <c r="AQ179" s="22" t="str">
        <f>IF(SUM('Control Sample Data'!U$3:U$194)&gt;10,IF(AND(ISNUMBER('Control Sample Data'!U179),'Control Sample Data'!U179&lt;35,'Control Sample Data'!U179&gt;0),'Control Sample Data'!U179-'Choose Housekeeping Genes'!AS$20,35-'Choose Housekeeping Genes'!AS$20),"")</f>
        <v/>
      </c>
      <c r="AR179" s="22" t="str">
        <f>IF(SUM('Control Sample Data'!V$3:V$194)&gt;10,IF(AND(ISNUMBER('Control Sample Data'!V179),'Control Sample Data'!V179&lt;35,'Control Sample Data'!V179&gt;0),'Control Sample Data'!V179-'Choose Housekeeping Genes'!AT$20,35-'Choose Housekeeping Genes'!AT$20),"")</f>
        <v/>
      </c>
      <c r="AS179" s="69" t="str">
        <f>'Control Sample Data'!A179</f>
        <v>mt-Met-CAT</v>
      </c>
      <c r="AT179" s="21" t="s">
        <v>86</v>
      </c>
      <c r="AU179" s="22" t="str">
        <f ca="1">IF(ISNUMBER(C179-'Choose Housekeeping Genes'!D$12),C179-'Choose Housekeeping Genes'!D$12,"")</f>
        <v/>
      </c>
      <c r="AV179" s="22" t="str">
        <f ca="1">IF(ISNUMBER(D179-'Choose Housekeeping Genes'!E$12),D179-'Choose Housekeeping Genes'!E$12,"")</f>
        <v/>
      </c>
      <c r="AW179" s="22" t="str">
        <f ca="1">IF(ISNUMBER(E179-'Choose Housekeeping Genes'!F$12),E179-'Choose Housekeeping Genes'!F$12,"")</f>
        <v/>
      </c>
      <c r="AX179" s="22" t="str">
        <f ca="1">IF(ISNUMBER(F179-'Choose Housekeeping Genes'!G$12),F179-'Choose Housekeeping Genes'!G$12,"")</f>
        <v/>
      </c>
      <c r="AY179" s="22" t="str">
        <f ca="1">IF(ISNUMBER(G179-'Choose Housekeeping Genes'!H$12),G179-'Choose Housekeeping Genes'!H$12,"")</f>
        <v/>
      </c>
      <c r="AZ179" s="22" t="str">
        <f ca="1">IF(ISNUMBER(H179-'Choose Housekeeping Genes'!I$12),H179-'Choose Housekeeping Genes'!I$12,"")</f>
        <v/>
      </c>
      <c r="BA179" s="22" t="str">
        <f ca="1">IF(ISNUMBER(I179-'Choose Housekeeping Genes'!J$12),I179-'Choose Housekeeping Genes'!J$12,"")</f>
        <v/>
      </c>
      <c r="BB179" s="22" t="str">
        <f ca="1">IF(ISNUMBER(J179-'Choose Housekeeping Genes'!K$12),J179-'Choose Housekeeping Genes'!K$12,"")</f>
        <v/>
      </c>
      <c r="BC179" s="22" t="str">
        <f ca="1">IF(ISNUMBER(K179-'Choose Housekeeping Genes'!L$12),K179-'Choose Housekeeping Genes'!L$12,"")</f>
        <v/>
      </c>
      <c r="BD179" s="22" t="str">
        <f ca="1">IF(ISNUMBER(L179-'Choose Housekeeping Genes'!M$12),L179-'Choose Housekeeping Genes'!M$12,"")</f>
        <v/>
      </c>
      <c r="BE179" s="22" t="str">
        <f ca="1">IF(ISNUMBER(M179-'Choose Housekeeping Genes'!N$12),M179-'Choose Housekeeping Genes'!N$12,"")</f>
        <v/>
      </c>
      <c r="BF179" s="22" t="str">
        <f ca="1">IF(ISNUMBER(N179-'Choose Housekeeping Genes'!O$12),N179-'Choose Housekeeping Genes'!O$12,"")</f>
        <v/>
      </c>
      <c r="BG179" s="22" t="str">
        <f ca="1">IF(ISNUMBER(O179-'Choose Housekeeping Genes'!P$12),O179-'Choose Housekeeping Genes'!P$12,"")</f>
        <v/>
      </c>
      <c r="BH179" s="22" t="str">
        <f ca="1">IF(ISNUMBER(P179-'Choose Housekeeping Genes'!Q$12),P179-'Choose Housekeeping Genes'!Q$12,"")</f>
        <v/>
      </c>
      <c r="BI179" s="22" t="str">
        <f ca="1">IF(ISNUMBER(Q179-'Choose Housekeeping Genes'!R$12),Q179-'Choose Housekeeping Genes'!R$12,"")</f>
        <v/>
      </c>
      <c r="BJ179" s="22" t="str">
        <f ca="1">IF(ISNUMBER(R179-'Choose Housekeeping Genes'!S$12),R179-'Choose Housekeeping Genes'!S$12,"")</f>
        <v/>
      </c>
      <c r="BK179" s="22" t="str">
        <f ca="1">IF(ISNUMBER(S179-'Choose Housekeeping Genes'!T$12),S179-'Choose Housekeeping Genes'!T$12,"")</f>
        <v/>
      </c>
      <c r="BL179" s="22" t="str">
        <f ca="1">IF(ISNUMBER(T179-'Choose Housekeeping Genes'!U$12),T179-'Choose Housekeeping Genes'!U$12,"")</f>
        <v/>
      </c>
      <c r="BM179" s="22" t="str">
        <f ca="1">IF(ISNUMBER(U179-'Choose Housekeeping Genes'!V$12),U179-'Choose Housekeeping Genes'!V$12,"")</f>
        <v/>
      </c>
      <c r="BN179" s="22" t="str">
        <f ca="1">IF(ISNUMBER(V179-'Choose Housekeeping Genes'!W$12),V179-'Choose Housekeeping Genes'!W$12,"")</f>
        <v/>
      </c>
      <c r="BO179" s="142" t="str">
        <f t="shared" si="138"/>
        <v>mt-Met-CAT</v>
      </c>
      <c r="BP179" s="140" t="s">
        <v>86</v>
      </c>
      <c r="BQ179" s="22" t="str">
        <f ca="1">IF(ISNUMBER(Y179-'Choose Housekeeping Genes'!AA$12),Y179-'Choose Housekeeping Genes'!AA$12,"")</f>
        <v/>
      </c>
      <c r="BR179" s="22" t="str">
        <f ca="1">IF(ISNUMBER(Z179-'Choose Housekeeping Genes'!AB$12),Z179-'Choose Housekeeping Genes'!AB$12,"")</f>
        <v/>
      </c>
      <c r="BS179" s="22" t="str">
        <f ca="1">IF(ISNUMBER(AA179-'Choose Housekeeping Genes'!AC$12),AA179-'Choose Housekeeping Genes'!AC$12,"")</f>
        <v/>
      </c>
      <c r="BT179" s="22" t="str">
        <f ca="1">IF(ISNUMBER(AB179-'Choose Housekeeping Genes'!AD$12),AB179-'Choose Housekeeping Genes'!AD$12,"")</f>
        <v/>
      </c>
      <c r="BU179" s="22" t="str">
        <f ca="1">IF(ISNUMBER(AC179-'Choose Housekeeping Genes'!AE$12),AC179-'Choose Housekeeping Genes'!AE$12,"")</f>
        <v/>
      </c>
      <c r="BV179" s="22" t="str">
        <f ca="1">IF(ISNUMBER(AD179-'Choose Housekeeping Genes'!AF$12),AD179-'Choose Housekeeping Genes'!AF$12,"")</f>
        <v/>
      </c>
      <c r="BW179" s="22" t="str">
        <f ca="1">IF(ISNUMBER(AE179-'Choose Housekeeping Genes'!AG$12),AE179-'Choose Housekeeping Genes'!AG$12,"")</f>
        <v/>
      </c>
      <c r="BX179" s="22" t="str">
        <f ca="1">IF(ISNUMBER(AF179-'Choose Housekeeping Genes'!AH$12),AF179-'Choose Housekeeping Genes'!AH$12,"")</f>
        <v/>
      </c>
      <c r="BY179" s="22" t="str">
        <f ca="1">IF(ISNUMBER(AG179-'Choose Housekeeping Genes'!AI$12),AG179-'Choose Housekeeping Genes'!AI$12,"")</f>
        <v/>
      </c>
      <c r="BZ179" s="22" t="str">
        <f ca="1">IF(ISNUMBER(AH179-'Choose Housekeeping Genes'!AJ$12),AH179-'Choose Housekeeping Genes'!AJ$12,"")</f>
        <v/>
      </c>
      <c r="CA179" s="22" t="str">
        <f ca="1">IF(ISNUMBER(AI179-'Choose Housekeeping Genes'!AK$12),AI179-'Choose Housekeeping Genes'!AK$12,"")</f>
        <v/>
      </c>
      <c r="CB179" s="22" t="str">
        <f ca="1">IF(ISNUMBER(AJ179-'Choose Housekeeping Genes'!AL$12),AJ179-'Choose Housekeeping Genes'!AL$12,"")</f>
        <v/>
      </c>
      <c r="CC179" s="22" t="str">
        <f ca="1">IF(ISNUMBER(AK179-'Choose Housekeeping Genes'!AM$12),AK179-'Choose Housekeeping Genes'!AM$12,"")</f>
        <v/>
      </c>
      <c r="CD179" s="22" t="str">
        <f ca="1">IF(ISNUMBER(AL179-'Choose Housekeeping Genes'!AN$12),AL179-'Choose Housekeeping Genes'!AN$12,"")</f>
        <v/>
      </c>
      <c r="CE179" s="22" t="str">
        <f ca="1">IF(ISNUMBER(AM179-'Choose Housekeeping Genes'!AO$12),AM179-'Choose Housekeeping Genes'!AO$12,"")</f>
        <v/>
      </c>
      <c r="CF179" s="22" t="str">
        <f ca="1">IF(ISNUMBER(AN179-'Choose Housekeeping Genes'!AP$12),AN179-'Choose Housekeeping Genes'!AP$12,"")</f>
        <v/>
      </c>
      <c r="CG179" s="22" t="str">
        <f ca="1">IF(ISNUMBER(AO179-'Choose Housekeeping Genes'!AQ$12),AO179-'Choose Housekeeping Genes'!AQ$12,"")</f>
        <v/>
      </c>
      <c r="CH179" s="22" t="str">
        <f ca="1">IF(ISNUMBER(AP179-'Choose Housekeeping Genes'!AR$12),AP179-'Choose Housekeeping Genes'!AR$12,"")</f>
        <v/>
      </c>
      <c r="CI179" s="22" t="str">
        <f ca="1">IF(ISNUMBER(AQ179-'Choose Housekeeping Genes'!AS$12),AQ179-'Choose Housekeeping Genes'!AS$12,"")</f>
        <v/>
      </c>
      <c r="CJ179" s="22" t="str">
        <f ca="1">IF(ISNUMBER(AR179-'Choose Housekeeping Genes'!AT$12),AR179-'Choose Housekeeping Genes'!AT$12,"")</f>
        <v/>
      </c>
      <c r="CK179" s="66" t="e">
        <f t="shared" ca="1" si="95"/>
        <v>#DIV/0!</v>
      </c>
      <c r="CL179" s="143" t="e">
        <f t="shared" ca="1" si="96"/>
        <v>#DIV/0!</v>
      </c>
      <c r="DA179" s="69" t="str">
        <f>'Transcript table'!D187</f>
        <v>mt-Met-CAT</v>
      </c>
      <c r="DB179" s="21" t="s">
        <v>86</v>
      </c>
      <c r="DC179" s="65" t="str">
        <f t="shared" ca="1" si="97"/>
        <v/>
      </c>
      <c r="DD179" s="65" t="str">
        <f t="shared" ca="1" si="98"/>
        <v/>
      </c>
      <c r="DE179" s="65" t="str">
        <f t="shared" ca="1" si="99"/>
        <v/>
      </c>
      <c r="DF179" s="65" t="str">
        <f t="shared" ca="1" si="100"/>
        <v/>
      </c>
      <c r="DG179" s="65" t="str">
        <f t="shared" ca="1" si="101"/>
        <v/>
      </c>
      <c r="DH179" s="65" t="str">
        <f t="shared" ca="1" si="102"/>
        <v/>
      </c>
      <c r="DI179" s="65" t="str">
        <f t="shared" ca="1" si="103"/>
        <v/>
      </c>
      <c r="DJ179" s="65" t="str">
        <f t="shared" ca="1" si="104"/>
        <v/>
      </c>
      <c r="DK179" s="65" t="str">
        <f t="shared" ca="1" si="105"/>
        <v/>
      </c>
      <c r="DL179" s="65" t="str">
        <f t="shared" ca="1" si="106"/>
        <v/>
      </c>
      <c r="DM179" s="65" t="str">
        <f t="shared" ca="1" si="107"/>
        <v/>
      </c>
      <c r="DN179" s="65" t="str">
        <f t="shared" ca="1" si="108"/>
        <v/>
      </c>
      <c r="DO179" s="65" t="str">
        <f t="shared" ca="1" si="109"/>
        <v/>
      </c>
      <c r="DP179" s="65" t="str">
        <f t="shared" ca="1" si="110"/>
        <v/>
      </c>
      <c r="DQ179" s="65" t="str">
        <f t="shared" ca="1" si="111"/>
        <v/>
      </c>
      <c r="DR179" s="65" t="str">
        <f t="shared" ca="1" si="112"/>
        <v/>
      </c>
      <c r="DS179" s="65" t="str">
        <f t="shared" ca="1" si="113"/>
        <v/>
      </c>
      <c r="DT179" s="65" t="str">
        <f t="shared" ca="1" si="114"/>
        <v/>
      </c>
      <c r="DU179" s="65" t="str">
        <f t="shared" ca="1" si="115"/>
        <v/>
      </c>
      <c r="DV179" s="65" t="str">
        <f t="shared" ca="1" si="116"/>
        <v/>
      </c>
      <c r="DW179" s="141" t="str">
        <f t="shared" si="117"/>
        <v>mt-Met-CAT</v>
      </c>
      <c r="DX179" s="140" t="s">
        <v>86</v>
      </c>
      <c r="DY179" s="65" t="str">
        <f t="shared" ca="1" si="118"/>
        <v/>
      </c>
      <c r="DZ179" s="65" t="str">
        <f t="shared" ca="1" si="119"/>
        <v/>
      </c>
      <c r="EA179" s="65" t="str">
        <f t="shared" ca="1" si="120"/>
        <v/>
      </c>
      <c r="EB179" s="65" t="str">
        <f t="shared" ca="1" si="121"/>
        <v/>
      </c>
      <c r="EC179" s="65" t="str">
        <f t="shared" ca="1" si="122"/>
        <v/>
      </c>
      <c r="ED179" s="65" t="str">
        <f t="shared" ca="1" si="123"/>
        <v/>
      </c>
      <c r="EE179" s="65" t="str">
        <f t="shared" ca="1" si="124"/>
        <v/>
      </c>
      <c r="EF179" s="65" t="str">
        <f t="shared" ca="1" si="125"/>
        <v/>
      </c>
      <c r="EG179" s="65" t="str">
        <f t="shared" ca="1" si="126"/>
        <v/>
      </c>
      <c r="EH179" s="65" t="str">
        <f t="shared" ca="1" si="127"/>
        <v/>
      </c>
      <c r="EI179" s="65" t="str">
        <f t="shared" ca="1" si="128"/>
        <v/>
      </c>
      <c r="EJ179" s="65" t="str">
        <f t="shared" ca="1" si="129"/>
        <v/>
      </c>
      <c r="EK179" s="65" t="str">
        <f t="shared" ca="1" si="130"/>
        <v/>
      </c>
      <c r="EL179" s="65" t="str">
        <f t="shared" ca="1" si="131"/>
        <v/>
      </c>
      <c r="EM179" s="65" t="str">
        <f t="shared" ca="1" si="132"/>
        <v/>
      </c>
      <c r="EN179" s="65" t="str">
        <f t="shared" ca="1" si="133"/>
        <v/>
      </c>
      <c r="EO179" s="65" t="str">
        <f t="shared" ca="1" si="134"/>
        <v/>
      </c>
      <c r="EP179" s="65" t="str">
        <f t="shared" ca="1" si="135"/>
        <v/>
      </c>
      <c r="EQ179" s="65" t="str">
        <f t="shared" ca="1" si="136"/>
        <v/>
      </c>
      <c r="ER179" s="65" t="str">
        <f t="shared" ca="1" si="137"/>
        <v/>
      </c>
    </row>
    <row r="180" spans="1:148" ht="12.75" customHeight="1">
      <c r="A180" s="134" t="str">
        <f>'Test Sample Data'!A180</f>
        <v>mt-Phe-GAA</v>
      </c>
      <c r="B180" s="136" t="s">
        <v>84</v>
      </c>
      <c r="C180" s="22" t="str">
        <f>IF(SUM('Test Sample Data'!C$3:C$194)&gt;10,IF(AND(ISNUMBER('Test Sample Data'!C180),'Test Sample Data'!C180&lt;35,'Test Sample Data'!C180&gt;0),'Test Sample Data'!C180-'Choose Housekeeping Genes'!D$20,35-'Choose Housekeeping Genes'!D$20),"")</f>
        <v/>
      </c>
      <c r="D180" s="22" t="str">
        <f>IF(SUM('Test Sample Data'!D$3:D$194)&gt;10,IF(AND(ISNUMBER('Test Sample Data'!D180),'Test Sample Data'!D180&lt;35,'Test Sample Data'!D180&gt;0),'Test Sample Data'!D180-'Choose Housekeeping Genes'!E$20,35-'Choose Housekeeping Genes'!E$20),"")</f>
        <v/>
      </c>
      <c r="E180" s="22" t="str">
        <f>IF(SUM('Test Sample Data'!E$3:E$194)&gt;10,IF(AND(ISNUMBER('Test Sample Data'!E180),'Test Sample Data'!E180&lt;35,'Test Sample Data'!E180&gt;0),'Test Sample Data'!E180-'Choose Housekeeping Genes'!F$20,35-'Choose Housekeeping Genes'!F$20),"")</f>
        <v/>
      </c>
      <c r="F180" s="22" t="str">
        <f>IF(SUM('Test Sample Data'!F$3:F$194)&gt;10,IF(AND(ISNUMBER('Test Sample Data'!F180),'Test Sample Data'!F180&lt;35,'Test Sample Data'!F180&gt;0),'Test Sample Data'!F180-'Choose Housekeeping Genes'!G$20,35-'Choose Housekeeping Genes'!G$20),"")</f>
        <v/>
      </c>
      <c r="G180" s="22" t="str">
        <f>IF(SUM('Test Sample Data'!G$3:G$194)&gt;10,IF(AND(ISNUMBER('Test Sample Data'!G180),'Test Sample Data'!G180&lt;35,'Test Sample Data'!G180&gt;0),'Test Sample Data'!G180-'Choose Housekeeping Genes'!H$20,35-'Choose Housekeeping Genes'!H$20),"")</f>
        <v/>
      </c>
      <c r="H180" s="22" t="str">
        <f>IF(SUM('Test Sample Data'!H$3:H$194)&gt;10,IF(AND(ISNUMBER('Test Sample Data'!H180),'Test Sample Data'!H180&lt;35,'Test Sample Data'!H180&gt;0),'Test Sample Data'!H180-'Choose Housekeeping Genes'!I$20,35-'Choose Housekeeping Genes'!I$20),"")</f>
        <v/>
      </c>
      <c r="I180" s="22" t="str">
        <f>IF(SUM('Test Sample Data'!I$3:I$194)&gt;10,IF(AND(ISNUMBER('Test Sample Data'!I180),'Test Sample Data'!I180&lt;35,'Test Sample Data'!I180&gt;0),'Test Sample Data'!I180-'Choose Housekeeping Genes'!J$20,35-'Choose Housekeeping Genes'!J$20),"")</f>
        <v/>
      </c>
      <c r="J180" s="22" t="str">
        <f>IF(SUM('Test Sample Data'!J$3:J$194)&gt;10,IF(AND(ISNUMBER('Test Sample Data'!J180),'Test Sample Data'!J180&lt;35,'Test Sample Data'!J180&gt;0),'Test Sample Data'!J180-'Choose Housekeeping Genes'!K$20,35-'Choose Housekeeping Genes'!K$20),"")</f>
        <v/>
      </c>
      <c r="K180" s="22" t="str">
        <f>IF(SUM('Test Sample Data'!K$3:K$194)&gt;10,IF(AND(ISNUMBER('Test Sample Data'!K180),'Test Sample Data'!K180&lt;35,'Test Sample Data'!K180&gt;0),'Test Sample Data'!K180-'Choose Housekeeping Genes'!L$20,35-'Choose Housekeeping Genes'!L$20),"")</f>
        <v/>
      </c>
      <c r="L180" s="22" t="str">
        <f>IF(SUM('Test Sample Data'!L$3:L$194)&gt;10,IF(AND(ISNUMBER('Test Sample Data'!L180),'Test Sample Data'!L180&lt;35,'Test Sample Data'!L180&gt;0),'Test Sample Data'!L180-'Choose Housekeeping Genes'!M$20,35-'Choose Housekeeping Genes'!M$20),"")</f>
        <v/>
      </c>
      <c r="M180" s="22" t="str">
        <f>IF(SUM('Test Sample Data'!M$3:M$194)&gt;10,IF(AND(ISNUMBER('Test Sample Data'!M180),'Test Sample Data'!M180&lt;35,'Test Sample Data'!M180&gt;0),'Test Sample Data'!M180-'Choose Housekeeping Genes'!N$20,35-'Choose Housekeeping Genes'!N$20),"")</f>
        <v/>
      </c>
      <c r="N180" s="22" t="str">
        <f>IF(SUM('Test Sample Data'!N$3:N$194)&gt;10,IF(AND(ISNUMBER('Test Sample Data'!N180),'Test Sample Data'!N180&lt;35,'Test Sample Data'!N180&gt;0),'Test Sample Data'!N180-'Choose Housekeeping Genes'!O$20,35-'Choose Housekeeping Genes'!O$20),"")</f>
        <v/>
      </c>
      <c r="O180" s="22" t="str">
        <f>IF(SUM('Test Sample Data'!O$3:O$194)&gt;10,IF(AND(ISNUMBER('Test Sample Data'!O180),'Test Sample Data'!O180&lt;35,'Test Sample Data'!O180&gt;0),'Test Sample Data'!O180-'Choose Housekeeping Genes'!P$20,35-'Choose Housekeeping Genes'!P$20),"")</f>
        <v/>
      </c>
      <c r="P180" s="22" t="str">
        <f>IF(SUM('Test Sample Data'!P$3:P$194)&gt;10,IF(AND(ISNUMBER('Test Sample Data'!P180),'Test Sample Data'!P180&lt;35,'Test Sample Data'!P180&gt;0),'Test Sample Data'!P180-'Choose Housekeeping Genes'!Q$20,35-'Choose Housekeeping Genes'!Q$20),"")</f>
        <v/>
      </c>
      <c r="Q180" s="22" t="str">
        <f>IF(SUM('Test Sample Data'!Q$3:Q$194)&gt;10,IF(AND(ISNUMBER('Test Sample Data'!Q180),'Test Sample Data'!Q180&lt;35,'Test Sample Data'!Q180&gt;0),'Test Sample Data'!Q180-'Choose Housekeeping Genes'!R$20,35-'Choose Housekeeping Genes'!R$20),"")</f>
        <v/>
      </c>
      <c r="R180" s="22" t="str">
        <f>IF(SUM('Test Sample Data'!R$3:R$194)&gt;10,IF(AND(ISNUMBER('Test Sample Data'!R180),'Test Sample Data'!R180&lt;35,'Test Sample Data'!R180&gt;0),'Test Sample Data'!R180-'Choose Housekeeping Genes'!S$20,35-'Choose Housekeeping Genes'!S$20),"")</f>
        <v/>
      </c>
      <c r="S180" s="22" t="str">
        <f>IF(SUM('Test Sample Data'!S$3:S$194)&gt;10,IF(AND(ISNUMBER('Test Sample Data'!S180),'Test Sample Data'!S180&lt;35,'Test Sample Data'!S180&gt;0),'Test Sample Data'!S180-'Choose Housekeeping Genes'!T$20,35-'Choose Housekeeping Genes'!T$20),"")</f>
        <v/>
      </c>
      <c r="T180" s="22" t="str">
        <f>IF(SUM('Test Sample Data'!T$3:T$194)&gt;10,IF(AND(ISNUMBER('Test Sample Data'!T180),'Test Sample Data'!T180&lt;35,'Test Sample Data'!T180&gt;0),'Test Sample Data'!T180-'Choose Housekeeping Genes'!U$20,35-'Choose Housekeeping Genes'!U$20),"")</f>
        <v/>
      </c>
      <c r="U180" s="22" t="str">
        <f>IF(SUM('Test Sample Data'!U$3:U$194)&gt;10,IF(AND(ISNUMBER('Test Sample Data'!U180),'Test Sample Data'!U180&lt;35,'Test Sample Data'!U180&gt;0),'Test Sample Data'!U180-'Choose Housekeeping Genes'!V$20,35-'Choose Housekeeping Genes'!V$20),"")</f>
        <v/>
      </c>
      <c r="V180" s="22" t="str">
        <f>IF(SUM('Test Sample Data'!V$3:V$194)&gt;10,IF(AND(ISNUMBER('Test Sample Data'!V180),'Test Sample Data'!V180&lt;35,'Test Sample Data'!V180&gt;0),'Test Sample Data'!V180-'Choose Housekeeping Genes'!W$20,35-'Choose Housekeeping Genes'!W$20),"")</f>
        <v/>
      </c>
      <c r="W180" s="139" t="str">
        <f>'Control Sample Data'!A180</f>
        <v>mt-Phe-GAA</v>
      </c>
      <c r="X180" s="140" t="s">
        <v>84</v>
      </c>
      <c r="Y180" s="22" t="str">
        <f>IF(SUM('Control Sample Data'!C$3:C$194)&gt;10,IF(AND(ISNUMBER('Control Sample Data'!C180),'Control Sample Data'!C180&lt;35,'Control Sample Data'!C180&gt;0),'Control Sample Data'!C180-'Choose Housekeeping Genes'!AA$20,35-'Choose Housekeeping Genes'!AA$20),"")</f>
        <v/>
      </c>
      <c r="Z180" s="22" t="str">
        <f>IF(SUM('Control Sample Data'!D$3:D$194)&gt;10,IF(AND(ISNUMBER('Control Sample Data'!D180),'Control Sample Data'!D180&lt;35,'Control Sample Data'!D180&gt;0),'Control Sample Data'!D180-'Choose Housekeeping Genes'!AB$20,35-'Choose Housekeeping Genes'!AB$20),"")</f>
        <v/>
      </c>
      <c r="AA180" s="22" t="str">
        <f>IF(SUM('Control Sample Data'!E$3:E$194)&gt;10,IF(AND(ISNUMBER('Control Sample Data'!E180),'Control Sample Data'!E180&lt;35,'Control Sample Data'!E180&gt;0),'Control Sample Data'!E180-'Choose Housekeeping Genes'!AC$20,35-'Choose Housekeeping Genes'!AC$20),"")</f>
        <v/>
      </c>
      <c r="AB180" s="22" t="str">
        <f>IF(SUM('Control Sample Data'!F$3:F$194)&gt;10,IF(AND(ISNUMBER('Control Sample Data'!F180),'Control Sample Data'!F180&lt;35,'Control Sample Data'!F180&gt;0),'Control Sample Data'!F180-'Choose Housekeeping Genes'!AD$20,35-'Choose Housekeeping Genes'!AD$20),"")</f>
        <v/>
      </c>
      <c r="AC180" s="22" t="str">
        <f>IF(SUM('Control Sample Data'!G$3:G$194)&gt;10,IF(AND(ISNUMBER('Control Sample Data'!G180),'Control Sample Data'!G180&lt;35,'Control Sample Data'!G180&gt;0),'Control Sample Data'!G180-'Choose Housekeeping Genes'!AE$20,35-'Choose Housekeeping Genes'!AE$20),"")</f>
        <v/>
      </c>
      <c r="AD180" s="22" t="str">
        <f>IF(SUM('Control Sample Data'!H$3:H$194)&gt;10,IF(AND(ISNUMBER('Control Sample Data'!H180),'Control Sample Data'!H180&lt;35,'Control Sample Data'!H180&gt;0),'Control Sample Data'!H180-'Choose Housekeeping Genes'!AF$20,35-'Choose Housekeeping Genes'!AF$20),"")</f>
        <v/>
      </c>
      <c r="AE180" s="22" t="str">
        <f>IF(SUM('Control Sample Data'!I$3:I$194)&gt;10,IF(AND(ISNUMBER('Control Sample Data'!I180),'Control Sample Data'!I180&lt;35,'Control Sample Data'!I180&gt;0),'Control Sample Data'!I180-'Choose Housekeeping Genes'!AG$20,35-'Choose Housekeeping Genes'!AG$20),"")</f>
        <v/>
      </c>
      <c r="AF180" s="22" t="str">
        <f>IF(SUM('Control Sample Data'!J$3:J$194)&gt;10,IF(AND(ISNUMBER('Control Sample Data'!J180),'Control Sample Data'!J180&lt;35,'Control Sample Data'!J180&gt;0),'Control Sample Data'!J180-'Choose Housekeeping Genes'!AH$20,35-'Choose Housekeeping Genes'!AH$20),"")</f>
        <v/>
      </c>
      <c r="AG180" s="22" t="str">
        <f>IF(SUM('Control Sample Data'!K$3:K$194)&gt;10,IF(AND(ISNUMBER('Control Sample Data'!K180),'Control Sample Data'!K180&lt;35,'Control Sample Data'!K180&gt;0),'Control Sample Data'!K180-'Choose Housekeeping Genes'!AI$20,35-'Choose Housekeeping Genes'!AI$20),"")</f>
        <v/>
      </c>
      <c r="AH180" s="22" t="str">
        <f>IF(SUM('Control Sample Data'!L$3:L$194)&gt;10,IF(AND(ISNUMBER('Control Sample Data'!L180),'Control Sample Data'!L180&lt;35,'Control Sample Data'!L180&gt;0),'Control Sample Data'!L180-'Choose Housekeeping Genes'!AJ$20,35-'Choose Housekeeping Genes'!AJ$20),"")</f>
        <v/>
      </c>
      <c r="AI180" s="22" t="str">
        <f>IF(SUM('Control Sample Data'!M$3:M$194)&gt;10,IF(AND(ISNUMBER('Control Sample Data'!M180),'Control Sample Data'!M180&lt;35,'Control Sample Data'!M180&gt;0),'Control Sample Data'!M180-'Choose Housekeeping Genes'!AK$20,35-'Choose Housekeeping Genes'!AK$20),"")</f>
        <v/>
      </c>
      <c r="AJ180" s="22" t="str">
        <f>IF(SUM('Control Sample Data'!N$3:N$194)&gt;10,IF(AND(ISNUMBER('Control Sample Data'!N180),'Control Sample Data'!N180&lt;35,'Control Sample Data'!N180&gt;0),'Control Sample Data'!N180-'Choose Housekeeping Genes'!AL$20,35-'Choose Housekeeping Genes'!AL$20),"")</f>
        <v/>
      </c>
      <c r="AK180" s="22" t="str">
        <f>IF(SUM('Control Sample Data'!O$3:O$194)&gt;10,IF(AND(ISNUMBER('Control Sample Data'!O180),'Control Sample Data'!O180&lt;35,'Control Sample Data'!O180&gt;0),'Control Sample Data'!O180-'Choose Housekeeping Genes'!AM$20,35-'Choose Housekeeping Genes'!AM$20),"")</f>
        <v/>
      </c>
      <c r="AL180" s="22" t="str">
        <f>IF(SUM('Control Sample Data'!P$3:P$194)&gt;10,IF(AND(ISNUMBER('Control Sample Data'!P180),'Control Sample Data'!P180&lt;35,'Control Sample Data'!P180&gt;0),'Control Sample Data'!P180-'Choose Housekeeping Genes'!AN$20,35-'Choose Housekeeping Genes'!AN$20),"")</f>
        <v/>
      </c>
      <c r="AM180" s="22" t="str">
        <f>IF(SUM('Control Sample Data'!Q$3:Q$194)&gt;10,IF(AND(ISNUMBER('Control Sample Data'!Q180),'Control Sample Data'!Q180&lt;35,'Control Sample Data'!Q180&gt;0),'Control Sample Data'!Q180-'Choose Housekeeping Genes'!AO$20,35-'Choose Housekeeping Genes'!AO$20),"")</f>
        <v/>
      </c>
      <c r="AN180" s="22" t="str">
        <f>IF(SUM('Control Sample Data'!R$3:R$194)&gt;10,IF(AND(ISNUMBER('Control Sample Data'!R180),'Control Sample Data'!R180&lt;35,'Control Sample Data'!R180&gt;0),'Control Sample Data'!R180-'Choose Housekeeping Genes'!AP$20,35-'Choose Housekeeping Genes'!AP$20),"")</f>
        <v/>
      </c>
      <c r="AO180" s="22" t="str">
        <f>IF(SUM('Control Sample Data'!S$3:S$194)&gt;10,IF(AND(ISNUMBER('Control Sample Data'!S180),'Control Sample Data'!S180&lt;35,'Control Sample Data'!S180&gt;0),'Control Sample Data'!S180-'Choose Housekeeping Genes'!AQ$20,35-'Choose Housekeeping Genes'!AQ$20),"")</f>
        <v/>
      </c>
      <c r="AP180" s="22" t="str">
        <f>IF(SUM('Control Sample Data'!T$3:T$194)&gt;10,IF(AND(ISNUMBER('Control Sample Data'!T180),'Control Sample Data'!T180&lt;35,'Control Sample Data'!T180&gt;0),'Control Sample Data'!T180-'Choose Housekeeping Genes'!AR$20,35-'Choose Housekeeping Genes'!AR$20),"")</f>
        <v/>
      </c>
      <c r="AQ180" s="22" t="str">
        <f>IF(SUM('Control Sample Data'!U$3:U$194)&gt;10,IF(AND(ISNUMBER('Control Sample Data'!U180),'Control Sample Data'!U180&lt;35,'Control Sample Data'!U180&gt;0),'Control Sample Data'!U180-'Choose Housekeeping Genes'!AS$20,35-'Choose Housekeeping Genes'!AS$20),"")</f>
        <v/>
      </c>
      <c r="AR180" s="22" t="str">
        <f>IF(SUM('Control Sample Data'!V$3:V$194)&gt;10,IF(AND(ISNUMBER('Control Sample Data'!V180),'Control Sample Data'!V180&lt;35,'Control Sample Data'!V180&gt;0),'Control Sample Data'!V180-'Choose Housekeeping Genes'!AT$20,35-'Choose Housekeeping Genes'!AT$20),"")</f>
        <v/>
      </c>
      <c r="AS180" s="69" t="str">
        <f>'Control Sample Data'!A180</f>
        <v>mt-Phe-GAA</v>
      </c>
      <c r="AT180" s="21" t="s">
        <v>84</v>
      </c>
      <c r="AU180" s="22" t="str">
        <f ca="1">IF(ISNUMBER(C180-'Choose Housekeeping Genes'!D$12),C180-'Choose Housekeeping Genes'!D$12,"")</f>
        <v/>
      </c>
      <c r="AV180" s="22" t="str">
        <f ca="1">IF(ISNUMBER(D180-'Choose Housekeeping Genes'!E$12),D180-'Choose Housekeeping Genes'!E$12,"")</f>
        <v/>
      </c>
      <c r="AW180" s="22" t="str">
        <f ca="1">IF(ISNUMBER(E180-'Choose Housekeeping Genes'!F$12),E180-'Choose Housekeeping Genes'!F$12,"")</f>
        <v/>
      </c>
      <c r="AX180" s="22" t="str">
        <f ca="1">IF(ISNUMBER(F180-'Choose Housekeeping Genes'!G$12),F180-'Choose Housekeeping Genes'!G$12,"")</f>
        <v/>
      </c>
      <c r="AY180" s="22" t="str">
        <f ca="1">IF(ISNUMBER(G180-'Choose Housekeeping Genes'!H$12),G180-'Choose Housekeeping Genes'!H$12,"")</f>
        <v/>
      </c>
      <c r="AZ180" s="22" t="str">
        <f ca="1">IF(ISNUMBER(H180-'Choose Housekeeping Genes'!I$12),H180-'Choose Housekeeping Genes'!I$12,"")</f>
        <v/>
      </c>
      <c r="BA180" s="22" t="str">
        <f ca="1">IF(ISNUMBER(I180-'Choose Housekeeping Genes'!J$12),I180-'Choose Housekeeping Genes'!J$12,"")</f>
        <v/>
      </c>
      <c r="BB180" s="22" t="str">
        <f ca="1">IF(ISNUMBER(J180-'Choose Housekeeping Genes'!K$12),J180-'Choose Housekeeping Genes'!K$12,"")</f>
        <v/>
      </c>
      <c r="BC180" s="22" t="str">
        <f ca="1">IF(ISNUMBER(K180-'Choose Housekeeping Genes'!L$12),K180-'Choose Housekeeping Genes'!L$12,"")</f>
        <v/>
      </c>
      <c r="BD180" s="22" t="str">
        <f ca="1">IF(ISNUMBER(L180-'Choose Housekeeping Genes'!M$12),L180-'Choose Housekeeping Genes'!M$12,"")</f>
        <v/>
      </c>
      <c r="BE180" s="22" t="str">
        <f ca="1">IF(ISNUMBER(M180-'Choose Housekeeping Genes'!N$12),M180-'Choose Housekeeping Genes'!N$12,"")</f>
        <v/>
      </c>
      <c r="BF180" s="22" t="str">
        <f ca="1">IF(ISNUMBER(N180-'Choose Housekeeping Genes'!O$12),N180-'Choose Housekeeping Genes'!O$12,"")</f>
        <v/>
      </c>
      <c r="BG180" s="22" t="str">
        <f ca="1">IF(ISNUMBER(O180-'Choose Housekeeping Genes'!P$12),O180-'Choose Housekeeping Genes'!P$12,"")</f>
        <v/>
      </c>
      <c r="BH180" s="22" t="str">
        <f ca="1">IF(ISNUMBER(P180-'Choose Housekeeping Genes'!Q$12),P180-'Choose Housekeeping Genes'!Q$12,"")</f>
        <v/>
      </c>
      <c r="BI180" s="22" t="str">
        <f ca="1">IF(ISNUMBER(Q180-'Choose Housekeeping Genes'!R$12),Q180-'Choose Housekeeping Genes'!R$12,"")</f>
        <v/>
      </c>
      <c r="BJ180" s="22" t="str">
        <f ca="1">IF(ISNUMBER(R180-'Choose Housekeeping Genes'!S$12),R180-'Choose Housekeeping Genes'!S$12,"")</f>
        <v/>
      </c>
      <c r="BK180" s="22" t="str">
        <f ca="1">IF(ISNUMBER(S180-'Choose Housekeeping Genes'!T$12),S180-'Choose Housekeeping Genes'!T$12,"")</f>
        <v/>
      </c>
      <c r="BL180" s="22" t="str">
        <f ca="1">IF(ISNUMBER(T180-'Choose Housekeeping Genes'!U$12),T180-'Choose Housekeeping Genes'!U$12,"")</f>
        <v/>
      </c>
      <c r="BM180" s="22" t="str">
        <f ca="1">IF(ISNUMBER(U180-'Choose Housekeeping Genes'!V$12),U180-'Choose Housekeeping Genes'!V$12,"")</f>
        <v/>
      </c>
      <c r="BN180" s="22" t="str">
        <f ca="1">IF(ISNUMBER(V180-'Choose Housekeeping Genes'!W$12),V180-'Choose Housekeeping Genes'!W$12,"")</f>
        <v/>
      </c>
      <c r="BO180" s="142" t="str">
        <f t="shared" si="138"/>
        <v>mt-Phe-GAA</v>
      </c>
      <c r="BP180" s="140" t="s">
        <v>84</v>
      </c>
      <c r="BQ180" s="22" t="str">
        <f ca="1">IF(ISNUMBER(Y180-'Choose Housekeeping Genes'!AA$12),Y180-'Choose Housekeeping Genes'!AA$12,"")</f>
        <v/>
      </c>
      <c r="BR180" s="22" t="str">
        <f ca="1">IF(ISNUMBER(Z180-'Choose Housekeeping Genes'!AB$12),Z180-'Choose Housekeeping Genes'!AB$12,"")</f>
        <v/>
      </c>
      <c r="BS180" s="22" t="str">
        <f ca="1">IF(ISNUMBER(AA180-'Choose Housekeeping Genes'!AC$12),AA180-'Choose Housekeeping Genes'!AC$12,"")</f>
        <v/>
      </c>
      <c r="BT180" s="22" t="str">
        <f ca="1">IF(ISNUMBER(AB180-'Choose Housekeeping Genes'!AD$12),AB180-'Choose Housekeeping Genes'!AD$12,"")</f>
        <v/>
      </c>
      <c r="BU180" s="22" t="str">
        <f ca="1">IF(ISNUMBER(AC180-'Choose Housekeeping Genes'!AE$12),AC180-'Choose Housekeeping Genes'!AE$12,"")</f>
        <v/>
      </c>
      <c r="BV180" s="22" t="str">
        <f ca="1">IF(ISNUMBER(AD180-'Choose Housekeeping Genes'!AF$12),AD180-'Choose Housekeeping Genes'!AF$12,"")</f>
        <v/>
      </c>
      <c r="BW180" s="22" t="str">
        <f ca="1">IF(ISNUMBER(AE180-'Choose Housekeeping Genes'!AG$12),AE180-'Choose Housekeeping Genes'!AG$12,"")</f>
        <v/>
      </c>
      <c r="BX180" s="22" t="str">
        <f ca="1">IF(ISNUMBER(AF180-'Choose Housekeeping Genes'!AH$12),AF180-'Choose Housekeeping Genes'!AH$12,"")</f>
        <v/>
      </c>
      <c r="BY180" s="22" t="str">
        <f ca="1">IF(ISNUMBER(AG180-'Choose Housekeeping Genes'!AI$12),AG180-'Choose Housekeeping Genes'!AI$12,"")</f>
        <v/>
      </c>
      <c r="BZ180" s="22" t="str">
        <f ca="1">IF(ISNUMBER(AH180-'Choose Housekeeping Genes'!AJ$12),AH180-'Choose Housekeeping Genes'!AJ$12,"")</f>
        <v/>
      </c>
      <c r="CA180" s="22" t="str">
        <f ca="1">IF(ISNUMBER(AI180-'Choose Housekeeping Genes'!AK$12),AI180-'Choose Housekeeping Genes'!AK$12,"")</f>
        <v/>
      </c>
      <c r="CB180" s="22" t="str">
        <f ca="1">IF(ISNUMBER(AJ180-'Choose Housekeeping Genes'!AL$12),AJ180-'Choose Housekeeping Genes'!AL$12,"")</f>
        <v/>
      </c>
      <c r="CC180" s="22" t="str">
        <f ca="1">IF(ISNUMBER(AK180-'Choose Housekeeping Genes'!AM$12),AK180-'Choose Housekeeping Genes'!AM$12,"")</f>
        <v/>
      </c>
      <c r="CD180" s="22" t="str">
        <f ca="1">IF(ISNUMBER(AL180-'Choose Housekeeping Genes'!AN$12),AL180-'Choose Housekeeping Genes'!AN$12,"")</f>
        <v/>
      </c>
      <c r="CE180" s="22" t="str">
        <f ca="1">IF(ISNUMBER(AM180-'Choose Housekeeping Genes'!AO$12),AM180-'Choose Housekeeping Genes'!AO$12,"")</f>
        <v/>
      </c>
      <c r="CF180" s="22" t="str">
        <f ca="1">IF(ISNUMBER(AN180-'Choose Housekeeping Genes'!AP$12),AN180-'Choose Housekeeping Genes'!AP$12,"")</f>
        <v/>
      </c>
      <c r="CG180" s="22" t="str">
        <f ca="1">IF(ISNUMBER(AO180-'Choose Housekeeping Genes'!AQ$12),AO180-'Choose Housekeeping Genes'!AQ$12,"")</f>
        <v/>
      </c>
      <c r="CH180" s="22" t="str">
        <f ca="1">IF(ISNUMBER(AP180-'Choose Housekeeping Genes'!AR$12),AP180-'Choose Housekeeping Genes'!AR$12,"")</f>
        <v/>
      </c>
      <c r="CI180" s="22" t="str">
        <f ca="1">IF(ISNUMBER(AQ180-'Choose Housekeeping Genes'!AS$12),AQ180-'Choose Housekeeping Genes'!AS$12,"")</f>
        <v/>
      </c>
      <c r="CJ180" s="22" t="str">
        <f ca="1">IF(ISNUMBER(AR180-'Choose Housekeeping Genes'!AT$12),AR180-'Choose Housekeeping Genes'!AT$12,"")</f>
        <v/>
      </c>
      <c r="CK180" s="66" t="e">
        <f t="shared" ca="1" si="95"/>
        <v>#DIV/0!</v>
      </c>
      <c r="CL180" s="143" t="e">
        <f t="shared" ca="1" si="96"/>
        <v>#DIV/0!</v>
      </c>
      <c r="DA180" s="69" t="str">
        <f>'Transcript table'!D188</f>
        <v>mt-Phe-GAA</v>
      </c>
      <c r="DB180" s="21" t="s">
        <v>84</v>
      </c>
      <c r="DC180" s="65" t="str">
        <f t="shared" ca="1" si="97"/>
        <v/>
      </c>
      <c r="DD180" s="65" t="str">
        <f t="shared" ca="1" si="98"/>
        <v/>
      </c>
      <c r="DE180" s="65" t="str">
        <f t="shared" ca="1" si="99"/>
        <v/>
      </c>
      <c r="DF180" s="65" t="str">
        <f t="shared" ca="1" si="100"/>
        <v/>
      </c>
      <c r="DG180" s="65" t="str">
        <f t="shared" ca="1" si="101"/>
        <v/>
      </c>
      <c r="DH180" s="65" t="str">
        <f t="shared" ca="1" si="102"/>
        <v/>
      </c>
      <c r="DI180" s="65" t="str">
        <f t="shared" ca="1" si="103"/>
        <v/>
      </c>
      <c r="DJ180" s="65" t="str">
        <f t="shared" ca="1" si="104"/>
        <v/>
      </c>
      <c r="DK180" s="65" t="str">
        <f t="shared" ca="1" si="105"/>
        <v/>
      </c>
      <c r="DL180" s="65" t="str">
        <f t="shared" ca="1" si="106"/>
        <v/>
      </c>
      <c r="DM180" s="65" t="str">
        <f t="shared" ca="1" si="107"/>
        <v/>
      </c>
      <c r="DN180" s="65" t="str">
        <f t="shared" ca="1" si="108"/>
        <v/>
      </c>
      <c r="DO180" s="65" t="str">
        <f t="shared" ca="1" si="109"/>
        <v/>
      </c>
      <c r="DP180" s="65" t="str">
        <f t="shared" ca="1" si="110"/>
        <v/>
      </c>
      <c r="DQ180" s="65" t="str">
        <f t="shared" ca="1" si="111"/>
        <v/>
      </c>
      <c r="DR180" s="65" t="str">
        <f t="shared" ca="1" si="112"/>
        <v/>
      </c>
      <c r="DS180" s="65" t="str">
        <f t="shared" ca="1" si="113"/>
        <v/>
      </c>
      <c r="DT180" s="65" t="str">
        <f t="shared" ca="1" si="114"/>
        <v/>
      </c>
      <c r="DU180" s="65" t="str">
        <f t="shared" ca="1" si="115"/>
        <v/>
      </c>
      <c r="DV180" s="65" t="str">
        <f t="shared" ca="1" si="116"/>
        <v/>
      </c>
      <c r="DW180" s="141" t="str">
        <f t="shared" si="117"/>
        <v>mt-Phe-GAA</v>
      </c>
      <c r="DX180" s="140" t="s">
        <v>84</v>
      </c>
      <c r="DY180" s="65" t="str">
        <f t="shared" ca="1" si="118"/>
        <v/>
      </c>
      <c r="DZ180" s="65" t="str">
        <f t="shared" ca="1" si="119"/>
        <v/>
      </c>
      <c r="EA180" s="65" t="str">
        <f t="shared" ca="1" si="120"/>
        <v/>
      </c>
      <c r="EB180" s="65" t="str">
        <f t="shared" ca="1" si="121"/>
        <v/>
      </c>
      <c r="EC180" s="65" t="str">
        <f t="shared" ca="1" si="122"/>
        <v/>
      </c>
      <c r="ED180" s="65" t="str">
        <f t="shared" ca="1" si="123"/>
        <v/>
      </c>
      <c r="EE180" s="65" t="str">
        <f t="shared" ca="1" si="124"/>
        <v/>
      </c>
      <c r="EF180" s="65" t="str">
        <f t="shared" ca="1" si="125"/>
        <v/>
      </c>
      <c r="EG180" s="65" t="str">
        <f t="shared" ca="1" si="126"/>
        <v/>
      </c>
      <c r="EH180" s="65" t="str">
        <f t="shared" ca="1" si="127"/>
        <v/>
      </c>
      <c r="EI180" s="65" t="str">
        <f t="shared" ca="1" si="128"/>
        <v/>
      </c>
      <c r="EJ180" s="65" t="str">
        <f t="shared" ca="1" si="129"/>
        <v/>
      </c>
      <c r="EK180" s="65" t="str">
        <f t="shared" ca="1" si="130"/>
        <v/>
      </c>
      <c r="EL180" s="65" t="str">
        <f t="shared" ca="1" si="131"/>
        <v/>
      </c>
      <c r="EM180" s="65" t="str">
        <f t="shared" ca="1" si="132"/>
        <v/>
      </c>
      <c r="EN180" s="65" t="str">
        <f t="shared" ca="1" si="133"/>
        <v/>
      </c>
      <c r="EO180" s="65" t="str">
        <f t="shared" ca="1" si="134"/>
        <v/>
      </c>
      <c r="EP180" s="65" t="str">
        <f t="shared" ca="1" si="135"/>
        <v/>
      </c>
      <c r="EQ180" s="65" t="str">
        <f t="shared" ca="1" si="136"/>
        <v/>
      </c>
      <c r="ER180" s="65" t="str">
        <f t="shared" ca="1" si="137"/>
        <v/>
      </c>
    </row>
    <row r="181" spans="1:148" ht="12.75" customHeight="1">
      <c r="A181" s="134" t="str">
        <f>'Test Sample Data'!A181</f>
        <v>mt-Pro-TGG</v>
      </c>
      <c r="B181" s="136" t="s">
        <v>82</v>
      </c>
      <c r="C181" s="22" t="str">
        <f>IF(SUM('Test Sample Data'!C$3:C$194)&gt;10,IF(AND(ISNUMBER('Test Sample Data'!C181),'Test Sample Data'!C181&lt;35,'Test Sample Data'!C181&gt;0),'Test Sample Data'!C181-'Choose Housekeeping Genes'!D$20,35-'Choose Housekeeping Genes'!D$20),"")</f>
        <v/>
      </c>
      <c r="D181" s="22" t="str">
        <f>IF(SUM('Test Sample Data'!D$3:D$194)&gt;10,IF(AND(ISNUMBER('Test Sample Data'!D181),'Test Sample Data'!D181&lt;35,'Test Sample Data'!D181&gt;0),'Test Sample Data'!D181-'Choose Housekeeping Genes'!E$20,35-'Choose Housekeeping Genes'!E$20),"")</f>
        <v/>
      </c>
      <c r="E181" s="22" t="str">
        <f>IF(SUM('Test Sample Data'!E$3:E$194)&gt;10,IF(AND(ISNUMBER('Test Sample Data'!E181),'Test Sample Data'!E181&lt;35,'Test Sample Data'!E181&gt;0),'Test Sample Data'!E181-'Choose Housekeeping Genes'!F$20,35-'Choose Housekeeping Genes'!F$20),"")</f>
        <v/>
      </c>
      <c r="F181" s="22" t="str">
        <f>IF(SUM('Test Sample Data'!F$3:F$194)&gt;10,IF(AND(ISNUMBER('Test Sample Data'!F181),'Test Sample Data'!F181&lt;35,'Test Sample Data'!F181&gt;0),'Test Sample Data'!F181-'Choose Housekeeping Genes'!G$20,35-'Choose Housekeeping Genes'!G$20),"")</f>
        <v/>
      </c>
      <c r="G181" s="22" t="str">
        <f>IF(SUM('Test Sample Data'!G$3:G$194)&gt;10,IF(AND(ISNUMBER('Test Sample Data'!G181),'Test Sample Data'!G181&lt;35,'Test Sample Data'!G181&gt;0),'Test Sample Data'!G181-'Choose Housekeeping Genes'!H$20,35-'Choose Housekeeping Genes'!H$20),"")</f>
        <v/>
      </c>
      <c r="H181" s="22" t="str">
        <f>IF(SUM('Test Sample Data'!H$3:H$194)&gt;10,IF(AND(ISNUMBER('Test Sample Data'!H181),'Test Sample Data'!H181&lt;35,'Test Sample Data'!H181&gt;0),'Test Sample Data'!H181-'Choose Housekeeping Genes'!I$20,35-'Choose Housekeeping Genes'!I$20),"")</f>
        <v/>
      </c>
      <c r="I181" s="22" t="str">
        <f>IF(SUM('Test Sample Data'!I$3:I$194)&gt;10,IF(AND(ISNUMBER('Test Sample Data'!I181),'Test Sample Data'!I181&lt;35,'Test Sample Data'!I181&gt;0),'Test Sample Data'!I181-'Choose Housekeeping Genes'!J$20,35-'Choose Housekeeping Genes'!J$20),"")</f>
        <v/>
      </c>
      <c r="J181" s="22" t="str">
        <f>IF(SUM('Test Sample Data'!J$3:J$194)&gt;10,IF(AND(ISNUMBER('Test Sample Data'!J181),'Test Sample Data'!J181&lt;35,'Test Sample Data'!J181&gt;0),'Test Sample Data'!J181-'Choose Housekeeping Genes'!K$20,35-'Choose Housekeeping Genes'!K$20),"")</f>
        <v/>
      </c>
      <c r="K181" s="22" t="str">
        <f>IF(SUM('Test Sample Data'!K$3:K$194)&gt;10,IF(AND(ISNUMBER('Test Sample Data'!K181),'Test Sample Data'!K181&lt;35,'Test Sample Data'!K181&gt;0),'Test Sample Data'!K181-'Choose Housekeeping Genes'!L$20,35-'Choose Housekeeping Genes'!L$20),"")</f>
        <v/>
      </c>
      <c r="L181" s="22" t="str">
        <f>IF(SUM('Test Sample Data'!L$3:L$194)&gt;10,IF(AND(ISNUMBER('Test Sample Data'!L181),'Test Sample Data'!L181&lt;35,'Test Sample Data'!L181&gt;0),'Test Sample Data'!L181-'Choose Housekeeping Genes'!M$20,35-'Choose Housekeeping Genes'!M$20),"")</f>
        <v/>
      </c>
      <c r="M181" s="22" t="str">
        <f>IF(SUM('Test Sample Data'!M$3:M$194)&gt;10,IF(AND(ISNUMBER('Test Sample Data'!M181),'Test Sample Data'!M181&lt;35,'Test Sample Data'!M181&gt;0),'Test Sample Data'!M181-'Choose Housekeeping Genes'!N$20,35-'Choose Housekeeping Genes'!N$20),"")</f>
        <v/>
      </c>
      <c r="N181" s="22" t="str">
        <f>IF(SUM('Test Sample Data'!N$3:N$194)&gt;10,IF(AND(ISNUMBER('Test Sample Data'!N181),'Test Sample Data'!N181&lt;35,'Test Sample Data'!N181&gt;0),'Test Sample Data'!N181-'Choose Housekeeping Genes'!O$20,35-'Choose Housekeeping Genes'!O$20),"")</f>
        <v/>
      </c>
      <c r="O181" s="22" t="str">
        <f>IF(SUM('Test Sample Data'!O$3:O$194)&gt;10,IF(AND(ISNUMBER('Test Sample Data'!O181),'Test Sample Data'!O181&lt;35,'Test Sample Data'!O181&gt;0),'Test Sample Data'!O181-'Choose Housekeeping Genes'!P$20,35-'Choose Housekeeping Genes'!P$20),"")</f>
        <v/>
      </c>
      <c r="P181" s="22" t="str">
        <f>IF(SUM('Test Sample Data'!P$3:P$194)&gt;10,IF(AND(ISNUMBER('Test Sample Data'!P181),'Test Sample Data'!P181&lt;35,'Test Sample Data'!P181&gt;0),'Test Sample Data'!P181-'Choose Housekeeping Genes'!Q$20,35-'Choose Housekeeping Genes'!Q$20),"")</f>
        <v/>
      </c>
      <c r="Q181" s="22" t="str">
        <f>IF(SUM('Test Sample Data'!Q$3:Q$194)&gt;10,IF(AND(ISNUMBER('Test Sample Data'!Q181),'Test Sample Data'!Q181&lt;35,'Test Sample Data'!Q181&gt;0),'Test Sample Data'!Q181-'Choose Housekeeping Genes'!R$20,35-'Choose Housekeeping Genes'!R$20),"")</f>
        <v/>
      </c>
      <c r="R181" s="22" t="str">
        <f>IF(SUM('Test Sample Data'!R$3:R$194)&gt;10,IF(AND(ISNUMBER('Test Sample Data'!R181),'Test Sample Data'!R181&lt;35,'Test Sample Data'!R181&gt;0),'Test Sample Data'!R181-'Choose Housekeeping Genes'!S$20,35-'Choose Housekeeping Genes'!S$20),"")</f>
        <v/>
      </c>
      <c r="S181" s="22" t="str">
        <f>IF(SUM('Test Sample Data'!S$3:S$194)&gt;10,IF(AND(ISNUMBER('Test Sample Data'!S181),'Test Sample Data'!S181&lt;35,'Test Sample Data'!S181&gt;0),'Test Sample Data'!S181-'Choose Housekeeping Genes'!T$20,35-'Choose Housekeeping Genes'!T$20),"")</f>
        <v/>
      </c>
      <c r="T181" s="22" t="str">
        <f>IF(SUM('Test Sample Data'!T$3:T$194)&gt;10,IF(AND(ISNUMBER('Test Sample Data'!T181),'Test Sample Data'!T181&lt;35,'Test Sample Data'!T181&gt;0),'Test Sample Data'!T181-'Choose Housekeeping Genes'!U$20,35-'Choose Housekeeping Genes'!U$20),"")</f>
        <v/>
      </c>
      <c r="U181" s="22" t="str">
        <f>IF(SUM('Test Sample Data'!U$3:U$194)&gt;10,IF(AND(ISNUMBER('Test Sample Data'!U181),'Test Sample Data'!U181&lt;35,'Test Sample Data'!U181&gt;0),'Test Sample Data'!U181-'Choose Housekeeping Genes'!V$20,35-'Choose Housekeeping Genes'!V$20),"")</f>
        <v/>
      </c>
      <c r="V181" s="22" t="str">
        <f>IF(SUM('Test Sample Data'!V$3:V$194)&gt;10,IF(AND(ISNUMBER('Test Sample Data'!V181),'Test Sample Data'!V181&lt;35,'Test Sample Data'!V181&gt;0),'Test Sample Data'!V181-'Choose Housekeeping Genes'!W$20,35-'Choose Housekeeping Genes'!W$20),"")</f>
        <v/>
      </c>
      <c r="W181" s="139" t="str">
        <f>'Control Sample Data'!A181</f>
        <v>mt-Pro-TGG</v>
      </c>
      <c r="X181" s="140" t="s">
        <v>82</v>
      </c>
      <c r="Y181" s="22" t="str">
        <f>IF(SUM('Control Sample Data'!C$3:C$194)&gt;10,IF(AND(ISNUMBER('Control Sample Data'!C181),'Control Sample Data'!C181&lt;35,'Control Sample Data'!C181&gt;0),'Control Sample Data'!C181-'Choose Housekeeping Genes'!AA$20,35-'Choose Housekeeping Genes'!AA$20),"")</f>
        <v/>
      </c>
      <c r="Z181" s="22" t="str">
        <f>IF(SUM('Control Sample Data'!D$3:D$194)&gt;10,IF(AND(ISNUMBER('Control Sample Data'!D181),'Control Sample Data'!D181&lt;35,'Control Sample Data'!D181&gt;0),'Control Sample Data'!D181-'Choose Housekeeping Genes'!AB$20,35-'Choose Housekeeping Genes'!AB$20),"")</f>
        <v/>
      </c>
      <c r="AA181" s="22" t="str">
        <f>IF(SUM('Control Sample Data'!E$3:E$194)&gt;10,IF(AND(ISNUMBER('Control Sample Data'!E181),'Control Sample Data'!E181&lt;35,'Control Sample Data'!E181&gt;0),'Control Sample Data'!E181-'Choose Housekeeping Genes'!AC$20,35-'Choose Housekeeping Genes'!AC$20),"")</f>
        <v/>
      </c>
      <c r="AB181" s="22" t="str">
        <f>IF(SUM('Control Sample Data'!F$3:F$194)&gt;10,IF(AND(ISNUMBER('Control Sample Data'!F181),'Control Sample Data'!F181&lt;35,'Control Sample Data'!F181&gt;0),'Control Sample Data'!F181-'Choose Housekeeping Genes'!AD$20,35-'Choose Housekeeping Genes'!AD$20),"")</f>
        <v/>
      </c>
      <c r="AC181" s="22" t="str">
        <f>IF(SUM('Control Sample Data'!G$3:G$194)&gt;10,IF(AND(ISNUMBER('Control Sample Data'!G181),'Control Sample Data'!G181&lt;35,'Control Sample Data'!G181&gt;0),'Control Sample Data'!G181-'Choose Housekeeping Genes'!AE$20,35-'Choose Housekeeping Genes'!AE$20),"")</f>
        <v/>
      </c>
      <c r="AD181" s="22" t="str">
        <f>IF(SUM('Control Sample Data'!H$3:H$194)&gt;10,IF(AND(ISNUMBER('Control Sample Data'!H181),'Control Sample Data'!H181&lt;35,'Control Sample Data'!H181&gt;0),'Control Sample Data'!H181-'Choose Housekeeping Genes'!AF$20,35-'Choose Housekeeping Genes'!AF$20),"")</f>
        <v/>
      </c>
      <c r="AE181" s="22" t="str">
        <f>IF(SUM('Control Sample Data'!I$3:I$194)&gt;10,IF(AND(ISNUMBER('Control Sample Data'!I181),'Control Sample Data'!I181&lt;35,'Control Sample Data'!I181&gt;0),'Control Sample Data'!I181-'Choose Housekeeping Genes'!AG$20,35-'Choose Housekeeping Genes'!AG$20),"")</f>
        <v/>
      </c>
      <c r="AF181" s="22" t="str">
        <f>IF(SUM('Control Sample Data'!J$3:J$194)&gt;10,IF(AND(ISNUMBER('Control Sample Data'!J181),'Control Sample Data'!J181&lt;35,'Control Sample Data'!J181&gt;0),'Control Sample Data'!J181-'Choose Housekeeping Genes'!AH$20,35-'Choose Housekeeping Genes'!AH$20),"")</f>
        <v/>
      </c>
      <c r="AG181" s="22" t="str">
        <f>IF(SUM('Control Sample Data'!K$3:K$194)&gt;10,IF(AND(ISNUMBER('Control Sample Data'!K181),'Control Sample Data'!K181&lt;35,'Control Sample Data'!K181&gt;0),'Control Sample Data'!K181-'Choose Housekeeping Genes'!AI$20,35-'Choose Housekeeping Genes'!AI$20),"")</f>
        <v/>
      </c>
      <c r="AH181" s="22" t="str">
        <f>IF(SUM('Control Sample Data'!L$3:L$194)&gt;10,IF(AND(ISNUMBER('Control Sample Data'!L181),'Control Sample Data'!L181&lt;35,'Control Sample Data'!L181&gt;0),'Control Sample Data'!L181-'Choose Housekeeping Genes'!AJ$20,35-'Choose Housekeeping Genes'!AJ$20),"")</f>
        <v/>
      </c>
      <c r="AI181" s="22" t="str">
        <f>IF(SUM('Control Sample Data'!M$3:M$194)&gt;10,IF(AND(ISNUMBER('Control Sample Data'!M181),'Control Sample Data'!M181&lt;35,'Control Sample Data'!M181&gt;0),'Control Sample Data'!M181-'Choose Housekeeping Genes'!AK$20,35-'Choose Housekeeping Genes'!AK$20),"")</f>
        <v/>
      </c>
      <c r="AJ181" s="22" t="str">
        <f>IF(SUM('Control Sample Data'!N$3:N$194)&gt;10,IF(AND(ISNUMBER('Control Sample Data'!N181),'Control Sample Data'!N181&lt;35,'Control Sample Data'!N181&gt;0),'Control Sample Data'!N181-'Choose Housekeeping Genes'!AL$20,35-'Choose Housekeeping Genes'!AL$20),"")</f>
        <v/>
      </c>
      <c r="AK181" s="22" t="str">
        <f>IF(SUM('Control Sample Data'!O$3:O$194)&gt;10,IF(AND(ISNUMBER('Control Sample Data'!O181),'Control Sample Data'!O181&lt;35,'Control Sample Data'!O181&gt;0),'Control Sample Data'!O181-'Choose Housekeeping Genes'!AM$20,35-'Choose Housekeeping Genes'!AM$20),"")</f>
        <v/>
      </c>
      <c r="AL181" s="22" t="str">
        <f>IF(SUM('Control Sample Data'!P$3:P$194)&gt;10,IF(AND(ISNUMBER('Control Sample Data'!P181),'Control Sample Data'!P181&lt;35,'Control Sample Data'!P181&gt;0),'Control Sample Data'!P181-'Choose Housekeeping Genes'!AN$20,35-'Choose Housekeeping Genes'!AN$20),"")</f>
        <v/>
      </c>
      <c r="AM181" s="22" t="str">
        <f>IF(SUM('Control Sample Data'!Q$3:Q$194)&gt;10,IF(AND(ISNUMBER('Control Sample Data'!Q181),'Control Sample Data'!Q181&lt;35,'Control Sample Data'!Q181&gt;0),'Control Sample Data'!Q181-'Choose Housekeeping Genes'!AO$20,35-'Choose Housekeeping Genes'!AO$20),"")</f>
        <v/>
      </c>
      <c r="AN181" s="22" t="str">
        <f>IF(SUM('Control Sample Data'!R$3:R$194)&gt;10,IF(AND(ISNUMBER('Control Sample Data'!R181),'Control Sample Data'!R181&lt;35,'Control Sample Data'!R181&gt;0),'Control Sample Data'!R181-'Choose Housekeeping Genes'!AP$20,35-'Choose Housekeeping Genes'!AP$20),"")</f>
        <v/>
      </c>
      <c r="AO181" s="22" t="str">
        <f>IF(SUM('Control Sample Data'!S$3:S$194)&gt;10,IF(AND(ISNUMBER('Control Sample Data'!S181),'Control Sample Data'!S181&lt;35,'Control Sample Data'!S181&gt;0),'Control Sample Data'!S181-'Choose Housekeeping Genes'!AQ$20,35-'Choose Housekeeping Genes'!AQ$20),"")</f>
        <v/>
      </c>
      <c r="AP181" s="22" t="str">
        <f>IF(SUM('Control Sample Data'!T$3:T$194)&gt;10,IF(AND(ISNUMBER('Control Sample Data'!T181),'Control Sample Data'!T181&lt;35,'Control Sample Data'!T181&gt;0),'Control Sample Data'!T181-'Choose Housekeeping Genes'!AR$20,35-'Choose Housekeeping Genes'!AR$20),"")</f>
        <v/>
      </c>
      <c r="AQ181" s="22" t="str">
        <f>IF(SUM('Control Sample Data'!U$3:U$194)&gt;10,IF(AND(ISNUMBER('Control Sample Data'!U181),'Control Sample Data'!U181&lt;35,'Control Sample Data'!U181&gt;0),'Control Sample Data'!U181-'Choose Housekeeping Genes'!AS$20,35-'Choose Housekeeping Genes'!AS$20),"")</f>
        <v/>
      </c>
      <c r="AR181" s="22" t="str">
        <f>IF(SUM('Control Sample Data'!V$3:V$194)&gt;10,IF(AND(ISNUMBER('Control Sample Data'!V181),'Control Sample Data'!V181&lt;35,'Control Sample Data'!V181&gt;0),'Control Sample Data'!V181-'Choose Housekeeping Genes'!AT$20,35-'Choose Housekeeping Genes'!AT$20),"")</f>
        <v/>
      </c>
      <c r="AS181" s="69" t="str">
        <f>'Control Sample Data'!A181</f>
        <v>mt-Pro-TGG</v>
      </c>
      <c r="AT181" s="21" t="s">
        <v>82</v>
      </c>
      <c r="AU181" s="22" t="str">
        <f ca="1">IF(ISNUMBER(C181-'Choose Housekeeping Genes'!D$12),C181-'Choose Housekeeping Genes'!D$12,"")</f>
        <v/>
      </c>
      <c r="AV181" s="22" t="str">
        <f ca="1">IF(ISNUMBER(D181-'Choose Housekeeping Genes'!E$12),D181-'Choose Housekeeping Genes'!E$12,"")</f>
        <v/>
      </c>
      <c r="AW181" s="22" t="str">
        <f ca="1">IF(ISNUMBER(E181-'Choose Housekeeping Genes'!F$12),E181-'Choose Housekeeping Genes'!F$12,"")</f>
        <v/>
      </c>
      <c r="AX181" s="22" t="str">
        <f ca="1">IF(ISNUMBER(F181-'Choose Housekeeping Genes'!G$12),F181-'Choose Housekeeping Genes'!G$12,"")</f>
        <v/>
      </c>
      <c r="AY181" s="22" t="str">
        <f ca="1">IF(ISNUMBER(G181-'Choose Housekeeping Genes'!H$12),G181-'Choose Housekeeping Genes'!H$12,"")</f>
        <v/>
      </c>
      <c r="AZ181" s="22" t="str">
        <f ca="1">IF(ISNUMBER(H181-'Choose Housekeeping Genes'!I$12),H181-'Choose Housekeeping Genes'!I$12,"")</f>
        <v/>
      </c>
      <c r="BA181" s="22" t="str">
        <f ca="1">IF(ISNUMBER(I181-'Choose Housekeeping Genes'!J$12),I181-'Choose Housekeeping Genes'!J$12,"")</f>
        <v/>
      </c>
      <c r="BB181" s="22" t="str">
        <f ca="1">IF(ISNUMBER(J181-'Choose Housekeeping Genes'!K$12),J181-'Choose Housekeeping Genes'!K$12,"")</f>
        <v/>
      </c>
      <c r="BC181" s="22" t="str">
        <f ca="1">IF(ISNUMBER(K181-'Choose Housekeeping Genes'!L$12),K181-'Choose Housekeeping Genes'!L$12,"")</f>
        <v/>
      </c>
      <c r="BD181" s="22" t="str">
        <f ca="1">IF(ISNUMBER(L181-'Choose Housekeeping Genes'!M$12),L181-'Choose Housekeeping Genes'!M$12,"")</f>
        <v/>
      </c>
      <c r="BE181" s="22" t="str">
        <f ca="1">IF(ISNUMBER(M181-'Choose Housekeeping Genes'!N$12),M181-'Choose Housekeeping Genes'!N$12,"")</f>
        <v/>
      </c>
      <c r="BF181" s="22" t="str">
        <f ca="1">IF(ISNUMBER(N181-'Choose Housekeeping Genes'!O$12),N181-'Choose Housekeeping Genes'!O$12,"")</f>
        <v/>
      </c>
      <c r="BG181" s="22" t="str">
        <f ca="1">IF(ISNUMBER(O181-'Choose Housekeeping Genes'!P$12),O181-'Choose Housekeeping Genes'!P$12,"")</f>
        <v/>
      </c>
      <c r="BH181" s="22" t="str">
        <f ca="1">IF(ISNUMBER(P181-'Choose Housekeeping Genes'!Q$12),P181-'Choose Housekeeping Genes'!Q$12,"")</f>
        <v/>
      </c>
      <c r="BI181" s="22" t="str">
        <f ca="1">IF(ISNUMBER(Q181-'Choose Housekeeping Genes'!R$12),Q181-'Choose Housekeeping Genes'!R$12,"")</f>
        <v/>
      </c>
      <c r="BJ181" s="22" t="str">
        <f ca="1">IF(ISNUMBER(R181-'Choose Housekeeping Genes'!S$12),R181-'Choose Housekeeping Genes'!S$12,"")</f>
        <v/>
      </c>
      <c r="BK181" s="22" t="str">
        <f ca="1">IF(ISNUMBER(S181-'Choose Housekeeping Genes'!T$12),S181-'Choose Housekeeping Genes'!T$12,"")</f>
        <v/>
      </c>
      <c r="BL181" s="22" t="str">
        <f ca="1">IF(ISNUMBER(T181-'Choose Housekeeping Genes'!U$12),T181-'Choose Housekeeping Genes'!U$12,"")</f>
        <v/>
      </c>
      <c r="BM181" s="22" t="str">
        <f ca="1">IF(ISNUMBER(U181-'Choose Housekeeping Genes'!V$12),U181-'Choose Housekeeping Genes'!V$12,"")</f>
        <v/>
      </c>
      <c r="BN181" s="22" t="str">
        <f ca="1">IF(ISNUMBER(V181-'Choose Housekeeping Genes'!W$12),V181-'Choose Housekeeping Genes'!W$12,"")</f>
        <v/>
      </c>
      <c r="BO181" s="142" t="str">
        <f t="shared" si="138"/>
        <v>mt-Pro-TGG</v>
      </c>
      <c r="BP181" s="140" t="s">
        <v>82</v>
      </c>
      <c r="BQ181" s="22" t="str">
        <f ca="1">IF(ISNUMBER(Y181-'Choose Housekeeping Genes'!AA$12),Y181-'Choose Housekeeping Genes'!AA$12,"")</f>
        <v/>
      </c>
      <c r="BR181" s="22" t="str">
        <f ca="1">IF(ISNUMBER(Z181-'Choose Housekeeping Genes'!AB$12),Z181-'Choose Housekeeping Genes'!AB$12,"")</f>
        <v/>
      </c>
      <c r="BS181" s="22" t="str">
        <f ca="1">IF(ISNUMBER(AA181-'Choose Housekeeping Genes'!AC$12),AA181-'Choose Housekeeping Genes'!AC$12,"")</f>
        <v/>
      </c>
      <c r="BT181" s="22" t="str">
        <f ca="1">IF(ISNUMBER(AB181-'Choose Housekeeping Genes'!AD$12),AB181-'Choose Housekeeping Genes'!AD$12,"")</f>
        <v/>
      </c>
      <c r="BU181" s="22" t="str">
        <f ca="1">IF(ISNUMBER(AC181-'Choose Housekeeping Genes'!AE$12),AC181-'Choose Housekeeping Genes'!AE$12,"")</f>
        <v/>
      </c>
      <c r="BV181" s="22" t="str">
        <f ca="1">IF(ISNUMBER(AD181-'Choose Housekeeping Genes'!AF$12),AD181-'Choose Housekeeping Genes'!AF$12,"")</f>
        <v/>
      </c>
      <c r="BW181" s="22" t="str">
        <f ca="1">IF(ISNUMBER(AE181-'Choose Housekeeping Genes'!AG$12),AE181-'Choose Housekeeping Genes'!AG$12,"")</f>
        <v/>
      </c>
      <c r="BX181" s="22" t="str">
        <f ca="1">IF(ISNUMBER(AF181-'Choose Housekeeping Genes'!AH$12),AF181-'Choose Housekeeping Genes'!AH$12,"")</f>
        <v/>
      </c>
      <c r="BY181" s="22" t="str">
        <f ca="1">IF(ISNUMBER(AG181-'Choose Housekeeping Genes'!AI$12),AG181-'Choose Housekeeping Genes'!AI$12,"")</f>
        <v/>
      </c>
      <c r="BZ181" s="22" t="str">
        <f ca="1">IF(ISNUMBER(AH181-'Choose Housekeeping Genes'!AJ$12),AH181-'Choose Housekeeping Genes'!AJ$12,"")</f>
        <v/>
      </c>
      <c r="CA181" s="22" t="str">
        <f ca="1">IF(ISNUMBER(AI181-'Choose Housekeeping Genes'!AK$12),AI181-'Choose Housekeeping Genes'!AK$12,"")</f>
        <v/>
      </c>
      <c r="CB181" s="22" t="str">
        <f ca="1">IF(ISNUMBER(AJ181-'Choose Housekeeping Genes'!AL$12),AJ181-'Choose Housekeeping Genes'!AL$12,"")</f>
        <v/>
      </c>
      <c r="CC181" s="22" t="str">
        <f ca="1">IF(ISNUMBER(AK181-'Choose Housekeeping Genes'!AM$12),AK181-'Choose Housekeeping Genes'!AM$12,"")</f>
        <v/>
      </c>
      <c r="CD181" s="22" t="str">
        <f ca="1">IF(ISNUMBER(AL181-'Choose Housekeeping Genes'!AN$12),AL181-'Choose Housekeeping Genes'!AN$12,"")</f>
        <v/>
      </c>
      <c r="CE181" s="22" t="str">
        <f ca="1">IF(ISNUMBER(AM181-'Choose Housekeeping Genes'!AO$12),AM181-'Choose Housekeeping Genes'!AO$12,"")</f>
        <v/>
      </c>
      <c r="CF181" s="22" t="str">
        <f ca="1">IF(ISNUMBER(AN181-'Choose Housekeeping Genes'!AP$12),AN181-'Choose Housekeeping Genes'!AP$12,"")</f>
        <v/>
      </c>
      <c r="CG181" s="22" t="str">
        <f ca="1">IF(ISNUMBER(AO181-'Choose Housekeeping Genes'!AQ$12),AO181-'Choose Housekeeping Genes'!AQ$12,"")</f>
        <v/>
      </c>
      <c r="CH181" s="22" t="str">
        <f ca="1">IF(ISNUMBER(AP181-'Choose Housekeeping Genes'!AR$12),AP181-'Choose Housekeeping Genes'!AR$12,"")</f>
        <v/>
      </c>
      <c r="CI181" s="22" t="str">
        <f ca="1">IF(ISNUMBER(AQ181-'Choose Housekeeping Genes'!AS$12),AQ181-'Choose Housekeeping Genes'!AS$12,"")</f>
        <v/>
      </c>
      <c r="CJ181" s="22" t="str">
        <f ca="1">IF(ISNUMBER(AR181-'Choose Housekeeping Genes'!AT$12),AR181-'Choose Housekeeping Genes'!AT$12,"")</f>
        <v/>
      </c>
      <c r="CK181" s="66" t="e">
        <f t="shared" ca="1" si="95"/>
        <v>#DIV/0!</v>
      </c>
      <c r="CL181" s="143" t="e">
        <f t="shared" ca="1" si="96"/>
        <v>#DIV/0!</v>
      </c>
      <c r="DA181" s="69" t="str">
        <f>'Transcript table'!D189</f>
        <v>mt-Pro-TGG</v>
      </c>
      <c r="DB181" s="21" t="s">
        <v>82</v>
      </c>
      <c r="DC181" s="65" t="str">
        <f t="shared" ca="1" si="97"/>
        <v/>
      </c>
      <c r="DD181" s="65" t="str">
        <f t="shared" ca="1" si="98"/>
        <v/>
      </c>
      <c r="DE181" s="65" t="str">
        <f t="shared" ca="1" si="99"/>
        <v/>
      </c>
      <c r="DF181" s="65" t="str">
        <f t="shared" ca="1" si="100"/>
        <v/>
      </c>
      <c r="DG181" s="65" t="str">
        <f t="shared" ca="1" si="101"/>
        <v/>
      </c>
      <c r="DH181" s="65" t="str">
        <f t="shared" ca="1" si="102"/>
        <v/>
      </c>
      <c r="DI181" s="65" t="str">
        <f t="shared" ca="1" si="103"/>
        <v/>
      </c>
      <c r="DJ181" s="65" t="str">
        <f t="shared" ca="1" si="104"/>
        <v/>
      </c>
      <c r="DK181" s="65" t="str">
        <f t="shared" ca="1" si="105"/>
        <v/>
      </c>
      <c r="DL181" s="65" t="str">
        <f t="shared" ca="1" si="106"/>
        <v/>
      </c>
      <c r="DM181" s="65" t="str">
        <f t="shared" ca="1" si="107"/>
        <v/>
      </c>
      <c r="DN181" s="65" t="str">
        <f t="shared" ca="1" si="108"/>
        <v/>
      </c>
      <c r="DO181" s="65" t="str">
        <f t="shared" ca="1" si="109"/>
        <v/>
      </c>
      <c r="DP181" s="65" t="str">
        <f t="shared" ca="1" si="110"/>
        <v/>
      </c>
      <c r="DQ181" s="65" t="str">
        <f t="shared" ca="1" si="111"/>
        <v/>
      </c>
      <c r="DR181" s="65" t="str">
        <f t="shared" ca="1" si="112"/>
        <v/>
      </c>
      <c r="DS181" s="65" t="str">
        <f t="shared" ca="1" si="113"/>
        <v/>
      </c>
      <c r="DT181" s="65" t="str">
        <f t="shared" ca="1" si="114"/>
        <v/>
      </c>
      <c r="DU181" s="65" t="str">
        <f t="shared" ca="1" si="115"/>
        <v/>
      </c>
      <c r="DV181" s="65" t="str">
        <f t="shared" ca="1" si="116"/>
        <v/>
      </c>
      <c r="DW181" s="141" t="str">
        <f t="shared" si="117"/>
        <v>mt-Pro-TGG</v>
      </c>
      <c r="DX181" s="140" t="s">
        <v>82</v>
      </c>
      <c r="DY181" s="65" t="str">
        <f t="shared" ca="1" si="118"/>
        <v/>
      </c>
      <c r="DZ181" s="65" t="str">
        <f t="shared" ca="1" si="119"/>
        <v/>
      </c>
      <c r="EA181" s="65" t="str">
        <f t="shared" ca="1" si="120"/>
        <v/>
      </c>
      <c r="EB181" s="65" t="str">
        <f t="shared" ca="1" si="121"/>
        <v/>
      </c>
      <c r="EC181" s="65" t="str">
        <f t="shared" ca="1" si="122"/>
        <v/>
      </c>
      <c r="ED181" s="65" t="str">
        <f t="shared" ca="1" si="123"/>
        <v/>
      </c>
      <c r="EE181" s="65" t="str">
        <f t="shared" ca="1" si="124"/>
        <v/>
      </c>
      <c r="EF181" s="65" t="str">
        <f t="shared" ca="1" si="125"/>
        <v/>
      </c>
      <c r="EG181" s="65" t="str">
        <f t="shared" ca="1" si="126"/>
        <v/>
      </c>
      <c r="EH181" s="65" t="str">
        <f t="shared" ca="1" si="127"/>
        <v/>
      </c>
      <c r="EI181" s="65" t="str">
        <f t="shared" ca="1" si="128"/>
        <v/>
      </c>
      <c r="EJ181" s="65" t="str">
        <f t="shared" ca="1" si="129"/>
        <v/>
      </c>
      <c r="EK181" s="65" t="str">
        <f t="shared" ca="1" si="130"/>
        <v/>
      </c>
      <c r="EL181" s="65" t="str">
        <f t="shared" ca="1" si="131"/>
        <v/>
      </c>
      <c r="EM181" s="65" t="str">
        <f t="shared" ca="1" si="132"/>
        <v/>
      </c>
      <c r="EN181" s="65" t="str">
        <f t="shared" ca="1" si="133"/>
        <v/>
      </c>
      <c r="EO181" s="65" t="str">
        <f t="shared" ca="1" si="134"/>
        <v/>
      </c>
      <c r="EP181" s="65" t="str">
        <f t="shared" ca="1" si="135"/>
        <v/>
      </c>
      <c r="EQ181" s="65" t="str">
        <f t="shared" ca="1" si="136"/>
        <v/>
      </c>
      <c r="ER181" s="65" t="str">
        <f t="shared" ca="1" si="137"/>
        <v/>
      </c>
    </row>
    <row r="182" spans="1:148" ht="12.75" customHeight="1">
      <c r="A182" s="134" t="str">
        <f>'Test Sample Data'!A182</f>
        <v>mt-Ser-GCT</v>
      </c>
      <c r="B182" s="136" t="s">
        <v>80</v>
      </c>
      <c r="C182" s="22" t="str">
        <f>IF(SUM('Test Sample Data'!C$3:C$194)&gt;10,IF(AND(ISNUMBER('Test Sample Data'!C182),'Test Sample Data'!C182&lt;35,'Test Sample Data'!C182&gt;0),'Test Sample Data'!C182-'Choose Housekeeping Genes'!D$20,35-'Choose Housekeeping Genes'!D$20),"")</f>
        <v/>
      </c>
      <c r="D182" s="22" t="str">
        <f>IF(SUM('Test Sample Data'!D$3:D$194)&gt;10,IF(AND(ISNUMBER('Test Sample Data'!D182),'Test Sample Data'!D182&lt;35,'Test Sample Data'!D182&gt;0),'Test Sample Data'!D182-'Choose Housekeeping Genes'!E$20,35-'Choose Housekeeping Genes'!E$20),"")</f>
        <v/>
      </c>
      <c r="E182" s="22" t="str">
        <f>IF(SUM('Test Sample Data'!E$3:E$194)&gt;10,IF(AND(ISNUMBER('Test Sample Data'!E182),'Test Sample Data'!E182&lt;35,'Test Sample Data'!E182&gt;0),'Test Sample Data'!E182-'Choose Housekeeping Genes'!F$20,35-'Choose Housekeeping Genes'!F$20),"")</f>
        <v/>
      </c>
      <c r="F182" s="22" t="str">
        <f>IF(SUM('Test Sample Data'!F$3:F$194)&gt;10,IF(AND(ISNUMBER('Test Sample Data'!F182),'Test Sample Data'!F182&lt;35,'Test Sample Data'!F182&gt;0),'Test Sample Data'!F182-'Choose Housekeeping Genes'!G$20,35-'Choose Housekeeping Genes'!G$20),"")</f>
        <v/>
      </c>
      <c r="G182" s="22" t="str">
        <f>IF(SUM('Test Sample Data'!G$3:G$194)&gt;10,IF(AND(ISNUMBER('Test Sample Data'!G182),'Test Sample Data'!G182&lt;35,'Test Sample Data'!G182&gt;0),'Test Sample Data'!G182-'Choose Housekeeping Genes'!H$20,35-'Choose Housekeeping Genes'!H$20),"")</f>
        <v/>
      </c>
      <c r="H182" s="22" t="str">
        <f>IF(SUM('Test Sample Data'!H$3:H$194)&gt;10,IF(AND(ISNUMBER('Test Sample Data'!H182),'Test Sample Data'!H182&lt;35,'Test Sample Data'!H182&gt;0),'Test Sample Data'!H182-'Choose Housekeeping Genes'!I$20,35-'Choose Housekeeping Genes'!I$20),"")</f>
        <v/>
      </c>
      <c r="I182" s="22" t="str">
        <f>IF(SUM('Test Sample Data'!I$3:I$194)&gt;10,IF(AND(ISNUMBER('Test Sample Data'!I182),'Test Sample Data'!I182&lt;35,'Test Sample Data'!I182&gt;0),'Test Sample Data'!I182-'Choose Housekeeping Genes'!J$20,35-'Choose Housekeeping Genes'!J$20),"")</f>
        <v/>
      </c>
      <c r="J182" s="22" t="str">
        <f>IF(SUM('Test Sample Data'!J$3:J$194)&gt;10,IF(AND(ISNUMBER('Test Sample Data'!J182),'Test Sample Data'!J182&lt;35,'Test Sample Data'!J182&gt;0),'Test Sample Data'!J182-'Choose Housekeeping Genes'!K$20,35-'Choose Housekeeping Genes'!K$20),"")</f>
        <v/>
      </c>
      <c r="K182" s="22" t="str">
        <f>IF(SUM('Test Sample Data'!K$3:K$194)&gt;10,IF(AND(ISNUMBER('Test Sample Data'!K182),'Test Sample Data'!K182&lt;35,'Test Sample Data'!K182&gt;0),'Test Sample Data'!K182-'Choose Housekeeping Genes'!L$20,35-'Choose Housekeeping Genes'!L$20),"")</f>
        <v/>
      </c>
      <c r="L182" s="22" t="str">
        <f>IF(SUM('Test Sample Data'!L$3:L$194)&gt;10,IF(AND(ISNUMBER('Test Sample Data'!L182),'Test Sample Data'!L182&lt;35,'Test Sample Data'!L182&gt;0),'Test Sample Data'!L182-'Choose Housekeeping Genes'!M$20,35-'Choose Housekeeping Genes'!M$20),"")</f>
        <v/>
      </c>
      <c r="M182" s="22" t="str">
        <f>IF(SUM('Test Sample Data'!M$3:M$194)&gt;10,IF(AND(ISNUMBER('Test Sample Data'!M182),'Test Sample Data'!M182&lt;35,'Test Sample Data'!M182&gt;0),'Test Sample Data'!M182-'Choose Housekeeping Genes'!N$20,35-'Choose Housekeeping Genes'!N$20),"")</f>
        <v/>
      </c>
      <c r="N182" s="22" t="str">
        <f>IF(SUM('Test Sample Data'!N$3:N$194)&gt;10,IF(AND(ISNUMBER('Test Sample Data'!N182),'Test Sample Data'!N182&lt;35,'Test Sample Data'!N182&gt;0),'Test Sample Data'!N182-'Choose Housekeeping Genes'!O$20,35-'Choose Housekeeping Genes'!O$20),"")</f>
        <v/>
      </c>
      <c r="O182" s="22" t="str">
        <f>IF(SUM('Test Sample Data'!O$3:O$194)&gt;10,IF(AND(ISNUMBER('Test Sample Data'!O182),'Test Sample Data'!O182&lt;35,'Test Sample Data'!O182&gt;0),'Test Sample Data'!O182-'Choose Housekeeping Genes'!P$20,35-'Choose Housekeeping Genes'!P$20),"")</f>
        <v/>
      </c>
      <c r="P182" s="22" t="str">
        <f>IF(SUM('Test Sample Data'!P$3:P$194)&gt;10,IF(AND(ISNUMBER('Test Sample Data'!P182),'Test Sample Data'!P182&lt;35,'Test Sample Data'!P182&gt;0),'Test Sample Data'!P182-'Choose Housekeeping Genes'!Q$20,35-'Choose Housekeeping Genes'!Q$20),"")</f>
        <v/>
      </c>
      <c r="Q182" s="22" t="str">
        <f>IF(SUM('Test Sample Data'!Q$3:Q$194)&gt;10,IF(AND(ISNUMBER('Test Sample Data'!Q182),'Test Sample Data'!Q182&lt;35,'Test Sample Data'!Q182&gt;0),'Test Sample Data'!Q182-'Choose Housekeeping Genes'!R$20,35-'Choose Housekeeping Genes'!R$20),"")</f>
        <v/>
      </c>
      <c r="R182" s="22" t="str">
        <f>IF(SUM('Test Sample Data'!R$3:R$194)&gt;10,IF(AND(ISNUMBER('Test Sample Data'!R182),'Test Sample Data'!R182&lt;35,'Test Sample Data'!R182&gt;0),'Test Sample Data'!R182-'Choose Housekeeping Genes'!S$20,35-'Choose Housekeeping Genes'!S$20),"")</f>
        <v/>
      </c>
      <c r="S182" s="22" t="str">
        <f>IF(SUM('Test Sample Data'!S$3:S$194)&gt;10,IF(AND(ISNUMBER('Test Sample Data'!S182),'Test Sample Data'!S182&lt;35,'Test Sample Data'!S182&gt;0),'Test Sample Data'!S182-'Choose Housekeeping Genes'!T$20,35-'Choose Housekeeping Genes'!T$20),"")</f>
        <v/>
      </c>
      <c r="T182" s="22" t="str">
        <f>IF(SUM('Test Sample Data'!T$3:T$194)&gt;10,IF(AND(ISNUMBER('Test Sample Data'!T182),'Test Sample Data'!T182&lt;35,'Test Sample Data'!T182&gt;0),'Test Sample Data'!T182-'Choose Housekeeping Genes'!U$20,35-'Choose Housekeeping Genes'!U$20),"")</f>
        <v/>
      </c>
      <c r="U182" s="22" t="str">
        <f>IF(SUM('Test Sample Data'!U$3:U$194)&gt;10,IF(AND(ISNUMBER('Test Sample Data'!U182),'Test Sample Data'!U182&lt;35,'Test Sample Data'!U182&gt;0),'Test Sample Data'!U182-'Choose Housekeeping Genes'!V$20,35-'Choose Housekeeping Genes'!V$20),"")</f>
        <v/>
      </c>
      <c r="V182" s="22" t="str">
        <f>IF(SUM('Test Sample Data'!V$3:V$194)&gt;10,IF(AND(ISNUMBER('Test Sample Data'!V182),'Test Sample Data'!V182&lt;35,'Test Sample Data'!V182&gt;0),'Test Sample Data'!V182-'Choose Housekeeping Genes'!W$20,35-'Choose Housekeeping Genes'!W$20),"")</f>
        <v/>
      </c>
      <c r="W182" s="139" t="str">
        <f>'Control Sample Data'!A182</f>
        <v>mt-Ser-GCT</v>
      </c>
      <c r="X182" s="140" t="s">
        <v>80</v>
      </c>
      <c r="Y182" s="22" t="str">
        <f>IF(SUM('Control Sample Data'!C$3:C$194)&gt;10,IF(AND(ISNUMBER('Control Sample Data'!C182),'Control Sample Data'!C182&lt;35,'Control Sample Data'!C182&gt;0),'Control Sample Data'!C182-'Choose Housekeeping Genes'!AA$20,35-'Choose Housekeeping Genes'!AA$20),"")</f>
        <v/>
      </c>
      <c r="Z182" s="22" t="str">
        <f>IF(SUM('Control Sample Data'!D$3:D$194)&gt;10,IF(AND(ISNUMBER('Control Sample Data'!D182),'Control Sample Data'!D182&lt;35,'Control Sample Data'!D182&gt;0),'Control Sample Data'!D182-'Choose Housekeeping Genes'!AB$20,35-'Choose Housekeeping Genes'!AB$20),"")</f>
        <v/>
      </c>
      <c r="AA182" s="22" t="str">
        <f>IF(SUM('Control Sample Data'!E$3:E$194)&gt;10,IF(AND(ISNUMBER('Control Sample Data'!E182),'Control Sample Data'!E182&lt;35,'Control Sample Data'!E182&gt;0),'Control Sample Data'!E182-'Choose Housekeeping Genes'!AC$20,35-'Choose Housekeeping Genes'!AC$20),"")</f>
        <v/>
      </c>
      <c r="AB182" s="22" t="str">
        <f>IF(SUM('Control Sample Data'!F$3:F$194)&gt;10,IF(AND(ISNUMBER('Control Sample Data'!F182),'Control Sample Data'!F182&lt;35,'Control Sample Data'!F182&gt;0),'Control Sample Data'!F182-'Choose Housekeeping Genes'!AD$20,35-'Choose Housekeeping Genes'!AD$20),"")</f>
        <v/>
      </c>
      <c r="AC182" s="22" t="str">
        <f>IF(SUM('Control Sample Data'!G$3:G$194)&gt;10,IF(AND(ISNUMBER('Control Sample Data'!G182),'Control Sample Data'!G182&lt;35,'Control Sample Data'!G182&gt;0),'Control Sample Data'!G182-'Choose Housekeeping Genes'!AE$20,35-'Choose Housekeeping Genes'!AE$20),"")</f>
        <v/>
      </c>
      <c r="AD182" s="22" t="str">
        <f>IF(SUM('Control Sample Data'!H$3:H$194)&gt;10,IF(AND(ISNUMBER('Control Sample Data'!H182),'Control Sample Data'!H182&lt;35,'Control Sample Data'!H182&gt;0),'Control Sample Data'!H182-'Choose Housekeeping Genes'!AF$20,35-'Choose Housekeeping Genes'!AF$20),"")</f>
        <v/>
      </c>
      <c r="AE182" s="22" t="str">
        <f>IF(SUM('Control Sample Data'!I$3:I$194)&gt;10,IF(AND(ISNUMBER('Control Sample Data'!I182),'Control Sample Data'!I182&lt;35,'Control Sample Data'!I182&gt;0),'Control Sample Data'!I182-'Choose Housekeeping Genes'!AG$20,35-'Choose Housekeeping Genes'!AG$20),"")</f>
        <v/>
      </c>
      <c r="AF182" s="22" t="str">
        <f>IF(SUM('Control Sample Data'!J$3:J$194)&gt;10,IF(AND(ISNUMBER('Control Sample Data'!J182),'Control Sample Data'!J182&lt;35,'Control Sample Data'!J182&gt;0),'Control Sample Data'!J182-'Choose Housekeeping Genes'!AH$20,35-'Choose Housekeeping Genes'!AH$20),"")</f>
        <v/>
      </c>
      <c r="AG182" s="22" t="str">
        <f>IF(SUM('Control Sample Data'!K$3:K$194)&gt;10,IF(AND(ISNUMBER('Control Sample Data'!K182),'Control Sample Data'!K182&lt;35,'Control Sample Data'!K182&gt;0),'Control Sample Data'!K182-'Choose Housekeeping Genes'!AI$20,35-'Choose Housekeeping Genes'!AI$20),"")</f>
        <v/>
      </c>
      <c r="AH182" s="22" t="str">
        <f>IF(SUM('Control Sample Data'!L$3:L$194)&gt;10,IF(AND(ISNUMBER('Control Sample Data'!L182),'Control Sample Data'!L182&lt;35,'Control Sample Data'!L182&gt;0),'Control Sample Data'!L182-'Choose Housekeeping Genes'!AJ$20,35-'Choose Housekeeping Genes'!AJ$20),"")</f>
        <v/>
      </c>
      <c r="AI182" s="22" t="str">
        <f>IF(SUM('Control Sample Data'!M$3:M$194)&gt;10,IF(AND(ISNUMBER('Control Sample Data'!M182),'Control Sample Data'!M182&lt;35,'Control Sample Data'!M182&gt;0),'Control Sample Data'!M182-'Choose Housekeeping Genes'!AK$20,35-'Choose Housekeeping Genes'!AK$20),"")</f>
        <v/>
      </c>
      <c r="AJ182" s="22" t="str">
        <f>IF(SUM('Control Sample Data'!N$3:N$194)&gt;10,IF(AND(ISNUMBER('Control Sample Data'!N182),'Control Sample Data'!N182&lt;35,'Control Sample Data'!N182&gt;0),'Control Sample Data'!N182-'Choose Housekeeping Genes'!AL$20,35-'Choose Housekeeping Genes'!AL$20),"")</f>
        <v/>
      </c>
      <c r="AK182" s="22" t="str">
        <f>IF(SUM('Control Sample Data'!O$3:O$194)&gt;10,IF(AND(ISNUMBER('Control Sample Data'!O182),'Control Sample Data'!O182&lt;35,'Control Sample Data'!O182&gt;0),'Control Sample Data'!O182-'Choose Housekeeping Genes'!AM$20,35-'Choose Housekeeping Genes'!AM$20),"")</f>
        <v/>
      </c>
      <c r="AL182" s="22" t="str">
        <f>IF(SUM('Control Sample Data'!P$3:P$194)&gt;10,IF(AND(ISNUMBER('Control Sample Data'!P182),'Control Sample Data'!P182&lt;35,'Control Sample Data'!P182&gt;0),'Control Sample Data'!P182-'Choose Housekeeping Genes'!AN$20,35-'Choose Housekeeping Genes'!AN$20),"")</f>
        <v/>
      </c>
      <c r="AM182" s="22" t="str">
        <f>IF(SUM('Control Sample Data'!Q$3:Q$194)&gt;10,IF(AND(ISNUMBER('Control Sample Data'!Q182),'Control Sample Data'!Q182&lt;35,'Control Sample Data'!Q182&gt;0),'Control Sample Data'!Q182-'Choose Housekeeping Genes'!AO$20,35-'Choose Housekeeping Genes'!AO$20),"")</f>
        <v/>
      </c>
      <c r="AN182" s="22" t="str">
        <f>IF(SUM('Control Sample Data'!R$3:R$194)&gt;10,IF(AND(ISNUMBER('Control Sample Data'!R182),'Control Sample Data'!R182&lt;35,'Control Sample Data'!R182&gt;0),'Control Sample Data'!R182-'Choose Housekeeping Genes'!AP$20,35-'Choose Housekeeping Genes'!AP$20),"")</f>
        <v/>
      </c>
      <c r="AO182" s="22" t="str">
        <f>IF(SUM('Control Sample Data'!S$3:S$194)&gt;10,IF(AND(ISNUMBER('Control Sample Data'!S182),'Control Sample Data'!S182&lt;35,'Control Sample Data'!S182&gt;0),'Control Sample Data'!S182-'Choose Housekeeping Genes'!AQ$20,35-'Choose Housekeeping Genes'!AQ$20),"")</f>
        <v/>
      </c>
      <c r="AP182" s="22" t="str">
        <f>IF(SUM('Control Sample Data'!T$3:T$194)&gt;10,IF(AND(ISNUMBER('Control Sample Data'!T182),'Control Sample Data'!T182&lt;35,'Control Sample Data'!T182&gt;0),'Control Sample Data'!T182-'Choose Housekeeping Genes'!AR$20,35-'Choose Housekeeping Genes'!AR$20),"")</f>
        <v/>
      </c>
      <c r="AQ182" s="22" t="str">
        <f>IF(SUM('Control Sample Data'!U$3:U$194)&gt;10,IF(AND(ISNUMBER('Control Sample Data'!U182),'Control Sample Data'!U182&lt;35,'Control Sample Data'!U182&gt;0),'Control Sample Data'!U182-'Choose Housekeeping Genes'!AS$20,35-'Choose Housekeeping Genes'!AS$20),"")</f>
        <v/>
      </c>
      <c r="AR182" s="22" t="str">
        <f>IF(SUM('Control Sample Data'!V$3:V$194)&gt;10,IF(AND(ISNUMBER('Control Sample Data'!V182),'Control Sample Data'!V182&lt;35,'Control Sample Data'!V182&gt;0),'Control Sample Data'!V182-'Choose Housekeeping Genes'!AT$20,35-'Choose Housekeeping Genes'!AT$20),"")</f>
        <v/>
      </c>
      <c r="AS182" s="69" t="str">
        <f>'Control Sample Data'!A182</f>
        <v>mt-Ser-GCT</v>
      </c>
      <c r="AT182" s="21" t="s">
        <v>80</v>
      </c>
      <c r="AU182" s="22" t="str">
        <f ca="1">IF(ISNUMBER(C182-'Choose Housekeeping Genes'!D$12),C182-'Choose Housekeeping Genes'!D$12,"")</f>
        <v/>
      </c>
      <c r="AV182" s="22" t="str">
        <f ca="1">IF(ISNUMBER(D182-'Choose Housekeeping Genes'!E$12),D182-'Choose Housekeeping Genes'!E$12,"")</f>
        <v/>
      </c>
      <c r="AW182" s="22" t="str">
        <f ca="1">IF(ISNUMBER(E182-'Choose Housekeeping Genes'!F$12),E182-'Choose Housekeeping Genes'!F$12,"")</f>
        <v/>
      </c>
      <c r="AX182" s="22" t="str">
        <f ca="1">IF(ISNUMBER(F182-'Choose Housekeeping Genes'!G$12),F182-'Choose Housekeeping Genes'!G$12,"")</f>
        <v/>
      </c>
      <c r="AY182" s="22" t="str">
        <f ca="1">IF(ISNUMBER(G182-'Choose Housekeeping Genes'!H$12),G182-'Choose Housekeeping Genes'!H$12,"")</f>
        <v/>
      </c>
      <c r="AZ182" s="22" t="str">
        <f ca="1">IF(ISNUMBER(H182-'Choose Housekeeping Genes'!I$12),H182-'Choose Housekeeping Genes'!I$12,"")</f>
        <v/>
      </c>
      <c r="BA182" s="22" t="str">
        <f ca="1">IF(ISNUMBER(I182-'Choose Housekeeping Genes'!J$12),I182-'Choose Housekeeping Genes'!J$12,"")</f>
        <v/>
      </c>
      <c r="BB182" s="22" t="str">
        <f ca="1">IF(ISNUMBER(J182-'Choose Housekeeping Genes'!K$12),J182-'Choose Housekeeping Genes'!K$12,"")</f>
        <v/>
      </c>
      <c r="BC182" s="22" t="str">
        <f ca="1">IF(ISNUMBER(K182-'Choose Housekeeping Genes'!L$12),K182-'Choose Housekeeping Genes'!L$12,"")</f>
        <v/>
      </c>
      <c r="BD182" s="22" t="str">
        <f ca="1">IF(ISNUMBER(L182-'Choose Housekeeping Genes'!M$12),L182-'Choose Housekeeping Genes'!M$12,"")</f>
        <v/>
      </c>
      <c r="BE182" s="22" t="str">
        <f ca="1">IF(ISNUMBER(M182-'Choose Housekeeping Genes'!N$12),M182-'Choose Housekeeping Genes'!N$12,"")</f>
        <v/>
      </c>
      <c r="BF182" s="22" t="str">
        <f ca="1">IF(ISNUMBER(N182-'Choose Housekeeping Genes'!O$12),N182-'Choose Housekeeping Genes'!O$12,"")</f>
        <v/>
      </c>
      <c r="BG182" s="22" t="str">
        <f ca="1">IF(ISNUMBER(O182-'Choose Housekeeping Genes'!P$12),O182-'Choose Housekeeping Genes'!P$12,"")</f>
        <v/>
      </c>
      <c r="BH182" s="22" t="str">
        <f ca="1">IF(ISNUMBER(P182-'Choose Housekeeping Genes'!Q$12),P182-'Choose Housekeeping Genes'!Q$12,"")</f>
        <v/>
      </c>
      <c r="BI182" s="22" t="str">
        <f ca="1">IF(ISNUMBER(Q182-'Choose Housekeeping Genes'!R$12),Q182-'Choose Housekeeping Genes'!R$12,"")</f>
        <v/>
      </c>
      <c r="BJ182" s="22" t="str">
        <f ca="1">IF(ISNUMBER(R182-'Choose Housekeeping Genes'!S$12),R182-'Choose Housekeeping Genes'!S$12,"")</f>
        <v/>
      </c>
      <c r="BK182" s="22" t="str">
        <f ca="1">IF(ISNUMBER(S182-'Choose Housekeeping Genes'!T$12),S182-'Choose Housekeeping Genes'!T$12,"")</f>
        <v/>
      </c>
      <c r="BL182" s="22" t="str">
        <f ca="1">IF(ISNUMBER(T182-'Choose Housekeeping Genes'!U$12),T182-'Choose Housekeeping Genes'!U$12,"")</f>
        <v/>
      </c>
      <c r="BM182" s="22" t="str">
        <f ca="1">IF(ISNUMBER(U182-'Choose Housekeeping Genes'!V$12),U182-'Choose Housekeeping Genes'!V$12,"")</f>
        <v/>
      </c>
      <c r="BN182" s="22" t="str">
        <f ca="1">IF(ISNUMBER(V182-'Choose Housekeeping Genes'!W$12),V182-'Choose Housekeeping Genes'!W$12,"")</f>
        <v/>
      </c>
      <c r="BO182" s="142" t="str">
        <f t="shared" si="138"/>
        <v>mt-Ser-GCT</v>
      </c>
      <c r="BP182" s="140" t="s">
        <v>80</v>
      </c>
      <c r="BQ182" s="22" t="str">
        <f ca="1">IF(ISNUMBER(Y182-'Choose Housekeeping Genes'!AA$12),Y182-'Choose Housekeeping Genes'!AA$12,"")</f>
        <v/>
      </c>
      <c r="BR182" s="22" t="str">
        <f ca="1">IF(ISNUMBER(Z182-'Choose Housekeeping Genes'!AB$12),Z182-'Choose Housekeeping Genes'!AB$12,"")</f>
        <v/>
      </c>
      <c r="BS182" s="22" t="str">
        <f ca="1">IF(ISNUMBER(AA182-'Choose Housekeeping Genes'!AC$12),AA182-'Choose Housekeeping Genes'!AC$12,"")</f>
        <v/>
      </c>
      <c r="BT182" s="22" t="str">
        <f ca="1">IF(ISNUMBER(AB182-'Choose Housekeeping Genes'!AD$12),AB182-'Choose Housekeeping Genes'!AD$12,"")</f>
        <v/>
      </c>
      <c r="BU182" s="22" t="str">
        <f ca="1">IF(ISNUMBER(AC182-'Choose Housekeeping Genes'!AE$12),AC182-'Choose Housekeeping Genes'!AE$12,"")</f>
        <v/>
      </c>
      <c r="BV182" s="22" t="str">
        <f ca="1">IF(ISNUMBER(AD182-'Choose Housekeeping Genes'!AF$12),AD182-'Choose Housekeeping Genes'!AF$12,"")</f>
        <v/>
      </c>
      <c r="BW182" s="22" t="str">
        <f ca="1">IF(ISNUMBER(AE182-'Choose Housekeeping Genes'!AG$12),AE182-'Choose Housekeeping Genes'!AG$12,"")</f>
        <v/>
      </c>
      <c r="BX182" s="22" t="str">
        <f ca="1">IF(ISNUMBER(AF182-'Choose Housekeeping Genes'!AH$12),AF182-'Choose Housekeeping Genes'!AH$12,"")</f>
        <v/>
      </c>
      <c r="BY182" s="22" t="str">
        <f ca="1">IF(ISNUMBER(AG182-'Choose Housekeeping Genes'!AI$12),AG182-'Choose Housekeeping Genes'!AI$12,"")</f>
        <v/>
      </c>
      <c r="BZ182" s="22" t="str">
        <f ca="1">IF(ISNUMBER(AH182-'Choose Housekeeping Genes'!AJ$12),AH182-'Choose Housekeeping Genes'!AJ$12,"")</f>
        <v/>
      </c>
      <c r="CA182" s="22" t="str">
        <f ca="1">IF(ISNUMBER(AI182-'Choose Housekeeping Genes'!AK$12),AI182-'Choose Housekeeping Genes'!AK$12,"")</f>
        <v/>
      </c>
      <c r="CB182" s="22" t="str">
        <f ca="1">IF(ISNUMBER(AJ182-'Choose Housekeeping Genes'!AL$12),AJ182-'Choose Housekeeping Genes'!AL$12,"")</f>
        <v/>
      </c>
      <c r="CC182" s="22" t="str">
        <f ca="1">IF(ISNUMBER(AK182-'Choose Housekeeping Genes'!AM$12),AK182-'Choose Housekeeping Genes'!AM$12,"")</f>
        <v/>
      </c>
      <c r="CD182" s="22" t="str">
        <f ca="1">IF(ISNUMBER(AL182-'Choose Housekeeping Genes'!AN$12),AL182-'Choose Housekeeping Genes'!AN$12,"")</f>
        <v/>
      </c>
      <c r="CE182" s="22" t="str">
        <f ca="1">IF(ISNUMBER(AM182-'Choose Housekeeping Genes'!AO$12),AM182-'Choose Housekeeping Genes'!AO$12,"")</f>
        <v/>
      </c>
      <c r="CF182" s="22" t="str">
        <f ca="1">IF(ISNUMBER(AN182-'Choose Housekeeping Genes'!AP$12),AN182-'Choose Housekeeping Genes'!AP$12,"")</f>
        <v/>
      </c>
      <c r="CG182" s="22" t="str">
        <f ca="1">IF(ISNUMBER(AO182-'Choose Housekeeping Genes'!AQ$12),AO182-'Choose Housekeeping Genes'!AQ$12,"")</f>
        <v/>
      </c>
      <c r="CH182" s="22" t="str">
        <f ca="1">IF(ISNUMBER(AP182-'Choose Housekeeping Genes'!AR$12),AP182-'Choose Housekeeping Genes'!AR$12,"")</f>
        <v/>
      </c>
      <c r="CI182" s="22" t="str">
        <f ca="1">IF(ISNUMBER(AQ182-'Choose Housekeeping Genes'!AS$12),AQ182-'Choose Housekeeping Genes'!AS$12,"")</f>
        <v/>
      </c>
      <c r="CJ182" s="22" t="str">
        <f ca="1">IF(ISNUMBER(AR182-'Choose Housekeeping Genes'!AT$12),AR182-'Choose Housekeeping Genes'!AT$12,"")</f>
        <v/>
      </c>
      <c r="CK182" s="66" t="e">
        <f t="shared" ca="1" si="95"/>
        <v>#DIV/0!</v>
      </c>
      <c r="CL182" s="143" t="e">
        <f t="shared" ca="1" si="96"/>
        <v>#DIV/0!</v>
      </c>
      <c r="DA182" s="69" t="str">
        <f>'Transcript table'!D190</f>
        <v>mt-Ser-GCT</v>
      </c>
      <c r="DB182" s="21" t="s">
        <v>80</v>
      </c>
      <c r="DC182" s="65" t="str">
        <f t="shared" ca="1" si="97"/>
        <v/>
      </c>
      <c r="DD182" s="65" t="str">
        <f t="shared" ca="1" si="98"/>
        <v/>
      </c>
      <c r="DE182" s="65" t="str">
        <f t="shared" ca="1" si="99"/>
        <v/>
      </c>
      <c r="DF182" s="65" t="str">
        <f t="shared" ca="1" si="100"/>
        <v/>
      </c>
      <c r="DG182" s="65" t="str">
        <f t="shared" ca="1" si="101"/>
        <v/>
      </c>
      <c r="DH182" s="65" t="str">
        <f t="shared" ca="1" si="102"/>
        <v/>
      </c>
      <c r="DI182" s="65" t="str">
        <f t="shared" ca="1" si="103"/>
        <v/>
      </c>
      <c r="DJ182" s="65" t="str">
        <f t="shared" ca="1" si="104"/>
        <v/>
      </c>
      <c r="DK182" s="65" t="str">
        <f t="shared" ca="1" si="105"/>
        <v/>
      </c>
      <c r="DL182" s="65" t="str">
        <f t="shared" ca="1" si="106"/>
        <v/>
      </c>
      <c r="DM182" s="65" t="str">
        <f t="shared" ca="1" si="107"/>
        <v/>
      </c>
      <c r="DN182" s="65" t="str">
        <f t="shared" ca="1" si="108"/>
        <v/>
      </c>
      <c r="DO182" s="65" t="str">
        <f t="shared" ca="1" si="109"/>
        <v/>
      </c>
      <c r="DP182" s="65" t="str">
        <f t="shared" ca="1" si="110"/>
        <v/>
      </c>
      <c r="DQ182" s="65" t="str">
        <f t="shared" ca="1" si="111"/>
        <v/>
      </c>
      <c r="DR182" s="65" t="str">
        <f t="shared" ca="1" si="112"/>
        <v/>
      </c>
      <c r="DS182" s="65" t="str">
        <f t="shared" ca="1" si="113"/>
        <v/>
      </c>
      <c r="DT182" s="65" t="str">
        <f t="shared" ca="1" si="114"/>
        <v/>
      </c>
      <c r="DU182" s="65" t="str">
        <f t="shared" ca="1" si="115"/>
        <v/>
      </c>
      <c r="DV182" s="65" t="str">
        <f t="shared" ca="1" si="116"/>
        <v/>
      </c>
      <c r="DW182" s="141" t="str">
        <f t="shared" si="117"/>
        <v>mt-Ser-GCT</v>
      </c>
      <c r="DX182" s="140" t="s">
        <v>80</v>
      </c>
      <c r="DY182" s="65" t="str">
        <f t="shared" ca="1" si="118"/>
        <v/>
      </c>
      <c r="DZ182" s="65" t="str">
        <f t="shared" ca="1" si="119"/>
        <v/>
      </c>
      <c r="EA182" s="65" t="str">
        <f t="shared" ca="1" si="120"/>
        <v/>
      </c>
      <c r="EB182" s="65" t="str">
        <f t="shared" ca="1" si="121"/>
        <v/>
      </c>
      <c r="EC182" s="65" t="str">
        <f t="shared" ca="1" si="122"/>
        <v/>
      </c>
      <c r="ED182" s="65" t="str">
        <f t="shared" ca="1" si="123"/>
        <v/>
      </c>
      <c r="EE182" s="65" t="str">
        <f t="shared" ca="1" si="124"/>
        <v/>
      </c>
      <c r="EF182" s="65" t="str">
        <f t="shared" ca="1" si="125"/>
        <v/>
      </c>
      <c r="EG182" s="65" t="str">
        <f t="shared" ca="1" si="126"/>
        <v/>
      </c>
      <c r="EH182" s="65" t="str">
        <f t="shared" ca="1" si="127"/>
        <v/>
      </c>
      <c r="EI182" s="65" t="str">
        <f t="shared" ca="1" si="128"/>
        <v/>
      </c>
      <c r="EJ182" s="65" t="str">
        <f t="shared" ca="1" si="129"/>
        <v/>
      </c>
      <c r="EK182" s="65" t="str">
        <f t="shared" ca="1" si="130"/>
        <v/>
      </c>
      <c r="EL182" s="65" t="str">
        <f t="shared" ca="1" si="131"/>
        <v/>
      </c>
      <c r="EM182" s="65" t="str">
        <f t="shared" ca="1" si="132"/>
        <v/>
      </c>
      <c r="EN182" s="65" t="str">
        <f t="shared" ca="1" si="133"/>
        <v/>
      </c>
      <c r="EO182" s="65" t="str">
        <f t="shared" ca="1" si="134"/>
        <v/>
      </c>
      <c r="EP182" s="65" t="str">
        <f t="shared" ca="1" si="135"/>
        <v/>
      </c>
      <c r="EQ182" s="65" t="str">
        <f t="shared" ca="1" si="136"/>
        <v/>
      </c>
      <c r="ER182" s="65" t="str">
        <f t="shared" ca="1" si="137"/>
        <v/>
      </c>
    </row>
    <row r="183" spans="1:148" ht="12.75" customHeight="1">
      <c r="A183" s="134" t="str">
        <f>'Test Sample Data'!A183</f>
        <v>mt-Ser-TGA</v>
      </c>
      <c r="B183" s="136" t="s">
        <v>78</v>
      </c>
      <c r="C183" s="22" t="str">
        <f>IF(SUM('Test Sample Data'!C$3:C$194)&gt;10,IF(AND(ISNUMBER('Test Sample Data'!C183),'Test Sample Data'!C183&lt;35,'Test Sample Data'!C183&gt;0),'Test Sample Data'!C183-'Choose Housekeeping Genes'!D$20,35-'Choose Housekeeping Genes'!D$20),"")</f>
        <v/>
      </c>
      <c r="D183" s="22" t="str">
        <f>IF(SUM('Test Sample Data'!D$3:D$194)&gt;10,IF(AND(ISNUMBER('Test Sample Data'!D183),'Test Sample Data'!D183&lt;35,'Test Sample Data'!D183&gt;0),'Test Sample Data'!D183-'Choose Housekeeping Genes'!E$20,35-'Choose Housekeeping Genes'!E$20),"")</f>
        <v/>
      </c>
      <c r="E183" s="22" t="str">
        <f>IF(SUM('Test Sample Data'!E$3:E$194)&gt;10,IF(AND(ISNUMBER('Test Sample Data'!E183),'Test Sample Data'!E183&lt;35,'Test Sample Data'!E183&gt;0),'Test Sample Data'!E183-'Choose Housekeeping Genes'!F$20,35-'Choose Housekeeping Genes'!F$20),"")</f>
        <v/>
      </c>
      <c r="F183" s="22" t="str">
        <f>IF(SUM('Test Sample Data'!F$3:F$194)&gt;10,IF(AND(ISNUMBER('Test Sample Data'!F183),'Test Sample Data'!F183&lt;35,'Test Sample Data'!F183&gt;0),'Test Sample Data'!F183-'Choose Housekeeping Genes'!G$20,35-'Choose Housekeeping Genes'!G$20),"")</f>
        <v/>
      </c>
      <c r="G183" s="22" t="str">
        <f>IF(SUM('Test Sample Data'!G$3:G$194)&gt;10,IF(AND(ISNUMBER('Test Sample Data'!G183),'Test Sample Data'!G183&lt;35,'Test Sample Data'!G183&gt;0),'Test Sample Data'!G183-'Choose Housekeeping Genes'!H$20,35-'Choose Housekeeping Genes'!H$20),"")</f>
        <v/>
      </c>
      <c r="H183" s="22" t="str">
        <f>IF(SUM('Test Sample Data'!H$3:H$194)&gt;10,IF(AND(ISNUMBER('Test Sample Data'!H183),'Test Sample Data'!H183&lt;35,'Test Sample Data'!H183&gt;0),'Test Sample Data'!H183-'Choose Housekeeping Genes'!I$20,35-'Choose Housekeeping Genes'!I$20),"")</f>
        <v/>
      </c>
      <c r="I183" s="22" t="str">
        <f>IF(SUM('Test Sample Data'!I$3:I$194)&gt;10,IF(AND(ISNUMBER('Test Sample Data'!I183),'Test Sample Data'!I183&lt;35,'Test Sample Data'!I183&gt;0),'Test Sample Data'!I183-'Choose Housekeeping Genes'!J$20,35-'Choose Housekeeping Genes'!J$20),"")</f>
        <v/>
      </c>
      <c r="J183" s="22" t="str">
        <f>IF(SUM('Test Sample Data'!J$3:J$194)&gt;10,IF(AND(ISNUMBER('Test Sample Data'!J183),'Test Sample Data'!J183&lt;35,'Test Sample Data'!J183&gt;0),'Test Sample Data'!J183-'Choose Housekeeping Genes'!K$20,35-'Choose Housekeeping Genes'!K$20),"")</f>
        <v/>
      </c>
      <c r="K183" s="22" t="str">
        <f>IF(SUM('Test Sample Data'!K$3:K$194)&gt;10,IF(AND(ISNUMBER('Test Sample Data'!K183),'Test Sample Data'!K183&lt;35,'Test Sample Data'!K183&gt;0),'Test Sample Data'!K183-'Choose Housekeeping Genes'!L$20,35-'Choose Housekeeping Genes'!L$20),"")</f>
        <v/>
      </c>
      <c r="L183" s="22" t="str">
        <f>IF(SUM('Test Sample Data'!L$3:L$194)&gt;10,IF(AND(ISNUMBER('Test Sample Data'!L183),'Test Sample Data'!L183&lt;35,'Test Sample Data'!L183&gt;0),'Test Sample Data'!L183-'Choose Housekeeping Genes'!M$20,35-'Choose Housekeeping Genes'!M$20),"")</f>
        <v/>
      </c>
      <c r="M183" s="22" t="str">
        <f>IF(SUM('Test Sample Data'!M$3:M$194)&gt;10,IF(AND(ISNUMBER('Test Sample Data'!M183),'Test Sample Data'!M183&lt;35,'Test Sample Data'!M183&gt;0),'Test Sample Data'!M183-'Choose Housekeeping Genes'!N$20,35-'Choose Housekeeping Genes'!N$20),"")</f>
        <v/>
      </c>
      <c r="N183" s="22" t="str">
        <f>IF(SUM('Test Sample Data'!N$3:N$194)&gt;10,IF(AND(ISNUMBER('Test Sample Data'!N183),'Test Sample Data'!N183&lt;35,'Test Sample Data'!N183&gt;0),'Test Sample Data'!N183-'Choose Housekeeping Genes'!O$20,35-'Choose Housekeeping Genes'!O$20),"")</f>
        <v/>
      </c>
      <c r="O183" s="22" t="str">
        <f>IF(SUM('Test Sample Data'!O$3:O$194)&gt;10,IF(AND(ISNUMBER('Test Sample Data'!O183),'Test Sample Data'!O183&lt;35,'Test Sample Data'!O183&gt;0),'Test Sample Data'!O183-'Choose Housekeeping Genes'!P$20,35-'Choose Housekeeping Genes'!P$20),"")</f>
        <v/>
      </c>
      <c r="P183" s="22" t="str">
        <f>IF(SUM('Test Sample Data'!P$3:P$194)&gt;10,IF(AND(ISNUMBER('Test Sample Data'!P183),'Test Sample Data'!P183&lt;35,'Test Sample Data'!P183&gt;0),'Test Sample Data'!P183-'Choose Housekeeping Genes'!Q$20,35-'Choose Housekeeping Genes'!Q$20),"")</f>
        <v/>
      </c>
      <c r="Q183" s="22" t="str">
        <f>IF(SUM('Test Sample Data'!Q$3:Q$194)&gt;10,IF(AND(ISNUMBER('Test Sample Data'!Q183),'Test Sample Data'!Q183&lt;35,'Test Sample Data'!Q183&gt;0),'Test Sample Data'!Q183-'Choose Housekeeping Genes'!R$20,35-'Choose Housekeeping Genes'!R$20),"")</f>
        <v/>
      </c>
      <c r="R183" s="22" t="str">
        <f>IF(SUM('Test Sample Data'!R$3:R$194)&gt;10,IF(AND(ISNUMBER('Test Sample Data'!R183),'Test Sample Data'!R183&lt;35,'Test Sample Data'!R183&gt;0),'Test Sample Data'!R183-'Choose Housekeeping Genes'!S$20,35-'Choose Housekeeping Genes'!S$20),"")</f>
        <v/>
      </c>
      <c r="S183" s="22" t="str">
        <f>IF(SUM('Test Sample Data'!S$3:S$194)&gt;10,IF(AND(ISNUMBER('Test Sample Data'!S183),'Test Sample Data'!S183&lt;35,'Test Sample Data'!S183&gt;0),'Test Sample Data'!S183-'Choose Housekeeping Genes'!T$20,35-'Choose Housekeeping Genes'!T$20),"")</f>
        <v/>
      </c>
      <c r="T183" s="22" t="str">
        <f>IF(SUM('Test Sample Data'!T$3:T$194)&gt;10,IF(AND(ISNUMBER('Test Sample Data'!T183),'Test Sample Data'!T183&lt;35,'Test Sample Data'!T183&gt;0),'Test Sample Data'!T183-'Choose Housekeeping Genes'!U$20,35-'Choose Housekeeping Genes'!U$20),"")</f>
        <v/>
      </c>
      <c r="U183" s="22" t="str">
        <f>IF(SUM('Test Sample Data'!U$3:U$194)&gt;10,IF(AND(ISNUMBER('Test Sample Data'!U183),'Test Sample Data'!U183&lt;35,'Test Sample Data'!U183&gt;0),'Test Sample Data'!U183-'Choose Housekeeping Genes'!V$20,35-'Choose Housekeeping Genes'!V$20),"")</f>
        <v/>
      </c>
      <c r="V183" s="22" t="str">
        <f>IF(SUM('Test Sample Data'!V$3:V$194)&gt;10,IF(AND(ISNUMBER('Test Sample Data'!V183),'Test Sample Data'!V183&lt;35,'Test Sample Data'!V183&gt;0),'Test Sample Data'!V183-'Choose Housekeeping Genes'!W$20,35-'Choose Housekeeping Genes'!W$20),"")</f>
        <v/>
      </c>
      <c r="W183" s="139" t="str">
        <f>'Control Sample Data'!A183</f>
        <v>mt-Ser-TGA</v>
      </c>
      <c r="X183" s="140" t="s">
        <v>78</v>
      </c>
      <c r="Y183" s="22" t="str">
        <f>IF(SUM('Control Sample Data'!C$3:C$194)&gt;10,IF(AND(ISNUMBER('Control Sample Data'!C183),'Control Sample Data'!C183&lt;35,'Control Sample Data'!C183&gt;0),'Control Sample Data'!C183-'Choose Housekeeping Genes'!AA$20,35-'Choose Housekeeping Genes'!AA$20),"")</f>
        <v/>
      </c>
      <c r="Z183" s="22" t="str">
        <f>IF(SUM('Control Sample Data'!D$3:D$194)&gt;10,IF(AND(ISNUMBER('Control Sample Data'!D183),'Control Sample Data'!D183&lt;35,'Control Sample Data'!D183&gt;0),'Control Sample Data'!D183-'Choose Housekeeping Genes'!AB$20,35-'Choose Housekeeping Genes'!AB$20),"")</f>
        <v/>
      </c>
      <c r="AA183" s="22" t="str">
        <f>IF(SUM('Control Sample Data'!E$3:E$194)&gt;10,IF(AND(ISNUMBER('Control Sample Data'!E183),'Control Sample Data'!E183&lt;35,'Control Sample Data'!E183&gt;0),'Control Sample Data'!E183-'Choose Housekeeping Genes'!AC$20,35-'Choose Housekeeping Genes'!AC$20),"")</f>
        <v/>
      </c>
      <c r="AB183" s="22" t="str">
        <f>IF(SUM('Control Sample Data'!F$3:F$194)&gt;10,IF(AND(ISNUMBER('Control Sample Data'!F183),'Control Sample Data'!F183&lt;35,'Control Sample Data'!F183&gt;0),'Control Sample Data'!F183-'Choose Housekeeping Genes'!AD$20,35-'Choose Housekeeping Genes'!AD$20),"")</f>
        <v/>
      </c>
      <c r="AC183" s="22" t="str">
        <f>IF(SUM('Control Sample Data'!G$3:G$194)&gt;10,IF(AND(ISNUMBER('Control Sample Data'!G183),'Control Sample Data'!G183&lt;35,'Control Sample Data'!G183&gt;0),'Control Sample Data'!G183-'Choose Housekeeping Genes'!AE$20,35-'Choose Housekeeping Genes'!AE$20),"")</f>
        <v/>
      </c>
      <c r="AD183" s="22" t="str">
        <f>IF(SUM('Control Sample Data'!H$3:H$194)&gt;10,IF(AND(ISNUMBER('Control Sample Data'!H183),'Control Sample Data'!H183&lt;35,'Control Sample Data'!H183&gt;0),'Control Sample Data'!H183-'Choose Housekeeping Genes'!AF$20,35-'Choose Housekeeping Genes'!AF$20),"")</f>
        <v/>
      </c>
      <c r="AE183" s="22" t="str">
        <f>IF(SUM('Control Sample Data'!I$3:I$194)&gt;10,IF(AND(ISNUMBER('Control Sample Data'!I183),'Control Sample Data'!I183&lt;35,'Control Sample Data'!I183&gt;0),'Control Sample Data'!I183-'Choose Housekeeping Genes'!AG$20,35-'Choose Housekeeping Genes'!AG$20),"")</f>
        <v/>
      </c>
      <c r="AF183" s="22" t="str">
        <f>IF(SUM('Control Sample Data'!J$3:J$194)&gt;10,IF(AND(ISNUMBER('Control Sample Data'!J183),'Control Sample Data'!J183&lt;35,'Control Sample Data'!J183&gt;0),'Control Sample Data'!J183-'Choose Housekeeping Genes'!AH$20,35-'Choose Housekeeping Genes'!AH$20),"")</f>
        <v/>
      </c>
      <c r="AG183" s="22" t="str">
        <f>IF(SUM('Control Sample Data'!K$3:K$194)&gt;10,IF(AND(ISNUMBER('Control Sample Data'!K183),'Control Sample Data'!K183&lt;35,'Control Sample Data'!K183&gt;0),'Control Sample Data'!K183-'Choose Housekeeping Genes'!AI$20,35-'Choose Housekeeping Genes'!AI$20),"")</f>
        <v/>
      </c>
      <c r="AH183" s="22" t="str">
        <f>IF(SUM('Control Sample Data'!L$3:L$194)&gt;10,IF(AND(ISNUMBER('Control Sample Data'!L183),'Control Sample Data'!L183&lt;35,'Control Sample Data'!L183&gt;0),'Control Sample Data'!L183-'Choose Housekeeping Genes'!AJ$20,35-'Choose Housekeeping Genes'!AJ$20),"")</f>
        <v/>
      </c>
      <c r="AI183" s="22" t="str">
        <f>IF(SUM('Control Sample Data'!M$3:M$194)&gt;10,IF(AND(ISNUMBER('Control Sample Data'!M183),'Control Sample Data'!M183&lt;35,'Control Sample Data'!M183&gt;0),'Control Sample Data'!M183-'Choose Housekeeping Genes'!AK$20,35-'Choose Housekeeping Genes'!AK$20),"")</f>
        <v/>
      </c>
      <c r="AJ183" s="22" t="str">
        <f>IF(SUM('Control Sample Data'!N$3:N$194)&gt;10,IF(AND(ISNUMBER('Control Sample Data'!N183),'Control Sample Data'!N183&lt;35,'Control Sample Data'!N183&gt;0),'Control Sample Data'!N183-'Choose Housekeeping Genes'!AL$20,35-'Choose Housekeeping Genes'!AL$20),"")</f>
        <v/>
      </c>
      <c r="AK183" s="22" t="str">
        <f>IF(SUM('Control Sample Data'!O$3:O$194)&gt;10,IF(AND(ISNUMBER('Control Sample Data'!O183),'Control Sample Data'!O183&lt;35,'Control Sample Data'!O183&gt;0),'Control Sample Data'!O183-'Choose Housekeeping Genes'!AM$20,35-'Choose Housekeeping Genes'!AM$20),"")</f>
        <v/>
      </c>
      <c r="AL183" s="22" t="str">
        <f>IF(SUM('Control Sample Data'!P$3:P$194)&gt;10,IF(AND(ISNUMBER('Control Sample Data'!P183),'Control Sample Data'!P183&lt;35,'Control Sample Data'!P183&gt;0),'Control Sample Data'!P183-'Choose Housekeeping Genes'!AN$20,35-'Choose Housekeeping Genes'!AN$20),"")</f>
        <v/>
      </c>
      <c r="AM183" s="22" t="str">
        <f>IF(SUM('Control Sample Data'!Q$3:Q$194)&gt;10,IF(AND(ISNUMBER('Control Sample Data'!Q183),'Control Sample Data'!Q183&lt;35,'Control Sample Data'!Q183&gt;0),'Control Sample Data'!Q183-'Choose Housekeeping Genes'!AO$20,35-'Choose Housekeeping Genes'!AO$20),"")</f>
        <v/>
      </c>
      <c r="AN183" s="22" t="str">
        <f>IF(SUM('Control Sample Data'!R$3:R$194)&gt;10,IF(AND(ISNUMBER('Control Sample Data'!R183),'Control Sample Data'!R183&lt;35,'Control Sample Data'!R183&gt;0),'Control Sample Data'!R183-'Choose Housekeeping Genes'!AP$20,35-'Choose Housekeeping Genes'!AP$20),"")</f>
        <v/>
      </c>
      <c r="AO183" s="22" t="str">
        <f>IF(SUM('Control Sample Data'!S$3:S$194)&gt;10,IF(AND(ISNUMBER('Control Sample Data'!S183),'Control Sample Data'!S183&lt;35,'Control Sample Data'!S183&gt;0),'Control Sample Data'!S183-'Choose Housekeeping Genes'!AQ$20,35-'Choose Housekeeping Genes'!AQ$20),"")</f>
        <v/>
      </c>
      <c r="AP183" s="22" t="str">
        <f>IF(SUM('Control Sample Data'!T$3:T$194)&gt;10,IF(AND(ISNUMBER('Control Sample Data'!T183),'Control Sample Data'!T183&lt;35,'Control Sample Data'!T183&gt;0),'Control Sample Data'!T183-'Choose Housekeeping Genes'!AR$20,35-'Choose Housekeeping Genes'!AR$20),"")</f>
        <v/>
      </c>
      <c r="AQ183" s="22" t="str">
        <f>IF(SUM('Control Sample Data'!U$3:U$194)&gt;10,IF(AND(ISNUMBER('Control Sample Data'!U183),'Control Sample Data'!U183&lt;35,'Control Sample Data'!U183&gt;0),'Control Sample Data'!U183-'Choose Housekeeping Genes'!AS$20,35-'Choose Housekeeping Genes'!AS$20),"")</f>
        <v/>
      </c>
      <c r="AR183" s="22" t="str">
        <f>IF(SUM('Control Sample Data'!V$3:V$194)&gt;10,IF(AND(ISNUMBER('Control Sample Data'!V183),'Control Sample Data'!V183&lt;35,'Control Sample Data'!V183&gt;0),'Control Sample Data'!V183-'Choose Housekeeping Genes'!AT$20,35-'Choose Housekeeping Genes'!AT$20),"")</f>
        <v/>
      </c>
      <c r="AS183" s="69" t="str">
        <f>'Control Sample Data'!A183</f>
        <v>mt-Ser-TGA</v>
      </c>
      <c r="AT183" s="21" t="s">
        <v>78</v>
      </c>
      <c r="AU183" s="22" t="str">
        <f ca="1">IF(ISNUMBER(C183-'Choose Housekeeping Genes'!D$12),C183-'Choose Housekeeping Genes'!D$12,"")</f>
        <v/>
      </c>
      <c r="AV183" s="22" t="str">
        <f ca="1">IF(ISNUMBER(D183-'Choose Housekeeping Genes'!E$12),D183-'Choose Housekeeping Genes'!E$12,"")</f>
        <v/>
      </c>
      <c r="AW183" s="22" t="str">
        <f ca="1">IF(ISNUMBER(E183-'Choose Housekeeping Genes'!F$12),E183-'Choose Housekeeping Genes'!F$12,"")</f>
        <v/>
      </c>
      <c r="AX183" s="22" t="str">
        <f ca="1">IF(ISNUMBER(F183-'Choose Housekeeping Genes'!G$12),F183-'Choose Housekeeping Genes'!G$12,"")</f>
        <v/>
      </c>
      <c r="AY183" s="22" t="str">
        <f ca="1">IF(ISNUMBER(G183-'Choose Housekeeping Genes'!H$12),G183-'Choose Housekeeping Genes'!H$12,"")</f>
        <v/>
      </c>
      <c r="AZ183" s="22" t="str">
        <f ca="1">IF(ISNUMBER(H183-'Choose Housekeeping Genes'!I$12),H183-'Choose Housekeeping Genes'!I$12,"")</f>
        <v/>
      </c>
      <c r="BA183" s="22" t="str">
        <f ca="1">IF(ISNUMBER(I183-'Choose Housekeeping Genes'!J$12),I183-'Choose Housekeeping Genes'!J$12,"")</f>
        <v/>
      </c>
      <c r="BB183" s="22" t="str">
        <f ca="1">IF(ISNUMBER(J183-'Choose Housekeeping Genes'!K$12),J183-'Choose Housekeeping Genes'!K$12,"")</f>
        <v/>
      </c>
      <c r="BC183" s="22" t="str">
        <f ca="1">IF(ISNUMBER(K183-'Choose Housekeeping Genes'!L$12),K183-'Choose Housekeeping Genes'!L$12,"")</f>
        <v/>
      </c>
      <c r="BD183" s="22" t="str">
        <f ca="1">IF(ISNUMBER(L183-'Choose Housekeeping Genes'!M$12),L183-'Choose Housekeeping Genes'!M$12,"")</f>
        <v/>
      </c>
      <c r="BE183" s="22" t="str">
        <f ca="1">IF(ISNUMBER(M183-'Choose Housekeeping Genes'!N$12),M183-'Choose Housekeeping Genes'!N$12,"")</f>
        <v/>
      </c>
      <c r="BF183" s="22" t="str">
        <f ca="1">IF(ISNUMBER(N183-'Choose Housekeeping Genes'!O$12),N183-'Choose Housekeeping Genes'!O$12,"")</f>
        <v/>
      </c>
      <c r="BG183" s="22" t="str">
        <f ca="1">IF(ISNUMBER(O183-'Choose Housekeeping Genes'!P$12),O183-'Choose Housekeeping Genes'!P$12,"")</f>
        <v/>
      </c>
      <c r="BH183" s="22" t="str">
        <f ca="1">IF(ISNUMBER(P183-'Choose Housekeeping Genes'!Q$12),P183-'Choose Housekeeping Genes'!Q$12,"")</f>
        <v/>
      </c>
      <c r="BI183" s="22" t="str">
        <f ca="1">IF(ISNUMBER(Q183-'Choose Housekeeping Genes'!R$12),Q183-'Choose Housekeeping Genes'!R$12,"")</f>
        <v/>
      </c>
      <c r="BJ183" s="22" t="str">
        <f ca="1">IF(ISNUMBER(R183-'Choose Housekeeping Genes'!S$12),R183-'Choose Housekeeping Genes'!S$12,"")</f>
        <v/>
      </c>
      <c r="BK183" s="22" t="str">
        <f ca="1">IF(ISNUMBER(S183-'Choose Housekeeping Genes'!T$12),S183-'Choose Housekeeping Genes'!T$12,"")</f>
        <v/>
      </c>
      <c r="BL183" s="22" t="str">
        <f ca="1">IF(ISNUMBER(T183-'Choose Housekeeping Genes'!U$12),T183-'Choose Housekeeping Genes'!U$12,"")</f>
        <v/>
      </c>
      <c r="BM183" s="22" t="str">
        <f ca="1">IF(ISNUMBER(U183-'Choose Housekeeping Genes'!V$12),U183-'Choose Housekeeping Genes'!V$12,"")</f>
        <v/>
      </c>
      <c r="BN183" s="22" t="str">
        <f ca="1">IF(ISNUMBER(V183-'Choose Housekeeping Genes'!W$12),V183-'Choose Housekeeping Genes'!W$12,"")</f>
        <v/>
      </c>
      <c r="BO183" s="142" t="str">
        <f t="shared" si="138"/>
        <v>mt-Ser-TGA</v>
      </c>
      <c r="BP183" s="140" t="s">
        <v>78</v>
      </c>
      <c r="BQ183" s="22" t="str">
        <f ca="1">IF(ISNUMBER(Y183-'Choose Housekeeping Genes'!AA$12),Y183-'Choose Housekeeping Genes'!AA$12,"")</f>
        <v/>
      </c>
      <c r="BR183" s="22" t="str">
        <f ca="1">IF(ISNUMBER(Z183-'Choose Housekeeping Genes'!AB$12),Z183-'Choose Housekeeping Genes'!AB$12,"")</f>
        <v/>
      </c>
      <c r="BS183" s="22" t="str">
        <f ca="1">IF(ISNUMBER(AA183-'Choose Housekeeping Genes'!AC$12),AA183-'Choose Housekeeping Genes'!AC$12,"")</f>
        <v/>
      </c>
      <c r="BT183" s="22" t="str">
        <f ca="1">IF(ISNUMBER(AB183-'Choose Housekeeping Genes'!AD$12),AB183-'Choose Housekeeping Genes'!AD$12,"")</f>
        <v/>
      </c>
      <c r="BU183" s="22" t="str">
        <f ca="1">IF(ISNUMBER(AC183-'Choose Housekeeping Genes'!AE$12),AC183-'Choose Housekeeping Genes'!AE$12,"")</f>
        <v/>
      </c>
      <c r="BV183" s="22" t="str">
        <f ca="1">IF(ISNUMBER(AD183-'Choose Housekeeping Genes'!AF$12),AD183-'Choose Housekeeping Genes'!AF$12,"")</f>
        <v/>
      </c>
      <c r="BW183" s="22" t="str">
        <f ca="1">IF(ISNUMBER(AE183-'Choose Housekeeping Genes'!AG$12),AE183-'Choose Housekeeping Genes'!AG$12,"")</f>
        <v/>
      </c>
      <c r="BX183" s="22" t="str">
        <f ca="1">IF(ISNUMBER(AF183-'Choose Housekeeping Genes'!AH$12),AF183-'Choose Housekeeping Genes'!AH$12,"")</f>
        <v/>
      </c>
      <c r="BY183" s="22" t="str">
        <f ca="1">IF(ISNUMBER(AG183-'Choose Housekeeping Genes'!AI$12),AG183-'Choose Housekeeping Genes'!AI$12,"")</f>
        <v/>
      </c>
      <c r="BZ183" s="22" t="str">
        <f ca="1">IF(ISNUMBER(AH183-'Choose Housekeeping Genes'!AJ$12),AH183-'Choose Housekeeping Genes'!AJ$12,"")</f>
        <v/>
      </c>
      <c r="CA183" s="22" t="str">
        <f ca="1">IF(ISNUMBER(AI183-'Choose Housekeeping Genes'!AK$12),AI183-'Choose Housekeeping Genes'!AK$12,"")</f>
        <v/>
      </c>
      <c r="CB183" s="22" t="str">
        <f ca="1">IF(ISNUMBER(AJ183-'Choose Housekeeping Genes'!AL$12),AJ183-'Choose Housekeeping Genes'!AL$12,"")</f>
        <v/>
      </c>
      <c r="CC183" s="22" t="str">
        <f ca="1">IF(ISNUMBER(AK183-'Choose Housekeeping Genes'!AM$12),AK183-'Choose Housekeeping Genes'!AM$12,"")</f>
        <v/>
      </c>
      <c r="CD183" s="22" t="str">
        <f ca="1">IF(ISNUMBER(AL183-'Choose Housekeeping Genes'!AN$12),AL183-'Choose Housekeeping Genes'!AN$12,"")</f>
        <v/>
      </c>
      <c r="CE183" s="22" t="str">
        <f ca="1">IF(ISNUMBER(AM183-'Choose Housekeeping Genes'!AO$12),AM183-'Choose Housekeeping Genes'!AO$12,"")</f>
        <v/>
      </c>
      <c r="CF183" s="22" t="str">
        <f ca="1">IF(ISNUMBER(AN183-'Choose Housekeeping Genes'!AP$12),AN183-'Choose Housekeeping Genes'!AP$12,"")</f>
        <v/>
      </c>
      <c r="CG183" s="22" t="str">
        <f ca="1">IF(ISNUMBER(AO183-'Choose Housekeeping Genes'!AQ$12),AO183-'Choose Housekeeping Genes'!AQ$12,"")</f>
        <v/>
      </c>
      <c r="CH183" s="22" t="str">
        <f ca="1">IF(ISNUMBER(AP183-'Choose Housekeeping Genes'!AR$12),AP183-'Choose Housekeeping Genes'!AR$12,"")</f>
        <v/>
      </c>
      <c r="CI183" s="22" t="str">
        <f ca="1">IF(ISNUMBER(AQ183-'Choose Housekeeping Genes'!AS$12),AQ183-'Choose Housekeeping Genes'!AS$12,"")</f>
        <v/>
      </c>
      <c r="CJ183" s="22" t="str">
        <f ca="1">IF(ISNUMBER(AR183-'Choose Housekeeping Genes'!AT$12),AR183-'Choose Housekeeping Genes'!AT$12,"")</f>
        <v/>
      </c>
      <c r="CK183" s="66" t="e">
        <f t="shared" ca="1" si="95"/>
        <v>#DIV/0!</v>
      </c>
      <c r="CL183" s="143" t="e">
        <f t="shared" ca="1" si="96"/>
        <v>#DIV/0!</v>
      </c>
      <c r="DA183" s="69" t="str">
        <f>'Transcript table'!D191</f>
        <v>mt-Ser-TGA</v>
      </c>
      <c r="DB183" s="21" t="s">
        <v>78</v>
      </c>
      <c r="DC183" s="65" t="str">
        <f t="shared" ca="1" si="97"/>
        <v/>
      </c>
      <c r="DD183" s="65" t="str">
        <f t="shared" ca="1" si="98"/>
        <v/>
      </c>
      <c r="DE183" s="65" t="str">
        <f t="shared" ca="1" si="99"/>
        <v/>
      </c>
      <c r="DF183" s="65" t="str">
        <f t="shared" ca="1" si="100"/>
        <v/>
      </c>
      <c r="DG183" s="65" t="str">
        <f t="shared" ca="1" si="101"/>
        <v/>
      </c>
      <c r="DH183" s="65" t="str">
        <f t="shared" ca="1" si="102"/>
        <v/>
      </c>
      <c r="DI183" s="65" t="str">
        <f t="shared" ca="1" si="103"/>
        <v/>
      </c>
      <c r="DJ183" s="65" t="str">
        <f t="shared" ca="1" si="104"/>
        <v/>
      </c>
      <c r="DK183" s="65" t="str">
        <f t="shared" ca="1" si="105"/>
        <v/>
      </c>
      <c r="DL183" s="65" t="str">
        <f t="shared" ca="1" si="106"/>
        <v/>
      </c>
      <c r="DM183" s="65" t="str">
        <f t="shared" ca="1" si="107"/>
        <v/>
      </c>
      <c r="DN183" s="65" t="str">
        <f t="shared" ca="1" si="108"/>
        <v/>
      </c>
      <c r="DO183" s="65" t="str">
        <f t="shared" ca="1" si="109"/>
        <v/>
      </c>
      <c r="DP183" s="65" t="str">
        <f t="shared" ca="1" si="110"/>
        <v/>
      </c>
      <c r="DQ183" s="65" t="str">
        <f t="shared" ca="1" si="111"/>
        <v/>
      </c>
      <c r="DR183" s="65" t="str">
        <f t="shared" ca="1" si="112"/>
        <v/>
      </c>
      <c r="DS183" s="65" t="str">
        <f t="shared" ca="1" si="113"/>
        <v/>
      </c>
      <c r="DT183" s="65" t="str">
        <f t="shared" ca="1" si="114"/>
        <v/>
      </c>
      <c r="DU183" s="65" t="str">
        <f t="shared" ca="1" si="115"/>
        <v/>
      </c>
      <c r="DV183" s="65" t="str">
        <f t="shared" ca="1" si="116"/>
        <v/>
      </c>
      <c r="DW183" s="141" t="str">
        <f t="shared" si="117"/>
        <v>mt-Ser-TGA</v>
      </c>
      <c r="DX183" s="140" t="s">
        <v>78</v>
      </c>
      <c r="DY183" s="65" t="str">
        <f t="shared" ca="1" si="118"/>
        <v/>
      </c>
      <c r="DZ183" s="65" t="str">
        <f t="shared" ca="1" si="119"/>
        <v/>
      </c>
      <c r="EA183" s="65" t="str">
        <f t="shared" ca="1" si="120"/>
        <v/>
      </c>
      <c r="EB183" s="65" t="str">
        <f t="shared" ca="1" si="121"/>
        <v/>
      </c>
      <c r="EC183" s="65" t="str">
        <f t="shared" ca="1" si="122"/>
        <v/>
      </c>
      <c r="ED183" s="65" t="str">
        <f t="shared" ca="1" si="123"/>
        <v/>
      </c>
      <c r="EE183" s="65" t="str">
        <f t="shared" ca="1" si="124"/>
        <v/>
      </c>
      <c r="EF183" s="65" t="str">
        <f t="shared" ca="1" si="125"/>
        <v/>
      </c>
      <c r="EG183" s="65" t="str">
        <f t="shared" ca="1" si="126"/>
        <v/>
      </c>
      <c r="EH183" s="65" t="str">
        <f t="shared" ca="1" si="127"/>
        <v/>
      </c>
      <c r="EI183" s="65" t="str">
        <f t="shared" ca="1" si="128"/>
        <v/>
      </c>
      <c r="EJ183" s="65" t="str">
        <f t="shared" ca="1" si="129"/>
        <v/>
      </c>
      <c r="EK183" s="65" t="str">
        <f t="shared" ca="1" si="130"/>
        <v/>
      </c>
      <c r="EL183" s="65" t="str">
        <f t="shared" ca="1" si="131"/>
        <v/>
      </c>
      <c r="EM183" s="65" t="str">
        <f t="shared" ca="1" si="132"/>
        <v/>
      </c>
      <c r="EN183" s="65" t="str">
        <f t="shared" ca="1" si="133"/>
        <v/>
      </c>
      <c r="EO183" s="65" t="str">
        <f t="shared" ca="1" si="134"/>
        <v/>
      </c>
      <c r="EP183" s="65" t="str">
        <f t="shared" ca="1" si="135"/>
        <v/>
      </c>
      <c r="EQ183" s="65" t="str">
        <f t="shared" ca="1" si="136"/>
        <v/>
      </c>
      <c r="ER183" s="65" t="str">
        <f t="shared" ca="1" si="137"/>
        <v/>
      </c>
    </row>
    <row r="184" spans="1:148" ht="12.75" customHeight="1">
      <c r="A184" s="134" t="str">
        <f>'Test Sample Data'!A184</f>
        <v>mt-Thr-TGT</v>
      </c>
      <c r="B184" s="136" t="s">
        <v>76</v>
      </c>
      <c r="C184" s="22" t="str">
        <f>IF(SUM('Test Sample Data'!C$3:C$194)&gt;10,IF(AND(ISNUMBER('Test Sample Data'!C184),'Test Sample Data'!C184&lt;35,'Test Sample Data'!C184&gt;0),'Test Sample Data'!C184-'Choose Housekeeping Genes'!D$20,35-'Choose Housekeeping Genes'!D$20),"")</f>
        <v/>
      </c>
      <c r="D184" s="22" t="str">
        <f>IF(SUM('Test Sample Data'!D$3:D$194)&gt;10,IF(AND(ISNUMBER('Test Sample Data'!D184),'Test Sample Data'!D184&lt;35,'Test Sample Data'!D184&gt;0),'Test Sample Data'!D184-'Choose Housekeeping Genes'!E$20,35-'Choose Housekeeping Genes'!E$20),"")</f>
        <v/>
      </c>
      <c r="E184" s="22" t="str">
        <f>IF(SUM('Test Sample Data'!E$3:E$194)&gt;10,IF(AND(ISNUMBER('Test Sample Data'!E184),'Test Sample Data'!E184&lt;35,'Test Sample Data'!E184&gt;0),'Test Sample Data'!E184-'Choose Housekeeping Genes'!F$20,35-'Choose Housekeeping Genes'!F$20),"")</f>
        <v/>
      </c>
      <c r="F184" s="22" t="str">
        <f>IF(SUM('Test Sample Data'!F$3:F$194)&gt;10,IF(AND(ISNUMBER('Test Sample Data'!F184),'Test Sample Data'!F184&lt;35,'Test Sample Data'!F184&gt;0),'Test Sample Data'!F184-'Choose Housekeeping Genes'!G$20,35-'Choose Housekeeping Genes'!G$20),"")</f>
        <v/>
      </c>
      <c r="G184" s="22" t="str">
        <f>IF(SUM('Test Sample Data'!G$3:G$194)&gt;10,IF(AND(ISNUMBER('Test Sample Data'!G184),'Test Sample Data'!G184&lt;35,'Test Sample Data'!G184&gt;0),'Test Sample Data'!G184-'Choose Housekeeping Genes'!H$20,35-'Choose Housekeeping Genes'!H$20),"")</f>
        <v/>
      </c>
      <c r="H184" s="22" t="str">
        <f>IF(SUM('Test Sample Data'!H$3:H$194)&gt;10,IF(AND(ISNUMBER('Test Sample Data'!H184),'Test Sample Data'!H184&lt;35,'Test Sample Data'!H184&gt;0),'Test Sample Data'!H184-'Choose Housekeeping Genes'!I$20,35-'Choose Housekeeping Genes'!I$20),"")</f>
        <v/>
      </c>
      <c r="I184" s="22" t="str">
        <f>IF(SUM('Test Sample Data'!I$3:I$194)&gt;10,IF(AND(ISNUMBER('Test Sample Data'!I184),'Test Sample Data'!I184&lt;35,'Test Sample Data'!I184&gt;0),'Test Sample Data'!I184-'Choose Housekeeping Genes'!J$20,35-'Choose Housekeeping Genes'!J$20),"")</f>
        <v/>
      </c>
      <c r="J184" s="22" t="str">
        <f>IF(SUM('Test Sample Data'!J$3:J$194)&gt;10,IF(AND(ISNUMBER('Test Sample Data'!J184),'Test Sample Data'!J184&lt;35,'Test Sample Data'!J184&gt;0),'Test Sample Data'!J184-'Choose Housekeeping Genes'!K$20,35-'Choose Housekeeping Genes'!K$20),"")</f>
        <v/>
      </c>
      <c r="K184" s="22" t="str">
        <f>IF(SUM('Test Sample Data'!K$3:K$194)&gt;10,IF(AND(ISNUMBER('Test Sample Data'!K184),'Test Sample Data'!K184&lt;35,'Test Sample Data'!K184&gt;0),'Test Sample Data'!K184-'Choose Housekeeping Genes'!L$20,35-'Choose Housekeeping Genes'!L$20),"")</f>
        <v/>
      </c>
      <c r="L184" s="22" t="str">
        <f>IF(SUM('Test Sample Data'!L$3:L$194)&gt;10,IF(AND(ISNUMBER('Test Sample Data'!L184),'Test Sample Data'!L184&lt;35,'Test Sample Data'!L184&gt;0),'Test Sample Data'!L184-'Choose Housekeeping Genes'!M$20,35-'Choose Housekeeping Genes'!M$20),"")</f>
        <v/>
      </c>
      <c r="M184" s="22" t="str">
        <f>IF(SUM('Test Sample Data'!M$3:M$194)&gt;10,IF(AND(ISNUMBER('Test Sample Data'!M184),'Test Sample Data'!M184&lt;35,'Test Sample Data'!M184&gt;0),'Test Sample Data'!M184-'Choose Housekeeping Genes'!N$20,35-'Choose Housekeeping Genes'!N$20),"")</f>
        <v/>
      </c>
      <c r="N184" s="22" t="str">
        <f>IF(SUM('Test Sample Data'!N$3:N$194)&gt;10,IF(AND(ISNUMBER('Test Sample Data'!N184),'Test Sample Data'!N184&lt;35,'Test Sample Data'!N184&gt;0),'Test Sample Data'!N184-'Choose Housekeeping Genes'!O$20,35-'Choose Housekeeping Genes'!O$20),"")</f>
        <v/>
      </c>
      <c r="O184" s="22" t="str">
        <f>IF(SUM('Test Sample Data'!O$3:O$194)&gt;10,IF(AND(ISNUMBER('Test Sample Data'!O184),'Test Sample Data'!O184&lt;35,'Test Sample Data'!O184&gt;0),'Test Sample Data'!O184-'Choose Housekeeping Genes'!P$20,35-'Choose Housekeeping Genes'!P$20),"")</f>
        <v/>
      </c>
      <c r="P184" s="22" t="str">
        <f>IF(SUM('Test Sample Data'!P$3:P$194)&gt;10,IF(AND(ISNUMBER('Test Sample Data'!P184),'Test Sample Data'!P184&lt;35,'Test Sample Data'!P184&gt;0),'Test Sample Data'!P184-'Choose Housekeeping Genes'!Q$20,35-'Choose Housekeeping Genes'!Q$20),"")</f>
        <v/>
      </c>
      <c r="Q184" s="22" t="str">
        <f>IF(SUM('Test Sample Data'!Q$3:Q$194)&gt;10,IF(AND(ISNUMBER('Test Sample Data'!Q184),'Test Sample Data'!Q184&lt;35,'Test Sample Data'!Q184&gt;0),'Test Sample Data'!Q184-'Choose Housekeeping Genes'!R$20,35-'Choose Housekeeping Genes'!R$20),"")</f>
        <v/>
      </c>
      <c r="R184" s="22" t="str">
        <f>IF(SUM('Test Sample Data'!R$3:R$194)&gt;10,IF(AND(ISNUMBER('Test Sample Data'!R184),'Test Sample Data'!R184&lt;35,'Test Sample Data'!R184&gt;0),'Test Sample Data'!R184-'Choose Housekeeping Genes'!S$20,35-'Choose Housekeeping Genes'!S$20),"")</f>
        <v/>
      </c>
      <c r="S184" s="22" t="str">
        <f>IF(SUM('Test Sample Data'!S$3:S$194)&gt;10,IF(AND(ISNUMBER('Test Sample Data'!S184),'Test Sample Data'!S184&lt;35,'Test Sample Data'!S184&gt;0),'Test Sample Data'!S184-'Choose Housekeeping Genes'!T$20,35-'Choose Housekeeping Genes'!T$20),"")</f>
        <v/>
      </c>
      <c r="T184" s="22" t="str">
        <f>IF(SUM('Test Sample Data'!T$3:T$194)&gt;10,IF(AND(ISNUMBER('Test Sample Data'!T184),'Test Sample Data'!T184&lt;35,'Test Sample Data'!T184&gt;0),'Test Sample Data'!T184-'Choose Housekeeping Genes'!U$20,35-'Choose Housekeeping Genes'!U$20),"")</f>
        <v/>
      </c>
      <c r="U184" s="22" t="str">
        <f>IF(SUM('Test Sample Data'!U$3:U$194)&gt;10,IF(AND(ISNUMBER('Test Sample Data'!U184),'Test Sample Data'!U184&lt;35,'Test Sample Data'!U184&gt;0),'Test Sample Data'!U184-'Choose Housekeeping Genes'!V$20,35-'Choose Housekeeping Genes'!V$20),"")</f>
        <v/>
      </c>
      <c r="V184" s="22" t="str">
        <f>IF(SUM('Test Sample Data'!V$3:V$194)&gt;10,IF(AND(ISNUMBER('Test Sample Data'!V184),'Test Sample Data'!V184&lt;35,'Test Sample Data'!V184&gt;0),'Test Sample Data'!V184-'Choose Housekeeping Genes'!W$20,35-'Choose Housekeeping Genes'!W$20),"")</f>
        <v/>
      </c>
      <c r="W184" s="139" t="str">
        <f>'Control Sample Data'!A184</f>
        <v>mt-Thr-TGT</v>
      </c>
      <c r="X184" s="140" t="s">
        <v>76</v>
      </c>
      <c r="Y184" s="22" t="str">
        <f>IF(SUM('Control Sample Data'!C$3:C$194)&gt;10,IF(AND(ISNUMBER('Control Sample Data'!C184),'Control Sample Data'!C184&lt;35,'Control Sample Data'!C184&gt;0),'Control Sample Data'!C184-'Choose Housekeeping Genes'!AA$20,35-'Choose Housekeeping Genes'!AA$20),"")</f>
        <v/>
      </c>
      <c r="Z184" s="22" t="str">
        <f>IF(SUM('Control Sample Data'!D$3:D$194)&gt;10,IF(AND(ISNUMBER('Control Sample Data'!D184),'Control Sample Data'!D184&lt;35,'Control Sample Data'!D184&gt;0),'Control Sample Data'!D184-'Choose Housekeeping Genes'!AB$20,35-'Choose Housekeeping Genes'!AB$20),"")</f>
        <v/>
      </c>
      <c r="AA184" s="22" t="str">
        <f>IF(SUM('Control Sample Data'!E$3:E$194)&gt;10,IF(AND(ISNUMBER('Control Sample Data'!E184),'Control Sample Data'!E184&lt;35,'Control Sample Data'!E184&gt;0),'Control Sample Data'!E184-'Choose Housekeeping Genes'!AC$20,35-'Choose Housekeeping Genes'!AC$20),"")</f>
        <v/>
      </c>
      <c r="AB184" s="22" t="str">
        <f>IF(SUM('Control Sample Data'!F$3:F$194)&gt;10,IF(AND(ISNUMBER('Control Sample Data'!F184),'Control Sample Data'!F184&lt;35,'Control Sample Data'!F184&gt;0),'Control Sample Data'!F184-'Choose Housekeeping Genes'!AD$20,35-'Choose Housekeeping Genes'!AD$20),"")</f>
        <v/>
      </c>
      <c r="AC184" s="22" t="str">
        <f>IF(SUM('Control Sample Data'!G$3:G$194)&gt;10,IF(AND(ISNUMBER('Control Sample Data'!G184),'Control Sample Data'!G184&lt;35,'Control Sample Data'!G184&gt;0),'Control Sample Data'!G184-'Choose Housekeeping Genes'!AE$20,35-'Choose Housekeeping Genes'!AE$20),"")</f>
        <v/>
      </c>
      <c r="AD184" s="22" t="str">
        <f>IF(SUM('Control Sample Data'!H$3:H$194)&gt;10,IF(AND(ISNUMBER('Control Sample Data'!H184),'Control Sample Data'!H184&lt;35,'Control Sample Data'!H184&gt;0),'Control Sample Data'!H184-'Choose Housekeeping Genes'!AF$20,35-'Choose Housekeeping Genes'!AF$20),"")</f>
        <v/>
      </c>
      <c r="AE184" s="22" t="str">
        <f>IF(SUM('Control Sample Data'!I$3:I$194)&gt;10,IF(AND(ISNUMBER('Control Sample Data'!I184),'Control Sample Data'!I184&lt;35,'Control Sample Data'!I184&gt;0),'Control Sample Data'!I184-'Choose Housekeeping Genes'!AG$20,35-'Choose Housekeeping Genes'!AG$20),"")</f>
        <v/>
      </c>
      <c r="AF184" s="22" t="str">
        <f>IF(SUM('Control Sample Data'!J$3:J$194)&gt;10,IF(AND(ISNUMBER('Control Sample Data'!J184),'Control Sample Data'!J184&lt;35,'Control Sample Data'!J184&gt;0),'Control Sample Data'!J184-'Choose Housekeeping Genes'!AH$20,35-'Choose Housekeeping Genes'!AH$20),"")</f>
        <v/>
      </c>
      <c r="AG184" s="22" t="str">
        <f>IF(SUM('Control Sample Data'!K$3:K$194)&gt;10,IF(AND(ISNUMBER('Control Sample Data'!K184),'Control Sample Data'!K184&lt;35,'Control Sample Data'!K184&gt;0),'Control Sample Data'!K184-'Choose Housekeeping Genes'!AI$20,35-'Choose Housekeeping Genes'!AI$20),"")</f>
        <v/>
      </c>
      <c r="AH184" s="22" t="str">
        <f>IF(SUM('Control Sample Data'!L$3:L$194)&gt;10,IF(AND(ISNUMBER('Control Sample Data'!L184),'Control Sample Data'!L184&lt;35,'Control Sample Data'!L184&gt;0),'Control Sample Data'!L184-'Choose Housekeeping Genes'!AJ$20,35-'Choose Housekeeping Genes'!AJ$20),"")</f>
        <v/>
      </c>
      <c r="AI184" s="22" t="str">
        <f>IF(SUM('Control Sample Data'!M$3:M$194)&gt;10,IF(AND(ISNUMBER('Control Sample Data'!M184),'Control Sample Data'!M184&lt;35,'Control Sample Data'!M184&gt;0),'Control Sample Data'!M184-'Choose Housekeeping Genes'!AK$20,35-'Choose Housekeeping Genes'!AK$20),"")</f>
        <v/>
      </c>
      <c r="AJ184" s="22" t="str">
        <f>IF(SUM('Control Sample Data'!N$3:N$194)&gt;10,IF(AND(ISNUMBER('Control Sample Data'!N184),'Control Sample Data'!N184&lt;35,'Control Sample Data'!N184&gt;0),'Control Sample Data'!N184-'Choose Housekeeping Genes'!AL$20,35-'Choose Housekeeping Genes'!AL$20),"")</f>
        <v/>
      </c>
      <c r="AK184" s="22" t="str">
        <f>IF(SUM('Control Sample Data'!O$3:O$194)&gt;10,IF(AND(ISNUMBER('Control Sample Data'!O184),'Control Sample Data'!O184&lt;35,'Control Sample Data'!O184&gt;0),'Control Sample Data'!O184-'Choose Housekeeping Genes'!AM$20,35-'Choose Housekeeping Genes'!AM$20),"")</f>
        <v/>
      </c>
      <c r="AL184" s="22" t="str">
        <f>IF(SUM('Control Sample Data'!P$3:P$194)&gt;10,IF(AND(ISNUMBER('Control Sample Data'!P184),'Control Sample Data'!P184&lt;35,'Control Sample Data'!P184&gt;0),'Control Sample Data'!P184-'Choose Housekeeping Genes'!AN$20,35-'Choose Housekeeping Genes'!AN$20),"")</f>
        <v/>
      </c>
      <c r="AM184" s="22" t="str">
        <f>IF(SUM('Control Sample Data'!Q$3:Q$194)&gt;10,IF(AND(ISNUMBER('Control Sample Data'!Q184),'Control Sample Data'!Q184&lt;35,'Control Sample Data'!Q184&gt;0),'Control Sample Data'!Q184-'Choose Housekeeping Genes'!AO$20,35-'Choose Housekeeping Genes'!AO$20),"")</f>
        <v/>
      </c>
      <c r="AN184" s="22" t="str">
        <f>IF(SUM('Control Sample Data'!R$3:R$194)&gt;10,IF(AND(ISNUMBER('Control Sample Data'!R184),'Control Sample Data'!R184&lt;35,'Control Sample Data'!R184&gt;0),'Control Sample Data'!R184-'Choose Housekeeping Genes'!AP$20,35-'Choose Housekeeping Genes'!AP$20),"")</f>
        <v/>
      </c>
      <c r="AO184" s="22" t="str">
        <f>IF(SUM('Control Sample Data'!S$3:S$194)&gt;10,IF(AND(ISNUMBER('Control Sample Data'!S184),'Control Sample Data'!S184&lt;35,'Control Sample Data'!S184&gt;0),'Control Sample Data'!S184-'Choose Housekeeping Genes'!AQ$20,35-'Choose Housekeeping Genes'!AQ$20),"")</f>
        <v/>
      </c>
      <c r="AP184" s="22" t="str">
        <f>IF(SUM('Control Sample Data'!T$3:T$194)&gt;10,IF(AND(ISNUMBER('Control Sample Data'!T184),'Control Sample Data'!T184&lt;35,'Control Sample Data'!T184&gt;0),'Control Sample Data'!T184-'Choose Housekeeping Genes'!AR$20,35-'Choose Housekeeping Genes'!AR$20),"")</f>
        <v/>
      </c>
      <c r="AQ184" s="22" t="str">
        <f>IF(SUM('Control Sample Data'!U$3:U$194)&gt;10,IF(AND(ISNUMBER('Control Sample Data'!U184),'Control Sample Data'!U184&lt;35,'Control Sample Data'!U184&gt;0),'Control Sample Data'!U184-'Choose Housekeeping Genes'!AS$20,35-'Choose Housekeeping Genes'!AS$20),"")</f>
        <v/>
      </c>
      <c r="AR184" s="22" t="str">
        <f>IF(SUM('Control Sample Data'!V$3:V$194)&gt;10,IF(AND(ISNUMBER('Control Sample Data'!V184),'Control Sample Data'!V184&lt;35,'Control Sample Data'!V184&gt;0),'Control Sample Data'!V184-'Choose Housekeeping Genes'!AT$20,35-'Choose Housekeeping Genes'!AT$20),"")</f>
        <v/>
      </c>
      <c r="AS184" s="69" t="str">
        <f>'Control Sample Data'!A184</f>
        <v>mt-Thr-TGT</v>
      </c>
      <c r="AT184" s="21" t="s">
        <v>76</v>
      </c>
      <c r="AU184" s="22" t="str">
        <f ca="1">IF(ISNUMBER(C184-'Choose Housekeeping Genes'!D$12),C184-'Choose Housekeeping Genes'!D$12,"")</f>
        <v/>
      </c>
      <c r="AV184" s="22" t="str">
        <f ca="1">IF(ISNUMBER(D184-'Choose Housekeeping Genes'!E$12),D184-'Choose Housekeeping Genes'!E$12,"")</f>
        <v/>
      </c>
      <c r="AW184" s="22" t="str">
        <f ca="1">IF(ISNUMBER(E184-'Choose Housekeeping Genes'!F$12),E184-'Choose Housekeeping Genes'!F$12,"")</f>
        <v/>
      </c>
      <c r="AX184" s="22" t="str">
        <f ca="1">IF(ISNUMBER(F184-'Choose Housekeeping Genes'!G$12),F184-'Choose Housekeeping Genes'!G$12,"")</f>
        <v/>
      </c>
      <c r="AY184" s="22" t="str">
        <f ca="1">IF(ISNUMBER(G184-'Choose Housekeeping Genes'!H$12),G184-'Choose Housekeeping Genes'!H$12,"")</f>
        <v/>
      </c>
      <c r="AZ184" s="22" t="str">
        <f ca="1">IF(ISNUMBER(H184-'Choose Housekeeping Genes'!I$12),H184-'Choose Housekeeping Genes'!I$12,"")</f>
        <v/>
      </c>
      <c r="BA184" s="22" t="str">
        <f ca="1">IF(ISNUMBER(I184-'Choose Housekeeping Genes'!J$12),I184-'Choose Housekeeping Genes'!J$12,"")</f>
        <v/>
      </c>
      <c r="BB184" s="22" t="str">
        <f ca="1">IF(ISNUMBER(J184-'Choose Housekeeping Genes'!K$12),J184-'Choose Housekeeping Genes'!K$12,"")</f>
        <v/>
      </c>
      <c r="BC184" s="22" t="str">
        <f ca="1">IF(ISNUMBER(K184-'Choose Housekeeping Genes'!L$12),K184-'Choose Housekeeping Genes'!L$12,"")</f>
        <v/>
      </c>
      <c r="BD184" s="22" t="str">
        <f ca="1">IF(ISNUMBER(L184-'Choose Housekeeping Genes'!M$12),L184-'Choose Housekeeping Genes'!M$12,"")</f>
        <v/>
      </c>
      <c r="BE184" s="22" t="str">
        <f ca="1">IF(ISNUMBER(M184-'Choose Housekeeping Genes'!N$12),M184-'Choose Housekeeping Genes'!N$12,"")</f>
        <v/>
      </c>
      <c r="BF184" s="22" t="str">
        <f ca="1">IF(ISNUMBER(N184-'Choose Housekeeping Genes'!O$12),N184-'Choose Housekeeping Genes'!O$12,"")</f>
        <v/>
      </c>
      <c r="BG184" s="22" t="str">
        <f ca="1">IF(ISNUMBER(O184-'Choose Housekeeping Genes'!P$12),O184-'Choose Housekeeping Genes'!P$12,"")</f>
        <v/>
      </c>
      <c r="BH184" s="22" t="str">
        <f ca="1">IF(ISNUMBER(P184-'Choose Housekeeping Genes'!Q$12),P184-'Choose Housekeeping Genes'!Q$12,"")</f>
        <v/>
      </c>
      <c r="BI184" s="22" t="str">
        <f ca="1">IF(ISNUMBER(Q184-'Choose Housekeeping Genes'!R$12),Q184-'Choose Housekeeping Genes'!R$12,"")</f>
        <v/>
      </c>
      <c r="BJ184" s="22" t="str">
        <f ca="1">IF(ISNUMBER(R184-'Choose Housekeeping Genes'!S$12),R184-'Choose Housekeeping Genes'!S$12,"")</f>
        <v/>
      </c>
      <c r="BK184" s="22" t="str">
        <f ca="1">IF(ISNUMBER(S184-'Choose Housekeeping Genes'!T$12),S184-'Choose Housekeeping Genes'!T$12,"")</f>
        <v/>
      </c>
      <c r="BL184" s="22" t="str">
        <f ca="1">IF(ISNUMBER(T184-'Choose Housekeeping Genes'!U$12),T184-'Choose Housekeeping Genes'!U$12,"")</f>
        <v/>
      </c>
      <c r="BM184" s="22" t="str">
        <f ca="1">IF(ISNUMBER(U184-'Choose Housekeeping Genes'!V$12),U184-'Choose Housekeeping Genes'!V$12,"")</f>
        <v/>
      </c>
      <c r="BN184" s="22" t="str">
        <f ca="1">IF(ISNUMBER(V184-'Choose Housekeeping Genes'!W$12),V184-'Choose Housekeeping Genes'!W$12,"")</f>
        <v/>
      </c>
      <c r="BO184" s="142" t="str">
        <f t="shared" si="138"/>
        <v>mt-Thr-TGT</v>
      </c>
      <c r="BP184" s="140" t="s">
        <v>76</v>
      </c>
      <c r="BQ184" s="22" t="str">
        <f ca="1">IF(ISNUMBER(Y184-'Choose Housekeeping Genes'!AA$12),Y184-'Choose Housekeeping Genes'!AA$12,"")</f>
        <v/>
      </c>
      <c r="BR184" s="22" t="str">
        <f ca="1">IF(ISNUMBER(Z184-'Choose Housekeeping Genes'!AB$12),Z184-'Choose Housekeeping Genes'!AB$12,"")</f>
        <v/>
      </c>
      <c r="BS184" s="22" t="str">
        <f ca="1">IF(ISNUMBER(AA184-'Choose Housekeeping Genes'!AC$12),AA184-'Choose Housekeeping Genes'!AC$12,"")</f>
        <v/>
      </c>
      <c r="BT184" s="22" t="str">
        <f ca="1">IF(ISNUMBER(AB184-'Choose Housekeeping Genes'!AD$12),AB184-'Choose Housekeeping Genes'!AD$12,"")</f>
        <v/>
      </c>
      <c r="BU184" s="22" t="str">
        <f ca="1">IF(ISNUMBER(AC184-'Choose Housekeeping Genes'!AE$12),AC184-'Choose Housekeeping Genes'!AE$12,"")</f>
        <v/>
      </c>
      <c r="BV184" s="22" t="str">
        <f ca="1">IF(ISNUMBER(AD184-'Choose Housekeeping Genes'!AF$12),AD184-'Choose Housekeeping Genes'!AF$12,"")</f>
        <v/>
      </c>
      <c r="BW184" s="22" t="str">
        <f ca="1">IF(ISNUMBER(AE184-'Choose Housekeeping Genes'!AG$12),AE184-'Choose Housekeeping Genes'!AG$12,"")</f>
        <v/>
      </c>
      <c r="BX184" s="22" t="str">
        <f ca="1">IF(ISNUMBER(AF184-'Choose Housekeeping Genes'!AH$12),AF184-'Choose Housekeeping Genes'!AH$12,"")</f>
        <v/>
      </c>
      <c r="BY184" s="22" t="str">
        <f ca="1">IF(ISNUMBER(AG184-'Choose Housekeeping Genes'!AI$12),AG184-'Choose Housekeeping Genes'!AI$12,"")</f>
        <v/>
      </c>
      <c r="BZ184" s="22" t="str">
        <f ca="1">IF(ISNUMBER(AH184-'Choose Housekeeping Genes'!AJ$12),AH184-'Choose Housekeeping Genes'!AJ$12,"")</f>
        <v/>
      </c>
      <c r="CA184" s="22" t="str">
        <f ca="1">IF(ISNUMBER(AI184-'Choose Housekeeping Genes'!AK$12),AI184-'Choose Housekeeping Genes'!AK$12,"")</f>
        <v/>
      </c>
      <c r="CB184" s="22" t="str">
        <f ca="1">IF(ISNUMBER(AJ184-'Choose Housekeeping Genes'!AL$12),AJ184-'Choose Housekeeping Genes'!AL$12,"")</f>
        <v/>
      </c>
      <c r="CC184" s="22" t="str">
        <f ca="1">IF(ISNUMBER(AK184-'Choose Housekeeping Genes'!AM$12),AK184-'Choose Housekeeping Genes'!AM$12,"")</f>
        <v/>
      </c>
      <c r="CD184" s="22" t="str">
        <f ca="1">IF(ISNUMBER(AL184-'Choose Housekeeping Genes'!AN$12),AL184-'Choose Housekeeping Genes'!AN$12,"")</f>
        <v/>
      </c>
      <c r="CE184" s="22" t="str">
        <f ca="1">IF(ISNUMBER(AM184-'Choose Housekeeping Genes'!AO$12),AM184-'Choose Housekeeping Genes'!AO$12,"")</f>
        <v/>
      </c>
      <c r="CF184" s="22" t="str">
        <f ca="1">IF(ISNUMBER(AN184-'Choose Housekeeping Genes'!AP$12),AN184-'Choose Housekeeping Genes'!AP$12,"")</f>
        <v/>
      </c>
      <c r="CG184" s="22" t="str">
        <f ca="1">IF(ISNUMBER(AO184-'Choose Housekeeping Genes'!AQ$12),AO184-'Choose Housekeeping Genes'!AQ$12,"")</f>
        <v/>
      </c>
      <c r="CH184" s="22" t="str">
        <f ca="1">IF(ISNUMBER(AP184-'Choose Housekeeping Genes'!AR$12),AP184-'Choose Housekeeping Genes'!AR$12,"")</f>
        <v/>
      </c>
      <c r="CI184" s="22" t="str">
        <f ca="1">IF(ISNUMBER(AQ184-'Choose Housekeeping Genes'!AS$12),AQ184-'Choose Housekeeping Genes'!AS$12,"")</f>
        <v/>
      </c>
      <c r="CJ184" s="22" t="str">
        <f ca="1">IF(ISNUMBER(AR184-'Choose Housekeeping Genes'!AT$12),AR184-'Choose Housekeeping Genes'!AT$12,"")</f>
        <v/>
      </c>
      <c r="CK184" s="66" t="e">
        <f t="shared" ca="1" si="95"/>
        <v>#DIV/0!</v>
      </c>
      <c r="CL184" s="143" t="e">
        <f t="shared" ca="1" si="96"/>
        <v>#DIV/0!</v>
      </c>
      <c r="DA184" s="69" t="str">
        <f>'Transcript table'!D192</f>
        <v>mt-Thr-TGT</v>
      </c>
      <c r="DB184" s="21" t="s">
        <v>76</v>
      </c>
      <c r="DC184" s="65" t="str">
        <f t="shared" ca="1" si="97"/>
        <v/>
      </c>
      <c r="DD184" s="65" t="str">
        <f t="shared" ca="1" si="98"/>
        <v/>
      </c>
      <c r="DE184" s="65" t="str">
        <f t="shared" ca="1" si="99"/>
        <v/>
      </c>
      <c r="DF184" s="65" t="str">
        <f t="shared" ca="1" si="100"/>
        <v/>
      </c>
      <c r="DG184" s="65" t="str">
        <f t="shared" ca="1" si="101"/>
        <v/>
      </c>
      <c r="DH184" s="65" t="str">
        <f t="shared" ca="1" si="102"/>
        <v/>
      </c>
      <c r="DI184" s="65" t="str">
        <f t="shared" ca="1" si="103"/>
        <v/>
      </c>
      <c r="DJ184" s="65" t="str">
        <f t="shared" ca="1" si="104"/>
        <v/>
      </c>
      <c r="DK184" s="65" t="str">
        <f t="shared" ca="1" si="105"/>
        <v/>
      </c>
      <c r="DL184" s="65" t="str">
        <f t="shared" ca="1" si="106"/>
        <v/>
      </c>
      <c r="DM184" s="65" t="str">
        <f t="shared" ca="1" si="107"/>
        <v/>
      </c>
      <c r="DN184" s="65" t="str">
        <f t="shared" ca="1" si="108"/>
        <v/>
      </c>
      <c r="DO184" s="65" t="str">
        <f t="shared" ca="1" si="109"/>
        <v/>
      </c>
      <c r="DP184" s="65" t="str">
        <f t="shared" ca="1" si="110"/>
        <v/>
      </c>
      <c r="DQ184" s="65" t="str">
        <f t="shared" ca="1" si="111"/>
        <v/>
      </c>
      <c r="DR184" s="65" t="str">
        <f t="shared" ca="1" si="112"/>
        <v/>
      </c>
      <c r="DS184" s="65" t="str">
        <f t="shared" ca="1" si="113"/>
        <v/>
      </c>
      <c r="DT184" s="65" t="str">
        <f t="shared" ca="1" si="114"/>
        <v/>
      </c>
      <c r="DU184" s="65" t="str">
        <f t="shared" ca="1" si="115"/>
        <v/>
      </c>
      <c r="DV184" s="65" t="str">
        <f t="shared" ca="1" si="116"/>
        <v/>
      </c>
      <c r="DW184" s="141" t="str">
        <f t="shared" si="117"/>
        <v>mt-Thr-TGT</v>
      </c>
      <c r="DX184" s="140" t="s">
        <v>76</v>
      </c>
      <c r="DY184" s="65" t="str">
        <f t="shared" ca="1" si="118"/>
        <v/>
      </c>
      <c r="DZ184" s="65" t="str">
        <f t="shared" ca="1" si="119"/>
        <v/>
      </c>
      <c r="EA184" s="65" t="str">
        <f t="shared" ca="1" si="120"/>
        <v/>
      </c>
      <c r="EB184" s="65" t="str">
        <f t="shared" ca="1" si="121"/>
        <v/>
      </c>
      <c r="EC184" s="65" t="str">
        <f t="shared" ca="1" si="122"/>
        <v/>
      </c>
      <c r="ED184" s="65" t="str">
        <f t="shared" ca="1" si="123"/>
        <v/>
      </c>
      <c r="EE184" s="65" t="str">
        <f t="shared" ca="1" si="124"/>
        <v/>
      </c>
      <c r="EF184" s="65" t="str">
        <f t="shared" ca="1" si="125"/>
        <v/>
      </c>
      <c r="EG184" s="65" t="str">
        <f t="shared" ca="1" si="126"/>
        <v/>
      </c>
      <c r="EH184" s="65" t="str">
        <f t="shared" ca="1" si="127"/>
        <v/>
      </c>
      <c r="EI184" s="65" t="str">
        <f t="shared" ca="1" si="128"/>
        <v/>
      </c>
      <c r="EJ184" s="65" t="str">
        <f t="shared" ca="1" si="129"/>
        <v/>
      </c>
      <c r="EK184" s="65" t="str">
        <f t="shared" ca="1" si="130"/>
        <v/>
      </c>
      <c r="EL184" s="65" t="str">
        <f t="shared" ca="1" si="131"/>
        <v/>
      </c>
      <c r="EM184" s="65" t="str">
        <f t="shared" ca="1" si="132"/>
        <v/>
      </c>
      <c r="EN184" s="65" t="str">
        <f t="shared" ca="1" si="133"/>
        <v/>
      </c>
      <c r="EO184" s="65" t="str">
        <f t="shared" ca="1" si="134"/>
        <v/>
      </c>
      <c r="EP184" s="65" t="str">
        <f t="shared" ca="1" si="135"/>
        <v/>
      </c>
      <c r="EQ184" s="65" t="str">
        <f t="shared" ca="1" si="136"/>
        <v/>
      </c>
      <c r="ER184" s="65" t="str">
        <f t="shared" ca="1" si="137"/>
        <v/>
      </c>
    </row>
    <row r="185" spans="1:148" ht="12.75" customHeight="1">
      <c r="A185" s="134" t="str">
        <f>'Test Sample Data'!A185</f>
        <v>mt-Trp-TCA</v>
      </c>
      <c r="B185" s="136" t="s">
        <v>74</v>
      </c>
      <c r="C185" s="22" t="str">
        <f>IF(SUM('Test Sample Data'!C$3:C$194)&gt;10,IF(AND(ISNUMBER('Test Sample Data'!C185),'Test Sample Data'!C185&lt;35,'Test Sample Data'!C185&gt;0),'Test Sample Data'!C185-'Choose Housekeeping Genes'!D$20,35-'Choose Housekeeping Genes'!D$20),"")</f>
        <v/>
      </c>
      <c r="D185" s="22" t="str">
        <f>IF(SUM('Test Sample Data'!D$3:D$194)&gt;10,IF(AND(ISNUMBER('Test Sample Data'!D185),'Test Sample Data'!D185&lt;35,'Test Sample Data'!D185&gt;0),'Test Sample Data'!D185-'Choose Housekeeping Genes'!E$20,35-'Choose Housekeeping Genes'!E$20),"")</f>
        <v/>
      </c>
      <c r="E185" s="22" t="str">
        <f>IF(SUM('Test Sample Data'!E$3:E$194)&gt;10,IF(AND(ISNUMBER('Test Sample Data'!E185),'Test Sample Data'!E185&lt;35,'Test Sample Data'!E185&gt;0),'Test Sample Data'!E185-'Choose Housekeeping Genes'!F$20,35-'Choose Housekeeping Genes'!F$20),"")</f>
        <v/>
      </c>
      <c r="F185" s="22" t="str">
        <f>IF(SUM('Test Sample Data'!F$3:F$194)&gt;10,IF(AND(ISNUMBER('Test Sample Data'!F185),'Test Sample Data'!F185&lt;35,'Test Sample Data'!F185&gt;0),'Test Sample Data'!F185-'Choose Housekeeping Genes'!G$20,35-'Choose Housekeeping Genes'!G$20),"")</f>
        <v/>
      </c>
      <c r="G185" s="22" t="str">
        <f>IF(SUM('Test Sample Data'!G$3:G$194)&gt;10,IF(AND(ISNUMBER('Test Sample Data'!G185),'Test Sample Data'!G185&lt;35,'Test Sample Data'!G185&gt;0),'Test Sample Data'!G185-'Choose Housekeeping Genes'!H$20,35-'Choose Housekeeping Genes'!H$20),"")</f>
        <v/>
      </c>
      <c r="H185" s="22" t="str">
        <f>IF(SUM('Test Sample Data'!H$3:H$194)&gt;10,IF(AND(ISNUMBER('Test Sample Data'!H185),'Test Sample Data'!H185&lt;35,'Test Sample Data'!H185&gt;0),'Test Sample Data'!H185-'Choose Housekeeping Genes'!I$20,35-'Choose Housekeeping Genes'!I$20),"")</f>
        <v/>
      </c>
      <c r="I185" s="22" t="str">
        <f>IF(SUM('Test Sample Data'!I$3:I$194)&gt;10,IF(AND(ISNUMBER('Test Sample Data'!I185),'Test Sample Data'!I185&lt;35,'Test Sample Data'!I185&gt;0),'Test Sample Data'!I185-'Choose Housekeeping Genes'!J$20,35-'Choose Housekeeping Genes'!J$20),"")</f>
        <v/>
      </c>
      <c r="J185" s="22" t="str">
        <f>IF(SUM('Test Sample Data'!J$3:J$194)&gt;10,IF(AND(ISNUMBER('Test Sample Data'!J185),'Test Sample Data'!J185&lt;35,'Test Sample Data'!J185&gt;0),'Test Sample Data'!J185-'Choose Housekeeping Genes'!K$20,35-'Choose Housekeeping Genes'!K$20),"")</f>
        <v/>
      </c>
      <c r="K185" s="22" t="str">
        <f>IF(SUM('Test Sample Data'!K$3:K$194)&gt;10,IF(AND(ISNUMBER('Test Sample Data'!K185),'Test Sample Data'!K185&lt;35,'Test Sample Data'!K185&gt;0),'Test Sample Data'!K185-'Choose Housekeeping Genes'!L$20,35-'Choose Housekeeping Genes'!L$20),"")</f>
        <v/>
      </c>
      <c r="L185" s="22" t="str">
        <f>IF(SUM('Test Sample Data'!L$3:L$194)&gt;10,IF(AND(ISNUMBER('Test Sample Data'!L185),'Test Sample Data'!L185&lt;35,'Test Sample Data'!L185&gt;0),'Test Sample Data'!L185-'Choose Housekeeping Genes'!M$20,35-'Choose Housekeeping Genes'!M$20),"")</f>
        <v/>
      </c>
      <c r="M185" s="22" t="str">
        <f>IF(SUM('Test Sample Data'!M$3:M$194)&gt;10,IF(AND(ISNUMBER('Test Sample Data'!M185),'Test Sample Data'!M185&lt;35,'Test Sample Data'!M185&gt;0),'Test Sample Data'!M185-'Choose Housekeeping Genes'!N$20,35-'Choose Housekeeping Genes'!N$20),"")</f>
        <v/>
      </c>
      <c r="N185" s="22" t="str">
        <f>IF(SUM('Test Sample Data'!N$3:N$194)&gt;10,IF(AND(ISNUMBER('Test Sample Data'!N185),'Test Sample Data'!N185&lt;35,'Test Sample Data'!N185&gt;0),'Test Sample Data'!N185-'Choose Housekeeping Genes'!O$20,35-'Choose Housekeeping Genes'!O$20),"")</f>
        <v/>
      </c>
      <c r="O185" s="22" t="str">
        <f>IF(SUM('Test Sample Data'!O$3:O$194)&gt;10,IF(AND(ISNUMBER('Test Sample Data'!O185),'Test Sample Data'!O185&lt;35,'Test Sample Data'!O185&gt;0),'Test Sample Data'!O185-'Choose Housekeeping Genes'!P$20,35-'Choose Housekeeping Genes'!P$20),"")</f>
        <v/>
      </c>
      <c r="P185" s="22" t="str">
        <f>IF(SUM('Test Sample Data'!P$3:P$194)&gt;10,IF(AND(ISNUMBER('Test Sample Data'!P185),'Test Sample Data'!P185&lt;35,'Test Sample Data'!P185&gt;0),'Test Sample Data'!P185-'Choose Housekeeping Genes'!Q$20,35-'Choose Housekeeping Genes'!Q$20),"")</f>
        <v/>
      </c>
      <c r="Q185" s="22" t="str">
        <f>IF(SUM('Test Sample Data'!Q$3:Q$194)&gt;10,IF(AND(ISNUMBER('Test Sample Data'!Q185),'Test Sample Data'!Q185&lt;35,'Test Sample Data'!Q185&gt;0),'Test Sample Data'!Q185-'Choose Housekeeping Genes'!R$20,35-'Choose Housekeeping Genes'!R$20),"")</f>
        <v/>
      </c>
      <c r="R185" s="22" t="str">
        <f>IF(SUM('Test Sample Data'!R$3:R$194)&gt;10,IF(AND(ISNUMBER('Test Sample Data'!R185),'Test Sample Data'!R185&lt;35,'Test Sample Data'!R185&gt;0),'Test Sample Data'!R185-'Choose Housekeeping Genes'!S$20,35-'Choose Housekeeping Genes'!S$20),"")</f>
        <v/>
      </c>
      <c r="S185" s="22" t="str">
        <f>IF(SUM('Test Sample Data'!S$3:S$194)&gt;10,IF(AND(ISNUMBER('Test Sample Data'!S185),'Test Sample Data'!S185&lt;35,'Test Sample Data'!S185&gt;0),'Test Sample Data'!S185-'Choose Housekeeping Genes'!T$20,35-'Choose Housekeeping Genes'!T$20),"")</f>
        <v/>
      </c>
      <c r="T185" s="22" t="str">
        <f>IF(SUM('Test Sample Data'!T$3:T$194)&gt;10,IF(AND(ISNUMBER('Test Sample Data'!T185),'Test Sample Data'!T185&lt;35,'Test Sample Data'!T185&gt;0),'Test Sample Data'!T185-'Choose Housekeeping Genes'!U$20,35-'Choose Housekeeping Genes'!U$20),"")</f>
        <v/>
      </c>
      <c r="U185" s="22" t="str">
        <f>IF(SUM('Test Sample Data'!U$3:U$194)&gt;10,IF(AND(ISNUMBER('Test Sample Data'!U185),'Test Sample Data'!U185&lt;35,'Test Sample Data'!U185&gt;0),'Test Sample Data'!U185-'Choose Housekeeping Genes'!V$20,35-'Choose Housekeeping Genes'!V$20),"")</f>
        <v/>
      </c>
      <c r="V185" s="22" t="str">
        <f>IF(SUM('Test Sample Data'!V$3:V$194)&gt;10,IF(AND(ISNUMBER('Test Sample Data'!V185),'Test Sample Data'!V185&lt;35,'Test Sample Data'!V185&gt;0),'Test Sample Data'!V185-'Choose Housekeeping Genes'!W$20,35-'Choose Housekeeping Genes'!W$20),"")</f>
        <v/>
      </c>
      <c r="W185" s="139" t="str">
        <f>'Control Sample Data'!A185</f>
        <v>mt-Trp-TCA</v>
      </c>
      <c r="X185" s="140" t="s">
        <v>74</v>
      </c>
      <c r="Y185" s="22" t="str">
        <f>IF(SUM('Control Sample Data'!C$3:C$194)&gt;10,IF(AND(ISNUMBER('Control Sample Data'!C185),'Control Sample Data'!C185&lt;35,'Control Sample Data'!C185&gt;0),'Control Sample Data'!C185-'Choose Housekeeping Genes'!AA$20,35-'Choose Housekeeping Genes'!AA$20),"")</f>
        <v/>
      </c>
      <c r="Z185" s="22" t="str">
        <f>IF(SUM('Control Sample Data'!D$3:D$194)&gt;10,IF(AND(ISNUMBER('Control Sample Data'!D185),'Control Sample Data'!D185&lt;35,'Control Sample Data'!D185&gt;0),'Control Sample Data'!D185-'Choose Housekeeping Genes'!AB$20,35-'Choose Housekeeping Genes'!AB$20),"")</f>
        <v/>
      </c>
      <c r="AA185" s="22" t="str">
        <f>IF(SUM('Control Sample Data'!E$3:E$194)&gt;10,IF(AND(ISNUMBER('Control Sample Data'!E185),'Control Sample Data'!E185&lt;35,'Control Sample Data'!E185&gt;0),'Control Sample Data'!E185-'Choose Housekeeping Genes'!AC$20,35-'Choose Housekeeping Genes'!AC$20),"")</f>
        <v/>
      </c>
      <c r="AB185" s="22" t="str">
        <f>IF(SUM('Control Sample Data'!F$3:F$194)&gt;10,IF(AND(ISNUMBER('Control Sample Data'!F185),'Control Sample Data'!F185&lt;35,'Control Sample Data'!F185&gt;0),'Control Sample Data'!F185-'Choose Housekeeping Genes'!AD$20,35-'Choose Housekeeping Genes'!AD$20),"")</f>
        <v/>
      </c>
      <c r="AC185" s="22" t="str">
        <f>IF(SUM('Control Sample Data'!G$3:G$194)&gt;10,IF(AND(ISNUMBER('Control Sample Data'!G185),'Control Sample Data'!G185&lt;35,'Control Sample Data'!G185&gt;0),'Control Sample Data'!G185-'Choose Housekeeping Genes'!AE$20,35-'Choose Housekeeping Genes'!AE$20),"")</f>
        <v/>
      </c>
      <c r="AD185" s="22" t="str">
        <f>IF(SUM('Control Sample Data'!H$3:H$194)&gt;10,IF(AND(ISNUMBER('Control Sample Data'!H185),'Control Sample Data'!H185&lt;35,'Control Sample Data'!H185&gt;0),'Control Sample Data'!H185-'Choose Housekeeping Genes'!AF$20,35-'Choose Housekeeping Genes'!AF$20),"")</f>
        <v/>
      </c>
      <c r="AE185" s="22" t="str">
        <f>IF(SUM('Control Sample Data'!I$3:I$194)&gt;10,IF(AND(ISNUMBER('Control Sample Data'!I185),'Control Sample Data'!I185&lt;35,'Control Sample Data'!I185&gt;0),'Control Sample Data'!I185-'Choose Housekeeping Genes'!AG$20,35-'Choose Housekeeping Genes'!AG$20),"")</f>
        <v/>
      </c>
      <c r="AF185" s="22" t="str">
        <f>IF(SUM('Control Sample Data'!J$3:J$194)&gt;10,IF(AND(ISNUMBER('Control Sample Data'!J185),'Control Sample Data'!J185&lt;35,'Control Sample Data'!J185&gt;0),'Control Sample Data'!J185-'Choose Housekeeping Genes'!AH$20,35-'Choose Housekeeping Genes'!AH$20),"")</f>
        <v/>
      </c>
      <c r="AG185" s="22" t="str">
        <f>IF(SUM('Control Sample Data'!K$3:K$194)&gt;10,IF(AND(ISNUMBER('Control Sample Data'!K185),'Control Sample Data'!K185&lt;35,'Control Sample Data'!K185&gt;0),'Control Sample Data'!K185-'Choose Housekeeping Genes'!AI$20,35-'Choose Housekeeping Genes'!AI$20),"")</f>
        <v/>
      </c>
      <c r="AH185" s="22" t="str">
        <f>IF(SUM('Control Sample Data'!L$3:L$194)&gt;10,IF(AND(ISNUMBER('Control Sample Data'!L185),'Control Sample Data'!L185&lt;35,'Control Sample Data'!L185&gt;0),'Control Sample Data'!L185-'Choose Housekeeping Genes'!AJ$20,35-'Choose Housekeeping Genes'!AJ$20),"")</f>
        <v/>
      </c>
      <c r="AI185" s="22" t="str">
        <f>IF(SUM('Control Sample Data'!M$3:M$194)&gt;10,IF(AND(ISNUMBER('Control Sample Data'!M185),'Control Sample Data'!M185&lt;35,'Control Sample Data'!M185&gt;0),'Control Sample Data'!M185-'Choose Housekeeping Genes'!AK$20,35-'Choose Housekeeping Genes'!AK$20),"")</f>
        <v/>
      </c>
      <c r="AJ185" s="22" t="str">
        <f>IF(SUM('Control Sample Data'!N$3:N$194)&gt;10,IF(AND(ISNUMBER('Control Sample Data'!N185),'Control Sample Data'!N185&lt;35,'Control Sample Data'!N185&gt;0),'Control Sample Data'!N185-'Choose Housekeeping Genes'!AL$20,35-'Choose Housekeeping Genes'!AL$20),"")</f>
        <v/>
      </c>
      <c r="AK185" s="22" t="str">
        <f>IF(SUM('Control Sample Data'!O$3:O$194)&gt;10,IF(AND(ISNUMBER('Control Sample Data'!O185),'Control Sample Data'!O185&lt;35,'Control Sample Data'!O185&gt;0),'Control Sample Data'!O185-'Choose Housekeeping Genes'!AM$20,35-'Choose Housekeeping Genes'!AM$20),"")</f>
        <v/>
      </c>
      <c r="AL185" s="22" t="str">
        <f>IF(SUM('Control Sample Data'!P$3:P$194)&gt;10,IF(AND(ISNUMBER('Control Sample Data'!P185),'Control Sample Data'!P185&lt;35,'Control Sample Data'!P185&gt;0),'Control Sample Data'!P185-'Choose Housekeeping Genes'!AN$20,35-'Choose Housekeeping Genes'!AN$20),"")</f>
        <v/>
      </c>
      <c r="AM185" s="22" t="str">
        <f>IF(SUM('Control Sample Data'!Q$3:Q$194)&gt;10,IF(AND(ISNUMBER('Control Sample Data'!Q185),'Control Sample Data'!Q185&lt;35,'Control Sample Data'!Q185&gt;0),'Control Sample Data'!Q185-'Choose Housekeeping Genes'!AO$20,35-'Choose Housekeeping Genes'!AO$20),"")</f>
        <v/>
      </c>
      <c r="AN185" s="22" t="str">
        <f>IF(SUM('Control Sample Data'!R$3:R$194)&gt;10,IF(AND(ISNUMBER('Control Sample Data'!R185),'Control Sample Data'!R185&lt;35,'Control Sample Data'!R185&gt;0),'Control Sample Data'!R185-'Choose Housekeeping Genes'!AP$20,35-'Choose Housekeeping Genes'!AP$20),"")</f>
        <v/>
      </c>
      <c r="AO185" s="22" t="str">
        <f>IF(SUM('Control Sample Data'!S$3:S$194)&gt;10,IF(AND(ISNUMBER('Control Sample Data'!S185),'Control Sample Data'!S185&lt;35,'Control Sample Data'!S185&gt;0),'Control Sample Data'!S185-'Choose Housekeeping Genes'!AQ$20,35-'Choose Housekeeping Genes'!AQ$20),"")</f>
        <v/>
      </c>
      <c r="AP185" s="22" t="str">
        <f>IF(SUM('Control Sample Data'!T$3:T$194)&gt;10,IF(AND(ISNUMBER('Control Sample Data'!T185),'Control Sample Data'!T185&lt;35,'Control Sample Data'!T185&gt;0),'Control Sample Data'!T185-'Choose Housekeeping Genes'!AR$20,35-'Choose Housekeeping Genes'!AR$20),"")</f>
        <v/>
      </c>
      <c r="AQ185" s="22" t="str">
        <f>IF(SUM('Control Sample Data'!U$3:U$194)&gt;10,IF(AND(ISNUMBER('Control Sample Data'!U185),'Control Sample Data'!U185&lt;35,'Control Sample Data'!U185&gt;0),'Control Sample Data'!U185-'Choose Housekeeping Genes'!AS$20,35-'Choose Housekeeping Genes'!AS$20),"")</f>
        <v/>
      </c>
      <c r="AR185" s="22" t="str">
        <f>IF(SUM('Control Sample Data'!V$3:V$194)&gt;10,IF(AND(ISNUMBER('Control Sample Data'!V185),'Control Sample Data'!V185&lt;35,'Control Sample Data'!V185&gt;0),'Control Sample Data'!V185-'Choose Housekeeping Genes'!AT$20,35-'Choose Housekeeping Genes'!AT$20),"")</f>
        <v/>
      </c>
      <c r="AS185" s="69" t="str">
        <f>'Control Sample Data'!A185</f>
        <v>mt-Trp-TCA</v>
      </c>
      <c r="AT185" s="21" t="s">
        <v>74</v>
      </c>
      <c r="AU185" s="22" t="str">
        <f ca="1">IF(ISNUMBER(C185-'Choose Housekeeping Genes'!D$12),C185-'Choose Housekeeping Genes'!D$12,"")</f>
        <v/>
      </c>
      <c r="AV185" s="22" t="str">
        <f ca="1">IF(ISNUMBER(D185-'Choose Housekeeping Genes'!E$12),D185-'Choose Housekeeping Genes'!E$12,"")</f>
        <v/>
      </c>
      <c r="AW185" s="22" t="str">
        <f ca="1">IF(ISNUMBER(E185-'Choose Housekeeping Genes'!F$12),E185-'Choose Housekeeping Genes'!F$12,"")</f>
        <v/>
      </c>
      <c r="AX185" s="22" t="str">
        <f ca="1">IF(ISNUMBER(F185-'Choose Housekeeping Genes'!G$12),F185-'Choose Housekeeping Genes'!G$12,"")</f>
        <v/>
      </c>
      <c r="AY185" s="22" t="str">
        <f ca="1">IF(ISNUMBER(G185-'Choose Housekeeping Genes'!H$12),G185-'Choose Housekeeping Genes'!H$12,"")</f>
        <v/>
      </c>
      <c r="AZ185" s="22" t="str">
        <f ca="1">IF(ISNUMBER(H185-'Choose Housekeeping Genes'!I$12),H185-'Choose Housekeeping Genes'!I$12,"")</f>
        <v/>
      </c>
      <c r="BA185" s="22" t="str">
        <f ca="1">IF(ISNUMBER(I185-'Choose Housekeeping Genes'!J$12),I185-'Choose Housekeeping Genes'!J$12,"")</f>
        <v/>
      </c>
      <c r="BB185" s="22" t="str">
        <f ca="1">IF(ISNUMBER(J185-'Choose Housekeeping Genes'!K$12),J185-'Choose Housekeeping Genes'!K$12,"")</f>
        <v/>
      </c>
      <c r="BC185" s="22" t="str">
        <f ca="1">IF(ISNUMBER(K185-'Choose Housekeeping Genes'!L$12),K185-'Choose Housekeeping Genes'!L$12,"")</f>
        <v/>
      </c>
      <c r="BD185" s="22" t="str">
        <f ca="1">IF(ISNUMBER(L185-'Choose Housekeeping Genes'!M$12),L185-'Choose Housekeeping Genes'!M$12,"")</f>
        <v/>
      </c>
      <c r="BE185" s="22" t="str">
        <f ca="1">IF(ISNUMBER(M185-'Choose Housekeeping Genes'!N$12),M185-'Choose Housekeeping Genes'!N$12,"")</f>
        <v/>
      </c>
      <c r="BF185" s="22" t="str">
        <f ca="1">IF(ISNUMBER(N185-'Choose Housekeeping Genes'!O$12),N185-'Choose Housekeeping Genes'!O$12,"")</f>
        <v/>
      </c>
      <c r="BG185" s="22" t="str">
        <f ca="1">IF(ISNUMBER(O185-'Choose Housekeeping Genes'!P$12),O185-'Choose Housekeeping Genes'!P$12,"")</f>
        <v/>
      </c>
      <c r="BH185" s="22" t="str">
        <f ca="1">IF(ISNUMBER(P185-'Choose Housekeeping Genes'!Q$12),P185-'Choose Housekeeping Genes'!Q$12,"")</f>
        <v/>
      </c>
      <c r="BI185" s="22" t="str">
        <f ca="1">IF(ISNUMBER(Q185-'Choose Housekeeping Genes'!R$12),Q185-'Choose Housekeeping Genes'!R$12,"")</f>
        <v/>
      </c>
      <c r="BJ185" s="22" t="str">
        <f ca="1">IF(ISNUMBER(R185-'Choose Housekeeping Genes'!S$12),R185-'Choose Housekeeping Genes'!S$12,"")</f>
        <v/>
      </c>
      <c r="BK185" s="22" t="str">
        <f ca="1">IF(ISNUMBER(S185-'Choose Housekeeping Genes'!T$12),S185-'Choose Housekeeping Genes'!T$12,"")</f>
        <v/>
      </c>
      <c r="BL185" s="22" t="str">
        <f ca="1">IF(ISNUMBER(T185-'Choose Housekeeping Genes'!U$12),T185-'Choose Housekeeping Genes'!U$12,"")</f>
        <v/>
      </c>
      <c r="BM185" s="22" t="str">
        <f ca="1">IF(ISNUMBER(U185-'Choose Housekeeping Genes'!V$12),U185-'Choose Housekeeping Genes'!V$12,"")</f>
        <v/>
      </c>
      <c r="BN185" s="22" t="str">
        <f ca="1">IF(ISNUMBER(V185-'Choose Housekeeping Genes'!W$12),V185-'Choose Housekeeping Genes'!W$12,"")</f>
        <v/>
      </c>
      <c r="BO185" s="142" t="str">
        <f t="shared" si="138"/>
        <v>mt-Trp-TCA</v>
      </c>
      <c r="BP185" s="140" t="s">
        <v>74</v>
      </c>
      <c r="BQ185" s="22" t="str">
        <f ca="1">IF(ISNUMBER(Y185-'Choose Housekeeping Genes'!AA$12),Y185-'Choose Housekeeping Genes'!AA$12,"")</f>
        <v/>
      </c>
      <c r="BR185" s="22" t="str">
        <f ca="1">IF(ISNUMBER(Z185-'Choose Housekeeping Genes'!AB$12),Z185-'Choose Housekeeping Genes'!AB$12,"")</f>
        <v/>
      </c>
      <c r="BS185" s="22" t="str">
        <f ca="1">IF(ISNUMBER(AA185-'Choose Housekeeping Genes'!AC$12),AA185-'Choose Housekeeping Genes'!AC$12,"")</f>
        <v/>
      </c>
      <c r="BT185" s="22" t="str">
        <f ca="1">IF(ISNUMBER(AB185-'Choose Housekeeping Genes'!AD$12),AB185-'Choose Housekeeping Genes'!AD$12,"")</f>
        <v/>
      </c>
      <c r="BU185" s="22" t="str">
        <f ca="1">IF(ISNUMBER(AC185-'Choose Housekeeping Genes'!AE$12),AC185-'Choose Housekeeping Genes'!AE$12,"")</f>
        <v/>
      </c>
      <c r="BV185" s="22" t="str">
        <f ca="1">IF(ISNUMBER(AD185-'Choose Housekeeping Genes'!AF$12),AD185-'Choose Housekeeping Genes'!AF$12,"")</f>
        <v/>
      </c>
      <c r="BW185" s="22" t="str">
        <f ca="1">IF(ISNUMBER(AE185-'Choose Housekeeping Genes'!AG$12),AE185-'Choose Housekeeping Genes'!AG$12,"")</f>
        <v/>
      </c>
      <c r="BX185" s="22" t="str">
        <f ca="1">IF(ISNUMBER(AF185-'Choose Housekeeping Genes'!AH$12),AF185-'Choose Housekeeping Genes'!AH$12,"")</f>
        <v/>
      </c>
      <c r="BY185" s="22" t="str">
        <f ca="1">IF(ISNUMBER(AG185-'Choose Housekeeping Genes'!AI$12),AG185-'Choose Housekeeping Genes'!AI$12,"")</f>
        <v/>
      </c>
      <c r="BZ185" s="22" t="str">
        <f ca="1">IF(ISNUMBER(AH185-'Choose Housekeeping Genes'!AJ$12),AH185-'Choose Housekeeping Genes'!AJ$12,"")</f>
        <v/>
      </c>
      <c r="CA185" s="22" t="str">
        <f ca="1">IF(ISNUMBER(AI185-'Choose Housekeeping Genes'!AK$12),AI185-'Choose Housekeeping Genes'!AK$12,"")</f>
        <v/>
      </c>
      <c r="CB185" s="22" t="str">
        <f ca="1">IF(ISNUMBER(AJ185-'Choose Housekeeping Genes'!AL$12),AJ185-'Choose Housekeeping Genes'!AL$12,"")</f>
        <v/>
      </c>
      <c r="CC185" s="22" t="str">
        <f ca="1">IF(ISNUMBER(AK185-'Choose Housekeeping Genes'!AM$12),AK185-'Choose Housekeeping Genes'!AM$12,"")</f>
        <v/>
      </c>
      <c r="CD185" s="22" t="str">
        <f ca="1">IF(ISNUMBER(AL185-'Choose Housekeeping Genes'!AN$12),AL185-'Choose Housekeeping Genes'!AN$12,"")</f>
        <v/>
      </c>
      <c r="CE185" s="22" t="str">
        <f ca="1">IF(ISNUMBER(AM185-'Choose Housekeeping Genes'!AO$12),AM185-'Choose Housekeeping Genes'!AO$12,"")</f>
        <v/>
      </c>
      <c r="CF185" s="22" t="str">
        <f ca="1">IF(ISNUMBER(AN185-'Choose Housekeeping Genes'!AP$12),AN185-'Choose Housekeeping Genes'!AP$12,"")</f>
        <v/>
      </c>
      <c r="CG185" s="22" t="str">
        <f ca="1">IF(ISNUMBER(AO185-'Choose Housekeeping Genes'!AQ$12),AO185-'Choose Housekeeping Genes'!AQ$12,"")</f>
        <v/>
      </c>
      <c r="CH185" s="22" t="str">
        <f ca="1">IF(ISNUMBER(AP185-'Choose Housekeeping Genes'!AR$12),AP185-'Choose Housekeeping Genes'!AR$12,"")</f>
        <v/>
      </c>
      <c r="CI185" s="22" t="str">
        <f ca="1">IF(ISNUMBER(AQ185-'Choose Housekeeping Genes'!AS$12),AQ185-'Choose Housekeeping Genes'!AS$12,"")</f>
        <v/>
      </c>
      <c r="CJ185" s="22" t="str">
        <f ca="1">IF(ISNUMBER(AR185-'Choose Housekeeping Genes'!AT$12),AR185-'Choose Housekeeping Genes'!AT$12,"")</f>
        <v/>
      </c>
      <c r="CK185" s="66" t="e">
        <f t="shared" ca="1" si="95"/>
        <v>#DIV/0!</v>
      </c>
      <c r="CL185" s="143" t="e">
        <f t="shared" ca="1" si="96"/>
        <v>#DIV/0!</v>
      </c>
      <c r="DA185" s="69" t="str">
        <f>'Transcript table'!D193</f>
        <v>mt-Trp-TCA</v>
      </c>
      <c r="DB185" s="21" t="s">
        <v>74</v>
      </c>
      <c r="DC185" s="65" t="str">
        <f t="shared" ca="1" si="97"/>
        <v/>
      </c>
      <c r="DD185" s="65" t="str">
        <f t="shared" ca="1" si="98"/>
        <v/>
      </c>
      <c r="DE185" s="65" t="str">
        <f t="shared" ca="1" si="99"/>
        <v/>
      </c>
      <c r="DF185" s="65" t="str">
        <f t="shared" ca="1" si="100"/>
        <v/>
      </c>
      <c r="DG185" s="65" t="str">
        <f t="shared" ca="1" si="101"/>
        <v/>
      </c>
      <c r="DH185" s="65" t="str">
        <f t="shared" ca="1" si="102"/>
        <v/>
      </c>
      <c r="DI185" s="65" t="str">
        <f t="shared" ca="1" si="103"/>
        <v/>
      </c>
      <c r="DJ185" s="65" t="str">
        <f t="shared" ca="1" si="104"/>
        <v/>
      </c>
      <c r="DK185" s="65" t="str">
        <f t="shared" ca="1" si="105"/>
        <v/>
      </c>
      <c r="DL185" s="65" t="str">
        <f t="shared" ca="1" si="106"/>
        <v/>
      </c>
      <c r="DM185" s="65" t="str">
        <f t="shared" ca="1" si="107"/>
        <v/>
      </c>
      <c r="DN185" s="65" t="str">
        <f t="shared" ca="1" si="108"/>
        <v/>
      </c>
      <c r="DO185" s="65" t="str">
        <f t="shared" ca="1" si="109"/>
        <v/>
      </c>
      <c r="DP185" s="65" t="str">
        <f t="shared" ca="1" si="110"/>
        <v/>
      </c>
      <c r="DQ185" s="65" t="str">
        <f t="shared" ca="1" si="111"/>
        <v/>
      </c>
      <c r="DR185" s="65" t="str">
        <f t="shared" ca="1" si="112"/>
        <v/>
      </c>
      <c r="DS185" s="65" t="str">
        <f t="shared" ca="1" si="113"/>
        <v/>
      </c>
      <c r="DT185" s="65" t="str">
        <f t="shared" ca="1" si="114"/>
        <v/>
      </c>
      <c r="DU185" s="65" t="str">
        <f t="shared" ca="1" si="115"/>
        <v/>
      </c>
      <c r="DV185" s="65" t="str">
        <f t="shared" ca="1" si="116"/>
        <v/>
      </c>
      <c r="DW185" s="141" t="str">
        <f t="shared" si="117"/>
        <v>mt-Trp-TCA</v>
      </c>
      <c r="DX185" s="140" t="s">
        <v>74</v>
      </c>
      <c r="DY185" s="65" t="str">
        <f t="shared" ca="1" si="118"/>
        <v/>
      </c>
      <c r="DZ185" s="65" t="str">
        <f t="shared" ca="1" si="119"/>
        <v/>
      </c>
      <c r="EA185" s="65" t="str">
        <f t="shared" ca="1" si="120"/>
        <v/>
      </c>
      <c r="EB185" s="65" t="str">
        <f t="shared" ca="1" si="121"/>
        <v/>
      </c>
      <c r="EC185" s="65" t="str">
        <f t="shared" ca="1" si="122"/>
        <v/>
      </c>
      <c r="ED185" s="65" t="str">
        <f t="shared" ca="1" si="123"/>
        <v/>
      </c>
      <c r="EE185" s="65" t="str">
        <f t="shared" ca="1" si="124"/>
        <v/>
      </c>
      <c r="EF185" s="65" t="str">
        <f t="shared" ca="1" si="125"/>
        <v/>
      </c>
      <c r="EG185" s="65" t="str">
        <f t="shared" ca="1" si="126"/>
        <v/>
      </c>
      <c r="EH185" s="65" t="str">
        <f t="shared" ca="1" si="127"/>
        <v/>
      </c>
      <c r="EI185" s="65" t="str">
        <f t="shared" ca="1" si="128"/>
        <v/>
      </c>
      <c r="EJ185" s="65" t="str">
        <f t="shared" ca="1" si="129"/>
        <v/>
      </c>
      <c r="EK185" s="65" t="str">
        <f t="shared" ca="1" si="130"/>
        <v/>
      </c>
      <c r="EL185" s="65" t="str">
        <f t="shared" ca="1" si="131"/>
        <v/>
      </c>
      <c r="EM185" s="65" t="str">
        <f t="shared" ca="1" si="132"/>
        <v/>
      </c>
      <c r="EN185" s="65" t="str">
        <f t="shared" ca="1" si="133"/>
        <v/>
      </c>
      <c r="EO185" s="65" t="str">
        <f t="shared" ca="1" si="134"/>
        <v/>
      </c>
      <c r="EP185" s="65" t="str">
        <f t="shared" ca="1" si="135"/>
        <v/>
      </c>
      <c r="EQ185" s="65" t="str">
        <f t="shared" ca="1" si="136"/>
        <v/>
      </c>
      <c r="ER185" s="65" t="str">
        <f t="shared" ca="1" si="137"/>
        <v/>
      </c>
    </row>
    <row r="186" spans="1:148" ht="12.75" customHeight="1">
      <c r="A186" s="134" t="str">
        <f>'Test Sample Data'!A186</f>
        <v>mt-Tyr-GTA</v>
      </c>
      <c r="B186" s="136" t="s">
        <v>72</v>
      </c>
      <c r="C186" s="22" t="str">
        <f>IF(SUM('Test Sample Data'!C$3:C$194)&gt;10,IF(AND(ISNUMBER('Test Sample Data'!C186),'Test Sample Data'!C186&lt;35,'Test Sample Data'!C186&gt;0),'Test Sample Data'!C186-'Choose Housekeeping Genes'!D$20,35-'Choose Housekeeping Genes'!D$20),"")</f>
        <v/>
      </c>
      <c r="D186" s="22" t="str">
        <f>IF(SUM('Test Sample Data'!D$3:D$194)&gt;10,IF(AND(ISNUMBER('Test Sample Data'!D186),'Test Sample Data'!D186&lt;35,'Test Sample Data'!D186&gt;0),'Test Sample Data'!D186-'Choose Housekeeping Genes'!E$20,35-'Choose Housekeeping Genes'!E$20),"")</f>
        <v/>
      </c>
      <c r="E186" s="22" t="str">
        <f>IF(SUM('Test Sample Data'!E$3:E$194)&gt;10,IF(AND(ISNUMBER('Test Sample Data'!E186),'Test Sample Data'!E186&lt;35,'Test Sample Data'!E186&gt;0),'Test Sample Data'!E186-'Choose Housekeeping Genes'!F$20,35-'Choose Housekeeping Genes'!F$20),"")</f>
        <v/>
      </c>
      <c r="F186" s="22" t="str">
        <f>IF(SUM('Test Sample Data'!F$3:F$194)&gt;10,IF(AND(ISNUMBER('Test Sample Data'!F186),'Test Sample Data'!F186&lt;35,'Test Sample Data'!F186&gt;0),'Test Sample Data'!F186-'Choose Housekeeping Genes'!G$20,35-'Choose Housekeeping Genes'!G$20),"")</f>
        <v/>
      </c>
      <c r="G186" s="22" t="str">
        <f>IF(SUM('Test Sample Data'!G$3:G$194)&gt;10,IF(AND(ISNUMBER('Test Sample Data'!G186),'Test Sample Data'!G186&lt;35,'Test Sample Data'!G186&gt;0),'Test Sample Data'!G186-'Choose Housekeeping Genes'!H$20,35-'Choose Housekeeping Genes'!H$20),"")</f>
        <v/>
      </c>
      <c r="H186" s="22" t="str">
        <f>IF(SUM('Test Sample Data'!H$3:H$194)&gt;10,IF(AND(ISNUMBER('Test Sample Data'!H186),'Test Sample Data'!H186&lt;35,'Test Sample Data'!H186&gt;0),'Test Sample Data'!H186-'Choose Housekeeping Genes'!I$20,35-'Choose Housekeeping Genes'!I$20),"")</f>
        <v/>
      </c>
      <c r="I186" s="22" t="str">
        <f>IF(SUM('Test Sample Data'!I$3:I$194)&gt;10,IF(AND(ISNUMBER('Test Sample Data'!I186),'Test Sample Data'!I186&lt;35,'Test Sample Data'!I186&gt;0),'Test Sample Data'!I186-'Choose Housekeeping Genes'!J$20,35-'Choose Housekeeping Genes'!J$20),"")</f>
        <v/>
      </c>
      <c r="J186" s="22" t="str">
        <f>IF(SUM('Test Sample Data'!J$3:J$194)&gt;10,IF(AND(ISNUMBER('Test Sample Data'!J186),'Test Sample Data'!J186&lt;35,'Test Sample Data'!J186&gt;0),'Test Sample Data'!J186-'Choose Housekeeping Genes'!K$20,35-'Choose Housekeeping Genes'!K$20),"")</f>
        <v/>
      </c>
      <c r="K186" s="22" t="str">
        <f>IF(SUM('Test Sample Data'!K$3:K$194)&gt;10,IF(AND(ISNUMBER('Test Sample Data'!K186),'Test Sample Data'!K186&lt;35,'Test Sample Data'!K186&gt;0),'Test Sample Data'!K186-'Choose Housekeeping Genes'!L$20,35-'Choose Housekeeping Genes'!L$20),"")</f>
        <v/>
      </c>
      <c r="L186" s="22" t="str">
        <f>IF(SUM('Test Sample Data'!L$3:L$194)&gt;10,IF(AND(ISNUMBER('Test Sample Data'!L186),'Test Sample Data'!L186&lt;35,'Test Sample Data'!L186&gt;0),'Test Sample Data'!L186-'Choose Housekeeping Genes'!M$20,35-'Choose Housekeeping Genes'!M$20),"")</f>
        <v/>
      </c>
      <c r="M186" s="22" t="str">
        <f>IF(SUM('Test Sample Data'!M$3:M$194)&gt;10,IF(AND(ISNUMBER('Test Sample Data'!M186),'Test Sample Data'!M186&lt;35,'Test Sample Data'!M186&gt;0),'Test Sample Data'!M186-'Choose Housekeeping Genes'!N$20,35-'Choose Housekeeping Genes'!N$20),"")</f>
        <v/>
      </c>
      <c r="N186" s="22" t="str">
        <f>IF(SUM('Test Sample Data'!N$3:N$194)&gt;10,IF(AND(ISNUMBER('Test Sample Data'!N186),'Test Sample Data'!N186&lt;35,'Test Sample Data'!N186&gt;0),'Test Sample Data'!N186-'Choose Housekeeping Genes'!O$20,35-'Choose Housekeeping Genes'!O$20),"")</f>
        <v/>
      </c>
      <c r="O186" s="22" t="str">
        <f>IF(SUM('Test Sample Data'!O$3:O$194)&gt;10,IF(AND(ISNUMBER('Test Sample Data'!O186),'Test Sample Data'!O186&lt;35,'Test Sample Data'!O186&gt;0),'Test Sample Data'!O186-'Choose Housekeeping Genes'!P$20,35-'Choose Housekeeping Genes'!P$20),"")</f>
        <v/>
      </c>
      <c r="P186" s="22" t="str">
        <f>IF(SUM('Test Sample Data'!P$3:P$194)&gt;10,IF(AND(ISNUMBER('Test Sample Data'!P186),'Test Sample Data'!P186&lt;35,'Test Sample Data'!P186&gt;0),'Test Sample Data'!P186-'Choose Housekeeping Genes'!Q$20,35-'Choose Housekeeping Genes'!Q$20),"")</f>
        <v/>
      </c>
      <c r="Q186" s="22" t="str">
        <f>IF(SUM('Test Sample Data'!Q$3:Q$194)&gt;10,IF(AND(ISNUMBER('Test Sample Data'!Q186),'Test Sample Data'!Q186&lt;35,'Test Sample Data'!Q186&gt;0),'Test Sample Data'!Q186-'Choose Housekeeping Genes'!R$20,35-'Choose Housekeeping Genes'!R$20),"")</f>
        <v/>
      </c>
      <c r="R186" s="22" t="str">
        <f>IF(SUM('Test Sample Data'!R$3:R$194)&gt;10,IF(AND(ISNUMBER('Test Sample Data'!R186),'Test Sample Data'!R186&lt;35,'Test Sample Data'!R186&gt;0),'Test Sample Data'!R186-'Choose Housekeeping Genes'!S$20,35-'Choose Housekeeping Genes'!S$20),"")</f>
        <v/>
      </c>
      <c r="S186" s="22" t="str">
        <f>IF(SUM('Test Sample Data'!S$3:S$194)&gt;10,IF(AND(ISNUMBER('Test Sample Data'!S186),'Test Sample Data'!S186&lt;35,'Test Sample Data'!S186&gt;0),'Test Sample Data'!S186-'Choose Housekeeping Genes'!T$20,35-'Choose Housekeeping Genes'!T$20),"")</f>
        <v/>
      </c>
      <c r="T186" s="22" t="str">
        <f>IF(SUM('Test Sample Data'!T$3:T$194)&gt;10,IF(AND(ISNUMBER('Test Sample Data'!T186),'Test Sample Data'!T186&lt;35,'Test Sample Data'!T186&gt;0),'Test Sample Data'!T186-'Choose Housekeeping Genes'!U$20,35-'Choose Housekeeping Genes'!U$20),"")</f>
        <v/>
      </c>
      <c r="U186" s="22" t="str">
        <f>IF(SUM('Test Sample Data'!U$3:U$194)&gt;10,IF(AND(ISNUMBER('Test Sample Data'!U186),'Test Sample Data'!U186&lt;35,'Test Sample Data'!U186&gt;0),'Test Sample Data'!U186-'Choose Housekeeping Genes'!V$20,35-'Choose Housekeeping Genes'!V$20),"")</f>
        <v/>
      </c>
      <c r="V186" s="22" t="str">
        <f>IF(SUM('Test Sample Data'!V$3:V$194)&gt;10,IF(AND(ISNUMBER('Test Sample Data'!V186),'Test Sample Data'!V186&lt;35,'Test Sample Data'!V186&gt;0),'Test Sample Data'!V186-'Choose Housekeeping Genes'!W$20,35-'Choose Housekeeping Genes'!W$20),"")</f>
        <v/>
      </c>
      <c r="W186" s="139" t="str">
        <f>'Control Sample Data'!A186</f>
        <v>mt-Tyr-GTA</v>
      </c>
      <c r="X186" s="140" t="s">
        <v>72</v>
      </c>
      <c r="Y186" s="22" t="str">
        <f>IF(SUM('Control Sample Data'!C$3:C$194)&gt;10,IF(AND(ISNUMBER('Control Sample Data'!C186),'Control Sample Data'!C186&lt;35,'Control Sample Data'!C186&gt;0),'Control Sample Data'!C186-'Choose Housekeeping Genes'!AA$20,35-'Choose Housekeeping Genes'!AA$20),"")</f>
        <v/>
      </c>
      <c r="Z186" s="22" t="str">
        <f>IF(SUM('Control Sample Data'!D$3:D$194)&gt;10,IF(AND(ISNUMBER('Control Sample Data'!D186),'Control Sample Data'!D186&lt;35,'Control Sample Data'!D186&gt;0),'Control Sample Data'!D186-'Choose Housekeeping Genes'!AB$20,35-'Choose Housekeeping Genes'!AB$20),"")</f>
        <v/>
      </c>
      <c r="AA186" s="22" t="str">
        <f>IF(SUM('Control Sample Data'!E$3:E$194)&gt;10,IF(AND(ISNUMBER('Control Sample Data'!E186),'Control Sample Data'!E186&lt;35,'Control Sample Data'!E186&gt;0),'Control Sample Data'!E186-'Choose Housekeeping Genes'!AC$20,35-'Choose Housekeeping Genes'!AC$20),"")</f>
        <v/>
      </c>
      <c r="AB186" s="22" t="str">
        <f>IF(SUM('Control Sample Data'!F$3:F$194)&gt;10,IF(AND(ISNUMBER('Control Sample Data'!F186),'Control Sample Data'!F186&lt;35,'Control Sample Data'!F186&gt;0),'Control Sample Data'!F186-'Choose Housekeeping Genes'!AD$20,35-'Choose Housekeeping Genes'!AD$20),"")</f>
        <v/>
      </c>
      <c r="AC186" s="22" t="str">
        <f>IF(SUM('Control Sample Data'!G$3:G$194)&gt;10,IF(AND(ISNUMBER('Control Sample Data'!G186),'Control Sample Data'!G186&lt;35,'Control Sample Data'!G186&gt;0),'Control Sample Data'!G186-'Choose Housekeeping Genes'!AE$20,35-'Choose Housekeeping Genes'!AE$20),"")</f>
        <v/>
      </c>
      <c r="AD186" s="22" t="str">
        <f>IF(SUM('Control Sample Data'!H$3:H$194)&gt;10,IF(AND(ISNUMBER('Control Sample Data'!H186),'Control Sample Data'!H186&lt;35,'Control Sample Data'!H186&gt;0),'Control Sample Data'!H186-'Choose Housekeeping Genes'!AF$20,35-'Choose Housekeeping Genes'!AF$20),"")</f>
        <v/>
      </c>
      <c r="AE186" s="22" t="str">
        <f>IF(SUM('Control Sample Data'!I$3:I$194)&gt;10,IF(AND(ISNUMBER('Control Sample Data'!I186),'Control Sample Data'!I186&lt;35,'Control Sample Data'!I186&gt;0),'Control Sample Data'!I186-'Choose Housekeeping Genes'!AG$20,35-'Choose Housekeeping Genes'!AG$20),"")</f>
        <v/>
      </c>
      <c r="AF186" s="22" t="str">
        <f>IF(SUM('Control Sample Data'!J$3:J$194)&gt;10,IF(AND(ISNUMBER('Control Sample Data'!J186),'Control Sample Data'!J186&lt;35,'Control Sample Data'!J186&gt;0),'Control Sample Data'!J186-'Choose Housekeeping Genes'!AH$20,35-'Choose Housekeeping Genes'!AH$20),"")</f>
        <v/>
      </c>
      <c r="AG186" s="22" t="str">
        <f>IF(SUM('Control Sample Data'!K$3:K$194)&gt;10,IF(AND(ISNUMBER('Control Sample Data'!K186),'Control Sample Data'!K186&lt;35,'Control Sample Data'!K186&gt;0),'Control Sample Data'!K186-'Choose Housekeeping Genes'!AI$20,35-'Choose Housekeeping Genes'!AI$20),"")</f>
        <v/>
      </c>
      <c r="AH186" s="22" t="str">
        <f>IF(SUM('Control Sample Data'!L$3:L$194)&gt;10,IF(AND(ISNUMBER('Control Sample Data'!L186),'Control Sample Data'!L186&lt;35,'Control Sample Data'!L186&gt;0),'Control Sample Data'!L186-'Choose Housekeeping Genes'!AJ$20,35-'Choose Housekeeping Genes'!AJ$20),"")</f>
        <v/>
      </c>
      <c r="AI186" s="22" t="str">
        <f>IF(SUM('Control Sample Data'!M$3:M$194)&gt;10,IF(AND(ISNUMBER('Control Sample Data'!M186),'Control Sample Data'!M186&lt;35,'Control Sample Data'!M186&gt;0),'Control Sample Data'!M186-'Choose Housekeeping Genes'!AK$20,35-'Choose Housekeeping Genes'!AK$20),"")</f>
        <v/>
      </c>
      <c r="AJ186" s="22" t="str">
        <f>IF(SUM('Control Sample Data'!N$3:N$194)&gt;10,IF(AND(ISNUMBER('Control Sample Data'!N186),'Control Sample Data'!N186&lt;35,'Control Sample Data'!N186&gt;0),'Control Sample Data'!N186-'Choose Housekeeping Genes'!AL$20,35-'Choose Housekeeping Genes'!AL$20),"")</f>
        <v/>
      </c>
      <c r="AK186" s="22" t="str">
        <f>IF(SUM('Control Sample Data'!O$3:O$194)&gt;10,IF(AND(ISNUMBER('Control Sample Data'!O186),'Control Sample Data'!O186&lt;35,'Control Sample Data'!O186&gt;0),'Control Sample Data'!O186-'Choose Housekeeping Genes'!AM$20,35-'Choose Housekeeping Genes'!AM$20),"")</f>
        <v/>
      </c>
      <c r="AL186" s="22" t="str">
        <f>IF(SUM('Control Sample Data'!P$3:P$194)&gt;10,IF(AND(ISNUMBER('Control Sample Data'!P186),'Control Sample Data'!P186&lt;35,'Control Sample Data'!P186&gt;0),'Control Sample Data'!P186-'Choose Housekeeping Genes'!AN$20,35-'Choose Housekeeping Genes'!AN$20),"")</f>
        <v/>
      </c>
      <c r="AM186" s="22" t="str">
        <f>IF(SUM('Control Sample Data'!Q$3:Q$194)&gt;10,IF(AND(ISNUMBER('Control Sample Data'!Q186),'Control Sample Data'!Q186&lt;35,'Control Sample Data'!Q186&gt;0),'Control Sample Data'!Q186-'Choose Housekeeping Genes'!AO$20,35-'Choose Housekeeping Genes'!AO$20),"")</f>
        <v/>
      </c>
      <c r="AN186" s="22" t="str">
        <f>IF(SUM('Control Sample Data'!R$3:R$194)&gt;10,IF(AND(ISNUMBER('Control Sample Data'!R186),'Control Sample Data'!R186&lt;35,'Control Sample Data'!R186&gt;0),'Control Sample Data'!R186-'Choose Housekeeping Genes'!AP$20,35-'Choose Housekeeping Genes'!AP$20),"")</f>
        <v/>
      </c>
      <c r="AO186" s="22" t="str">
        <f>IF(SUM('Control Sample Data'!S$3:S$194)&gt;10,IF(AND(ISNUMBER('Control Sample Data'!S186),'Control Sample Data'!S186&lt;35,'Control Sample Data'!S186&gt;0),'Control Sample Data'!S186-'Choose Housekeeping Genes'!AQ$20,35-'Choose Housekeeping Genes'!AQ$20),"")</f>
        <v/>
      </c>
      <c r="AP186" s="22" t="str">
        <f>IF(SUM('Control Sample Data'!T$3:T$194)&gt;10,IF(AND(ISNUMBER('Control Sample Data'!T186),'Control Sample Data'!T186&lt;35,'Control Sample Data'!T186&gt;0),'Control Sample Data'!T186-'Choose Housekeeping Genes'!AR$20,35-'Choose Housekeeping Genes'!AR$20),"")</f>
        <v/>
      </c>
      <c r="AQ186" s="22" t="str">
        <f>IF(SUM('Control Sample Data'!U$3:U$194)&gt;10,IF(AND(ISNUMBER('Control Sample Data'!U186),'Control Sample Data'!U186&lt;35,'Control Sample Data'!U186&gt;0),'Control Sample Data'!U186-'Choose Housekeeping Genes'!AS$20,35-'Choose Housekeeping Genes'!AS$20),"")</f>
        <v/>
      </c>
      <c r="AR186" s="22" t="str">
        <f>IF(SUM('Control Sample Data'!V$3:V$194)&gt;10,IF(AND(ISNUMBER('Control Sample Data'!V186),'Control Sample Data'!V186&lt;35,'Control Sample Data'!V186&gt;0),'Control Sample Data'!V186-'Choose Housekeeping Genes'!AT$20,35-'Choose Housekeeping Genes'!AT$20),"")</f>
        <v/>
      </c>
      <c r="AS186" s="69" t="str">
        <f>'Control Sample Data'!A186</f>
        <v>mt-Tyr-GTA</v>
      </c>
      <c r="AT186" s="21" t="s">
        <v>72</v>
      </c>
      <c r="AU186" s="22" t="str">
        <f ca="1">IF(ISNUMBER(C186-'Choose Housekeeping Genes'!D$12),C186-'Choose Housekeeping Genes'!D$12,"")</f>
        <v/>
      </c>
      <c r="AV186" s="22" t="str">
        <f ca="1">IF(ISNUMBER(D186-'Choose Housekeeping Genes'!E$12),D186-'Choose Housekeeping Genes'!E$12,"")</f>
        <v/>
      </c>
      <c r="AW186" s="22" t="str">
        <f ca="1">IF(ISNUMBER(E186-'Choose Housekeeping Genes'!F$12),E186-'Choose Housekeeping Genes'!F$12,"")</f>
        <v/>
      </c>
      <c r="AX186" s="22" t="str">
        <f ca="1">IF(ISNUMBER(F186-'Choose Housekeeping Genes'!G$12),F186-'Choose Housekeeping Genes'!G$12,"")</f>
        <v/>
      </c>
      <c r="AY186" s="22" t="str">
        <f ca="1">IF(ISNUMBER(G186-'Choose Housekeeping Genes'!H$12),G186-'Choose Housekeeping Genes'!H$12,"")</f>
        <v/>
      </c>
      <c r="AZ186" s="22" t="str">
        <f ca="1">IF(ISNUMBER(H186-'Choose Housekeeping Genes'!I$12),H186-'Choose Housekeeping Genes'!I$12,"")</f>
        <v/>
      </c>
      <c r="BA186" s="22" t="str">
        <f ca="1">IF(ISNUMBER(I186-'Choose Housekeeping Genes'!J$12),I186-'Choose Housekeeping Genes'!J$12,"")</f>
        <v/>
      </c>
      <c r="BB186" s="22" t="str">
        <f ca="1">IF(ISNUMBER(J186-'Choose Housekeeping Genes'!K$12),J186-'Choose Housekeeping Genes'!K$12,"")</f>
        <v/>
      </c>
      <c r="BC186" s="22" t="str">
        <f ca="1">IF(ISNUMBER(K186-'Choose Housekeeping Genes'!L$12),K186-'Choose Housekeeping Genes'!L$12,"")</f>
        <v/>
      </c>
      <c r="BD186" s="22" t="str">
        <f ca="1">IF(ISNUMBER(L186-'Choose Housekeeping Genes'!M$12),L186-'Choose Housekeeping Genes'!M$12,"")</f>
        <v/>
      </c>
      <c r="BE186" s="22" t="str">
        <f ca="1">IF(ISNUMBER(M186-'Choose Housekeeping Genes'!N$12),M186-'Choose Housekeeping Genes'!N$12,"")</f>
        <v/>
      </c>
      <c r="BF186" s="22" t="str">
        <f ca="1">IF(ISNUMBER(N186-'Choose Housekeeping Genes'!O$12),N186-'Choose Housekeeping Genes'!O$12,"")</f>
        <v/>
      </c>
      <c r="BG186" s="22" t="str">
        <f ca="1">IF(ISNUMBER(O186-'Choose Housekeeping Genes'!P$12),O186-'Choose Housekeeping Genes'!P$12,"")</f>
        <v/>
      </c>
      <c r="BH186" s="22" t="str">
        <f ca="1">IF(ISNUMBER(P186-'Choose Housekeeping Genes'!Q$12),P186-'Choose Housekeeping Genes'!Q$12,"")</f>
        <v/>
      </c>
      <c r="BI186" s="22" t="str">
        <f ca="1">IF(ISNUMBER(Q186-'Choose Housekeeping Genes'!R$12),Q186-'Choose Housekeeping Genes'!R$12,"")</f>
        <v/>
      </c>
      <c r="BJ186" s="22" t="str">
        <f ca="1">IF(ISNUMBER(R186-'Choose Housekeeping Genes'!S$12),R186-'Choose Housekeeping Genes'!S$12,"")</f>
        <v/>
      </c>
      <c r="BK186" s="22" t="str">
        <f ca="1">IF(ISNUMBER(S186-'Choose Housekeeping Genes'!T$12),S186-'Choose Housekeeping Genes'!T$12,"")</f>
        <v/>
      </c>
      <c r="BL186" s="22" t="str">
        <f ca="1">IF(ISNUMBER(T186-'Choose Housekeeping Genes'!U$12),T186-'Choose Housekeeping Genes'!U$12,"")</f>
        <v/>
      </c>
      <c r="BM186" s="22" t="str">
        <f ca="1">IF(ISNUMBER(U186-'Choose Housekeeping Genes'!V$12),U186-'Choose Housekeeping Genes'!V$12,"")</f>
        <v/>
      </c>
      <c r="BN186" s="22" t="str">
        <f ca="1">IF(ISNUMBER(V186-'Choose Housekeeping Genes'!W$12),V186-'Choose Housekeeping Genes'!W$12,"")</f>
        <v/>
      </c>
      <c r="BO186" s="142" t="str">
        <f t="shared" si="138"/>
        <v>mt-Tyr-GTA</v>
      </c>
      <c r="BP186" s="140" t="s">
        <v>72</v>
      </c>
      <c r="BQ186" s="22" t="str">
        <f ca="1">IF(ISNUMBER(Y186-'Choose Housekeeping Genes'!AA$12),Y186-'Choose Housekeeping Genes'!AA$12,"")</f>
        <v/>
      </c>
      <c r="BR186" s="22" t="str">
        <f ca="1">IF(ISNUMBER(Z186-'Choose Housekeeping Genes'!AB$12),Z186-'Choose Housekeeping Genes'!AB$12,"")</f>
        <v/>
      </c>
      <c r="BS186" s="22" t="str">
        <f ca="1">IF(ISNUMBER(AA186-'Choose Housekeeping Genes'!AC$12),AA186-'Choose Housekeeping Genes'!AC$12,"")</f>
        <v/>
      </c>
      <c r="BT186" s="22" t="str">
        <f ca="1">IF(ISNUMBER(AB186-'Choose Housekeeping Genes'!AD$12),AB186-'Choose Housekeeping Genes'!AD$12,"")</f>
        <v/>
      </c>
      <c r="BU186" s="22" t="str">
        <f ca="1">IF(ISNUMBER(AC186-'Choose Housekeeping Genes'!AE$12),AC186-'Choose Housekeeping Genes'!AE$12,"")</f>
        <v/>
      </c>
      <c r="BV186" s="22" t="str">
        <f ca="1">IF(ISNUMBER(AD186-'Choose Housekeeping Genes'!AF$12),AD186-'Choose Housekeeping Genes'!AF$12,"")</f>
        <v/>
      </c>
      <c r="BW186" s="22" t="str">
        <f ca="1">IF(ISNUMBER(AE186-'Choose Housekeeping Genes'!AG$12),AE186-'Choose Housekeeping Genes'!AG$12,"")</f>
        <v/>
      </c>
      <c r="BX186" s="22" t="str">
        <f ca="1">IF(ISNUMBER(AF186-'Choose Housekeeping Genes'!AH$12),AF186-'Choose Housekeeping Genes'!AH$12,"")</f>
        <v/>
      </c>
      <c r="BY186" s="22" t="str">
        <f ca="1">IF(ISNUMBER(AG186-'Choose Housekeeping Genes'!AI$12),AG186-'Choose Housekeeping Genes'!AI$12,"")</f>
        <v/>
      </c>
      <c r="BZ186" s="22" t="str">
        <f ca="1">IF(ISNUMBER(AH186-'Choose Housekeeping Genes'!AJ$12),AH186-'Choose Housekeeping Genes'!AJ$12,"")</f>
        <v/>
      </c>
      <c r="CA186" s="22" t="str">
        <f ca="1">IF(ISNUMBER(AI186-'Choose Housekeeping Genes'!AK$12),AI186-'Choose Housekeeping Genes'!AK$12,"")</f>
        <v/>
      </c>
      <c r="CB186" s="22" t="str">
        <f ca="1">IF(ISNUMBER(AJ186-'Choose Housekeeping Genes'!AL$12),AJ186-'Choose Housekeeping Genes'!AL$12,"")</f>
        <v/>
      </c>
      <c r="CC186" s="22" t="str">
        <f ca="1">IF(ISNUMBER(AK186-'Choose Housekeeping Genes'!AM$12),AK186-'Choose Housekeeping Genes'!AM$12,"")</f>
        <v/>
      </c>
      <c r="CD186" s="22" t="str">
        <f ca="1">IF(ISNUMBER(AL186-'Choose Housekeeping Genes'!AN$12),AL186-'Choose Housekeeping Genes'!AN$12,"")</f>
        <v/>
      </c>
      <c r="CE186" s="22" t="str">
        <f ca="1">IF(ISNUMBER(AM186-'Choose Housekeeping Genes'!AO$12),AM186-'Choose Housekeeping Genes'!AO$12,"")</f>
        <v/>
      </c>
      <c r="CF186" s="22" t="str">
        <f ca="1">IF(ISNUMBER(AN186-'Choose Housekeeping Genes'!AP$12),AN186-'Choose Housekeeping Genes'!AP$12,"")</f>
        <v/>
      </c>
      <c r="CG186" s="22" t="str">
        <f ca="1">IF(ISNUMBER(AO186-'Choose Housekeeping Genes'!AQ$12),AO186-'Choose Housekeeping Genes'!AQ$12,"")</f>
        <v/>
      </c>
      <c r="CH186" s="22" t="str">
        <f ca="1">IF(ISNUMBER(AP186-'Choose Housekeeping Genes'!AR$12),AP186-'Choose Housekeeping Genes'!AR$12,"")</f>
        <v/>
      </c>
      <c r="CI186" s="22" t="str">
        <f ca="1">IF(ISNUMBER(AQ186-'Choose Housekeeping Genes'!AS$12),AQ186-'Choose Housekeeping Genes'!AS$12,"")</f>
        <v/>
      </c>
      <c r="CJ186" s="22" t="str">
        <f ca="1">IF(ISNUMBER(AR186-'Choose Housekeeping Genes'!AT$12),AR186-'Choose Housekeeping Genes'!AT$12,"")</f>
        <v/>
      </c>
      <c r="CK186" s="66" t="e">
        <f t="shared" ca="1" si="95"/>
        <v>#DIV/0!</v>
      </c>
      <c r="CL186" s="143" t="e">
        <f t="shared" ca="1" si="96"/>
        <v>#DIV/0!</v>
      </c>
      <c r="DA186" s="69" t="str">
        <f>'Transcript table'!D194</f>
        <v>mt-Tyr-GTA</v>
      </c>
      <c r="DB186" s="21" t="s">
        <v>72</v>
      </c>
      <c r="DC186" s="65" t="str">
        <f t="shared" ca="1" si="97"/>
        <v/>
      </c>
      <c r="DD186" s="65" t="str">
        <f t="shared" ca="1" si="98"/>
        <v/>
      </c>
      <c r="DE186" s="65" t="str">
        <f t="shared" ca="1" si="99"/>
        <v/>
      </c>
      <c r="DF186" s="65" t="str">
        <f t="shared" ca="1" si="100"/>
        <v/>
      </c>
      <c r="DG186" s="65" t="str">
        <f t="shared" ca="1" si="101"/>
        <v/>
      </c>
      <c r="DH186" s="65" t="str">
        <f t="shared" ca="1" si="102"/>
        <v/>
      </c>
      <c r="DI186" s="65" t="str">
        <f t="shared" ca="1" si="103"/>
        <v/>
      </c>
      <c r="DJ186" s="65" t="str">
        <f t="shared" ca="1" si="104"/>
        <v/>
      </c>
      <c r="DK186" s="65" t="str">
        <f t="shared" ca="1" si="105"/>
        <v/>
      </c>
      <c r="DL186" s="65" t="str">
        <f t="shared" ca="1" si="106"/>
        <v/>
      </c>
      <c r="DM186" s="65" t="str">
        <f t="shared" ca="1" si="107"/>
        <v/>
      </c>
      <c r="DN186" s="65" t="str">
        <f t="shared" ca="1" si="108"/>
        <v/>
      </c>
      <c r="DO186" s="65" t="str">
        <f t="shared" ca="1" si="109"/>
        <v/>
      </c>
      <c r="DP186" s="65" t="str">
        <f t="shared" ca="1" si="110"/>
        <v/>
      </c>
      <c r="DQ186" s="65" t="str">
        <f t="shared" ca="1" si="111"/>
        <v/>
      </c>
      <c r="DR186" s="65" t="str">
        <f t="shared" ca="1" si="112"/>
        <v/>
      </c>
      <c r="DS186" s="65" t="str">
        <f t="shared" ca="1" si="113"/>
        <v/>
      </c>
      <c r="DT186" s="65" t="str">
        <f t="shared" ca="1" si="114"/>
        <v/>
      </c>
      <c r="DU186" s="65" t="str">
        <f t="shared" ca="1" si="115"/>
        <v/>
      </c>
      <c r="DV186" s="65" t="str">
        <f t="shared" ca="1" si="116"/>
        <v/>
      </c>
      <c r="DW186" s="141" t="str">
        <f t="shared" si="117"/>
        <v>mt-Tyr-GTA</v>
      </c>
      <c r="DX186" s="140" t="s">
        <v>72</v>
      </c>
      <c r="DY186" s="65" t="str">
        <f t="shared" ca="1" si="118"/>
        <v/>
      </c>
      <c r="DZ186" s="65" t="str">
        <f t="shared" ca="1" si="119"/>
        <v/>
      </c>
      <c r="EA186" s="65" t="str">
        <f t="shared" ca="1" si="120"/>
        <v/>
      </c>
      <c r="EB186" s="65" t="str">
        <f t="shared" ca="1" si="121"/>
        <v/>
      </c>
      <c r="EC186" s="65" t="str">
        <f t="shared" ca="1" si="122"/>
        <v/>
      </c>
      <c r="ED186" s="65" t="str">
        <f t="shared" ca="1" si="123"/>
        <v/>
      </c>
      <c r="EE186" s="65" t="str">
        <f t="shared" ca="1" si="124"/>
        <v/>
      </c>
      <c r="EF186" s="65" t="str">
        <f t="shared" ca="1" si="125"/>
        <v/>
      </c>
      <c r="EG186" s="65" t="str">
        <f t="shared" ca="1" si="126"/>
        <v/>
      </c>
      <c r="EH186" s="65" t="str">
        <f t="shared" ca="1" si="127"/>
        <v/>
      </c>
      <c r="EI186" s="65" t="str">
        <f t="shared" ca="1" si="128"/>
        <v/>
      </c>
      <c r="EJ186" s="65" t="str">
        <f t="shared" ca="1" si="129"/>
        <v/>
      </c>
      <c r="EK186" s="65" t="str">
        <f t="shared" ca="1" si="130"/>
        <v/>
      </c>
      <c r="EL186" s="65" t="str">
        <f t="shared" ca="1" si="131"/>
        <v/>
      </c>
      <c r="EM186" s="65" t="str">
        <f t="shared" ca="1" si="132"/>
        <v/>
      </c>
      <c r="EN186" s="65" t="str">
        <f t="shared" ca="1" si="133"/>
        <v/>
      </c>
      <c r="EO186" s="65" t="str">
        <f t="shared" ca="1" si="134"/>
        <v/>
      </c>
      <c r="EP186" s="65" t="str">
        <f t="shared" ca="1" si="135"/>
        <v/>
      </c>
      <c r="EQ186" s="65" t="str">
        <f t="shared" ca="1" si="136"/>
        <v/>
      </c>
      <c r="ER186" s="65" t="str">
        <f t="shared" ca="1" si="137"/>
        <v/>
      </c>
    </row>
    <row r="187" spans="1:148" ht="12.75" customHeight="1">
      <c r="A187" s="134" t="str">
        <f>'Test Sample Data'!A187</f>
        <v>mt-Val-TAC</v>
      </c>
      <c r="B187" s="136" t="s">
        <v>70</v>
      </c>
      <c r="C187" s="22" t="str">
        <f>IF(SUM('Test Sample Data'!C$3:C$194)&gt;10,IF(AND(ISNUMBER('Test Sample Data'!C187),'Test Sample Data'!C187&lt;35,'Test Sample Data'!C187&gt;0),'Test Sample Data'!C187-'Choose Housekeeping Genes'!D$20,35-'Choose Housekeeping Genes'!D$20),"")</f>
        <v/>
      </c>
      <c r="D187" s="22" t="str">
        <f>IF(SUM('Test Sample Data'!D$3:D$194)&gt;10,IF(AND(ISNUMBER('Test Sample Data'!D187),'Test Sample Data'!D187&lt;35,'Test Sample Data'!D187&gt;0),'Test Sample Data'!D187-'Choose Housekeeping Genes'!E$20,35-'Choose Housekeeping Genes'!E$20),"")</f>
        <v/>
      </c>
      <c r="E187" s="22" t="str">
        <f>IF(SUM('Test Sample Data'!E$3:E$194)&gt;10,IF(AND(ISNUMBER('Test Sample Data'!E187),'Test Sample Data'!E187&lt;35,'Test Sample Data'!E187&gt;0),'Test Sample Data'!E187-'Choose Housekeeping Genes'!F$20,35-'Choose Housekeeping Genes'!F$20),"")</f>
        <v/>
      </c>
      <c r="F187" s="22" t="str">
        <f>IF(SUM('Test Sample Data'!F$3:F$194)&gt;10,IF(AND(ISNUMBER('Test Sample Data'!F187),'Test Sample Data'!F187&lt;35,'Test Sample Data'!F187&gt;0),'Test Sample Data'!F187-'Choose Housekeeping Genes'!G$20,35-'Choose Housekeeping Genes'!G$20),"")</f>
        <v/>
      </c>
      <c r="G187" s="22" t="str">
        <f>IF(SUM('Test Sample Data'!G$3:G$194)&gt;10,IF(AND(ISNUMBER('Test Sample Data'!G187),'Test Sample Data'!G187&lt;35,'Test Sample Data'!G187&gt;0),'Test Sample Data'!G187-'Choose Housekeeping Genes'!H$20,35-'Choose Housekeeping Genes'!H$20),"")</f>
        <v/>
      </c>
      <c r="H187" s="22" t="str">
        <f>IF(SUM('Test Sample Data'!H$3:H$194)&gt;10,IF(AND(ISNUMBER('Test Sample Data'!H187),'Test Sample Data'!H187&lt;35,'Test Sample Data'!H187&gt;0),'Test Sample Data'!H187-'Choose Housekeeping Genes'!I$20,35-'Choose Housekeeping Genes'!I$20),"")</f>
        <v/>
      </c>
      <c r="I187" s="22" t="str">
        <f>IF(SUM('Test Sample Data'!I$3:I$194)&gt;10,IF(AND(ISNUMBER('Test Sample Data'!I187),'Test Sample Data'!I187&lt;35,'Test Sample Data'!I187&gt;0),'Test Sample Data'!I187-'Choose Housekeeping Genes'!J$20,35-'Choose Housekeeping Genes'!J$20),"")</f>
        <v/>
      </c>
      <c r="J187" s="22" t="str">
        <f>IF(SUM('Test Sample Data'!J$3:J$194)&gt;10,IF(AND(ISNUMBER('Test Sample Data'!J187),'Test Sample Data'!J187&lt;35,'Test Sample Data'!J187&gt;0),'Test Sample Data'!J187-'Choose Housekeeping Genes'!K$20,35-'Choose Housekeeping Genes'!K$20),"")</f>
        <v/>
      </c>
      <c r="K187" s="22" t="str">
        <f>IF(SUM('Test Sample Data'!K$3:K$194)&gt;10,IF(AND(ISNUMBER('Test Sample Data'!K187),'Test Sample Data'!K187&lt;35,'Test Sample Data'!K187&gt;0),'Test Sample Data'!K187-'Choose Housekeeping Genes'!L$20,35-'Choose Housekeeping Genes'!L$20),"")</f>
        <v/>
      </c>
      <c r="L187" s="22" t="str">
        <f>IF(SUM('Test Sample Data'!L$3:L$194)&gt;10,IF(AND(ISNUMBER('Test Sample Data'!L187),'Test Sample Data'!L187&lt;35,'Test Sample Data'!L187&gt;0),'Test Sample Data'!L187-'Choose Housekeeping Genes'!M$20,35-'Choose Housekeeping Genes'!M$20),"")</f>
        <v/>
      </c>
      <c r="M187" s="22" t="str">
        <f>IF(SUM('Test Sample Data'!M$3:M$194)&gt;10,IF(AND(ISNUMBER('Test Sample Data'!M187),'Test Sample Data'!M187&lt;35,'Test Sample Data'!M187&gt;0),'Test Sample Data'!M187-'Choose Housekeeping Genes'!N$20,35-'Choose Housekeeping Genes'!N$20),"")</f>
        <v/>
      </c>
      <c r="N187" s="22" t="str">
        <f>IF(SUM('Test Sample Data'!N$3:N$194)&gt;10,IF(AND(ISNUMBER('Test Sample Data'!N187),'Test Sample Data'!N187&lt;35,'Test Sample Data'!N187&gt;0),'Test Sample Data'!N187-'Choose Housekeeping Genes'!O$20,35-'Choose Housekeeping Genes'!O$20),"")</f>
        <v/>
      </c>
      <c r="O187" s="22" t="str">
        <f>IF(SUM('Test Sample Data'!O$3:O$194)&gt;10,IF(AND(ISNUMBER('Test Sample Data'!O187),'Test Sample Data'!O187&lt;35,'Test Sample Data'!O187&gt;0),'Test Sample Data'!O187-'Choose Housekeeping Genes'!P$20,35-'Choose Housekeeping Genes'!P$20),"")</f>
        <v/>
      </c>
      <c r="P187" s="22" t="str">
        <f>IF(SUM('Test Sample Data'!P$3:P$194)&gt;10,IF(AND(ISNUMBER('Test Sample Data'!P187),'Test Sample Data'!P187&lt;35,'Test Sample Data'!P187&gt;0),'Test Sample Data'!P187-'Choose Housekeeping Genes'!Q$20,35-'Choose Housekeeping Genes'!Q$20),"")</f>
        <v/>
      </c>
      <c r="Q187" s="22" t="str">
        <f>IF(SUM('Test Sample Data'!Q$3:Q$194)&gt;10,IF(AND(ISNUMBER('Test Sample Data'!Q187),'Test Sample Data'!Q187&lt;35,'Test Sample Data'!Q187&gt;0),'Test Sample Data'!Q187-'Choose Housekeeping Genes'!R$20,35-'Choose Housekeeping Genes'!R$20),"")</f>
        <v/>
      </c>
      <c r="R187" s="22" t="str">
        <f>IF(SUM('Test Sample Data'!R$3:R$194)&gt;10,IF(AND(ISNUMBER('Test Sample Data'!R187),'Test Sample Data'!R187&lt;35,'Test Sample Data'!R187&gt;0),'Test Sample Data'!R187-'Choose Housekeeping Genes'!S$20,35-'Choose Housekeeping Genes'!S$20),"")</f>
        <v/>
      </c>
      <c r="S187" s="22" t="str">
        <f>IF(SUM('Test Sample Data'!S$3:S$194)&gt;10,IF(AND(ISNUMBER('Test Sample Data'!S187),'Test Sample Data'!S187&lt;35,'Test Sample Data'!S187&gt;0),'Test Sample Data'!S187-'Choose Housekeeping Genes'!T$20,35-'Choose Housekeeping Genes'!T$20),"")</f>
        <v/>
      </c>
      <c r="T187" s="22" t="str">
        <f>IF(SUM('Test Sample Data'!T$3:T$194)&gt;10,IF(AND(ISNUMBER('Test Sample Data'!T187),'Test Sample Data'!T187&lt;35,'Test Sample Data'!T187&gt;0),'Test Sample Data'!T187-'Choose Housekeeping Genes'!U$20,35-'Choose Housekeeping Genes'!U$20),"")</f>
        <v/>
      </c>
      <c r="U187" s="22" t="str">
        <f>IF(SUM('Test Sample Data'!U$3:U$194)&gt;10,IF(AND(ISNUMBER('Test Sample Data'!U187),'Test Sample Data'!U187&lt;35,'Test Sample Data'!U187&gt;0),'Test Sample Data'!U187-'Choose Housekeeping Genes'!V$20,35-'Choose Housekeeping Genes'!V$20),"")</f>
        <v/>
      </c>
      <c r="V187" s="22" t="str">
        <f>IF(SUM('Test Sample Data'!V$3:V$194)&gt;10,IF(AND(ISNUMBER('Test Sample Data'!V187),'Test Sample Data'!V187&lt;35,'Test Sample Data'!V187&gt;0),'Test Sample Data'!V187-'Choose Housekeeping Genes'!W$20,35-'Choose Housekeeping Genes'!W$20),"")</f>
        <v/>
      </c>
      <c r="W187" s="139" t="str">
        <f>'Control Sample Data'!A187</f>
        <v>mt-Val-TAC</v>
      </c>
      <c r="X187" s="140" t="s">
        <v>70</v>
      </c>
      <c r="Y187" s="22" t="str">
        <f>IF(SUM('Control Sample Data'!C$3:C$194)&gt;10,IF(AND(ISNUMBER('Control Sample Data'!C187),'Control Sample Data'!C187&lt;35,'Control Sample Data'!C187&gt;0),'Control Sample Data'!C187-'Choose Housekeeping Genes'!AA$20,35-'Choose Housekeeping Genes'!AA$20),"")</f>
        <v/>
      </c>
      <c r="Z187" s="22" t="str">
        <f>IF(SUM('Control Sample Data'!D$3:D$194)&gt;10,IF(AND(ISNUMBER('Control Sample Data'!D187),'Control Sample Data'!D187&lt;35,'Control Sample Data'!D187&gt;0),'Control Sample Data'!D187-'Choose Housekeeping Genes'!AB$20,35-'Choose Housekeeping Genes'!AB$20),"")</f>
        <v/>
      </c>
      <c r="AA187" s="22" t="str">
        <f>IF(SUM('Control Sample Data'!E$3:E$194)&gt;10,IF(AND(ISNUMBER('Control Sample Data'!E187),'Control Sample Data'!E187&lt;35,'Control Sample Data'!E187&gt;0),'Control Sample Data'!E187-'Choose Housekeeping Genes'!AC$20,35-'Choose Housekeeping Genes'!AC$20),"")</f>
        <v/>
      </c>
      <c r="AB187" s="22" t="str">
        <f>IF(SUM('Control Sample Data'!F$3:F$194)&gt;10,IF(AND(ISNUMBER('Control Sample Data'!F187),'Control Sample Data'!F187&lt;35,'Control Sample Data'!F187&gt;0),'Control Sample Data'!F187-'Choose Housekeeping Genes'!AD$20,35-'Choose Housekeeping Genes'!AD$20),"")</f>
        <v/>
      </c>
      <c r="AC187" s="22" t="str">
        <f>IF(SUM('Control Sample Data'!G$3:G$194)&gt;10,IF(AND(ISNUMBER('Control Sample Data'!G187),'Control Sample Data'!G187&lt;35,'Control Sample Data'!G187&gt;0),'Control Sample Data'!G187-'Choose Housekeeping Genes'!AE$20,35-'Choose Housekeeping Genes'!AE$20),"")</f>
        <v/>
      </c>
      <c r="AD187" s="22" t="str">
        <f>IF(SUM('Control Sample Data'!H$3:H$194)&gt;10,IF(AND(ISNUMBER('Control Sample Data'!H187),'Control Sample Data'!H187&lt;35,'Control Sample Data'!H187&gt;0),'Control Sample Data'!H187-'Choose Housekeeping Genes'!AF$20,35-'Choose Housekeeping Genes'!AF$20),"")</f>
        <v/>
      </c>
      <c r="AE187" s="22" t="str">
        <f>IF(SUM('Control Sample Data'!I$3:I$194)&gt;10,IF(AND(ISNUMBER('Control Sample Data'!I187),'Control Sample Data'!I187&lt;35,'Control Sample Data'!I187&gt;0),'Control Sample Data'!I187-'Choose Housekeeping Genes'!AG$20,35-'Choose Housekeeping Genes'!AG$20),"")</f>
        <v/>
      </c>
      <c r="AF187" s="22" t="str">
        <f>IF(SUM('Control Sample Data'!J$3:J$194)&gt;10,IF(AND(ISNUMBER('Control Sample Data'!J187),'Control Sample Data'!J187&lt;35,'Control Sample Data'!J187&gt;0),'Control Sample Data'!J187-'Choose Housekeeping Genes'!AH$20,35-'Choose Housekeeping Genes'!AH$20),"")</f>
        <v/>
      </c>
      <c r="AG187" s="22" t="str">
        <f>IF(SUM('Control Sample Data'!K$3:K$194)&gt;10,IF(AND(ISNUMBER('Control Sample Data'!K187),'Control Sample Data'!K187&lt;35,'Control Sample Data'!K187&gt;0),'Control Sample Data'!K187-'Choose Housekeeping Genes'!AI$20,35-'Choose Housekeeping Genes'!AI$20),"")</f>
        <v/>
      </c>
      <c r="AH187" s="22" t="str">
        <f>IF(SUM('Control Sample Data'!L$3:L$194)&gt;10,IF(AND(ISNUMBER('Control Sample Data'!L187),'Control Sample Data'!L187&lt;35,'Control Sample Data'!L187&gt;0),'Control Sample Data'!L187-'Choose Housekeeping Genes'!AJ$20,35-'Choose Housekeeping Genes'!AJ$20),"")</f>
        <v/>
      </c>
      <c r="AI187" s="22" t="str">
        <f>IF(SUM('Control Sample Data'!M$3:M$194)&gt;10,IF(AND(ISNUMBER('Control Sample Data'!M187),'Control Sample Data'!M187&lt;35,'Control Sample Data'!M187&gt;0),'Control Sample Data'!M187-'Choose Housekeeping Genes'!AK$20,35-'Choose Housekeeping Genes'!AK$20),"")</f>
        <v/>
      </c>
      <c r="AJ187" s="22" t="str">
        <f>IF(SUM('Control Sample Data'!N$3:N$194)&gt;10,IF(AND(ISNUMBER('Control Sample Data'!N187),'Control Sample Data'!N187&lt;35,'Control Sample Data'!N187&gt;0),'Control Sample Data'!N187-'Choose Housekeeping Genes'!AL$20,35-'Choose Housekeeping Genes'!AL$20),"")</f>
        <v/>
      </c>
      <c r="AK187" s="22" t="str">
        <f>IF(SUM('Control Sample Data'!O$3:O$194)&gt;10,IF(AND(ISNUMBER('Control Sample Data'!O187),'Control Sample Data'!O187&lt;35,'Control Sample Data'!O187&gt;0),'Control Sample Data'!O187-'Choose Housekeeping Genes'!AM$20,35-'Choose Housekeeping Genes'!AM$20),"")</f>
        <v/>
      </c>
      <c r="AL187" s="22" t="str">
        <f>IF(SUM('Control Sample Data'!P$3:P$194)&gt;10,IF(AND(ISNUMBER('Control Sample Data'!P187),'Control Sample Data'!P187&lt;35,'Control Sample Data'!P187&gt;0),'Control Sample Data'!P187-'Choose Housekeeping Genes'!AN$20,35-'Choose Housekeeping Genes'!AN$20),"")</f>
        <v/>
      </c>
      <c r="AM187" s="22" t="str">
        <f>IF(SUM('Control Sample Data'!Q$3:Q$194)&gt;10,IF(AND(ISNUMBER('Control Sample Data'!Q187),'Control Sample Data'!Q187&lt;35,'Control Sample Data'!Q187&gt;0),'Control Sample Data'!Q187-'Choose Housekeeping Genes'!AO$20,35-'Choose Housekeeping Genes'!AO$20),"")</f>
        <v/>
      </c>
      <c r="AN187" s="22" t="str">
        <f>IF(SUM('Control Sample Data'!R$3:R$194)&gt;10,IF(AND(ISNUMBER('Control Sample Data'!R187),'Control Sample Data'!R187&lt;35,'Control Sample Data'!R187&gt;0),'Control Sample Data'!R187-'Choose Housekeeping Genes'!AP$20,35-'Choose Housekeeping Genes'!AP$20),"")</f>
        <v/>
      </c>
      <c r="AO187" s="22" t="str">
        <f>IF(SUM('Control Sample Data'!S$3:S$194)&gt;10,IF(AND(ISNUMBER('Control Sample Data'!S187),'Control Sample Data'!S187&lt;35,'Control Sample Data'!S187&gt;0),'Control Sample Data'!S187-'Choose Housekeeping Genes'!AQ$20,35-'Choose Housekeeping Genes'!AQ$20),"")</f>
        <v/>
      </c>
      <c r="AP187" s="22" t="str">
        <f>IF(SUM('Control Sample Data'!T$3:T$194)&gt;10,IF(AND(ISNUMBER('Control Sample Data'!T187),'Control Sample Data'!T187&lt;35,'Control Sample Data'!T187&gt;0),'Control Sample Data'!T187-'Choose Housekeeping Genes'!AR$20,35-'Choose Housekeeping Genes'!AR$20),"")</f>
        <v/>
      </c>
      <c r="AQ187" s="22" t="str">
        <f>IF(SUM('Control Sample Data'!U$3:U$194)&gt;10,IF(AND(ISNUMBER('Control Sample Data'!U187),'Control Sample Data'!U187&lt;35,'Control Sample Data'!U187&gt;0),'Control Sample Data'!U187-'Choose Housekeeping Genes'!AS$20,35-'Choose Housekeeping Genes'!AS$20),"")</f>
        <v/>
      </c>
      <c r="AR187" s="22" t="str">
        <f>IF(SUM('Control Sample Data'!V$3:V$194)&gt;10,IF(AND(ISNUMBER('Control Sample Data'!V187),'Control Sample Data'!V187&lt;35,'Control Sample Data'!V187&gt;0),'Control Sample Data'!V187-'Choose Housekeeping Genes'!AT$20,35-'Choose Housekeeping Genes'!AT$20),"")</f>
        <v/>
      </c>
      <c r="AS187" s="69" t="str">
        <f>'Control Sample Data'!A187</f>
        <v>mt-Val-TAC</v>
      </c>
      <c r="AT187" s="21" t="s">
        <v>70</v>
      </c>
      <c r="AU187" s="22" t="str">
        <f ca="1">IF(ISNUMBER(C187-'Choose Housekeeping Genes'!D$12),C187-'Choose Housekeeping Genes'!D$12,"")</f>
        <v/>
      </c>
      <c r="AV187" s="22" t="str">
        <f ca="1">IF(ISNUMBER(D187-'Choose Housekeeping Genes'!E$12),D187-'Choose Housekeeping Genes'!E$12,"")</f>
        <v/>
      </c>
      <c r="AW187" s="22" t="str">
        <f ca="1">IF(ISNUMBER(E187-'Choose Housekeeping Genes'!F$12),E187-'Choose Housekeeping Genes'!F$12,"")</f>
        <v/>
      </c>
      <c r="AX187" s="22" t="str">
        <f ca="1">IF(ISNUMBER(F187-'Choose Housekeeping Genes'!G$12),F187-'Choose Housekeeping Genes'!G$12,"")</f>
        <v/>
      </c>
      <c r="AY187" s="22" t="str">
        <f ca="1">IF(ISNUMBER(G187-'Choose Housekeeping Genes'!H$12),G187-'Choose Housekeeping Genes'!H$12,"")</f>
        <v/>
      </c>
      <c r="AZ187" s="22" t="str">
        <f ca="1">IF(ISNUMBER(H187-'Choose Housekeeping Genes'!I$12),H187-'Choose Housekeeping Genes'!I$12,"")</f>
        <v/>
      </c>
      <c r="BA187" s="22" t="str">
        <f ca="1">IF(ISNUMBER(I187-'Choose Housekeeping Genes'!J$12),I187-'Choose Housekeeping Genes'!J$12,"")</f>
        <v/>
      </c>
      <c r="BB187" s="22" t="str">
        <f ca="1">IF(ISNUMBER(J187-'Choose Housekeeping Genes'!K$12),J187-'Choose Housekeeping Genes'!K$12,"")</f>
        <v/>
      </c>
      <c r="BC187" s="22" t="str">
        <f ca="1">IF(ISNUMBER(K187-'Choose Housekeeping Genes'!L$12),K187-'Choose Housekeeping Genes'!L$12,"")</f>
        <v/>
      </c>
      <c r="BD187" s="22" t="str">
        <f ca="1">IF(ISNUMBER(L187-'Choose Housekeeping Genes'!M$12),L187-'Choose Housekeeping Genes'!M$12,"")</f>
        <v/>
      </c>
      <c r="BE187" s="22" t="str">
        <f ca="1">IF(ISNUMBER(M187-'Choose Housekeeping Genes'!N$12),M187-'Choose Housekeeping Genes'!N$12,"")</f>
        <v/>
      </c>
      <c r="BF187" s="22" t="str">
        <f ca="1">IF(ISNUMBER(N187-'Choose Housekeeping Genes'!O$12),N187-'Choose Housekeeping Genes'!O$12,"")</f>
        <v/>
      </c>
      <c r="BG187" s="22" t="str">
        <f ca="1">IF(ISNUMBER(O187-'Choose Housekeeping Genes'!P$12),O187-'Choose Housekeeping Genes'!P$12,"")</f>
        <v/>
      </c>
      <c r="BH187" s="22" t="str">
        <f ca="1">IF(ISNUMBER(P187-'Choose Housekeeping Genes'!Q$12),P187-'Choose Housekeeping Genes'!Q$12,"")</f>
        <v/>
      </c>
      <c r="BI187" s="22" t="str">
        <f ca="1">IF(ISNUMBER(Q187-'Choose Housekeeping Genes'!R$12),Q187-'Choose Housekeeping Genes'!R$12,"")</f>
        <v/>
      </c>
      <c r="BJ187" s="22" t="str">
        <f ca="1">IF(ISNUMBER(R187-'Choose Housekeeping Genes'!S$12),R187-'Choose Housekeeping Genes'!S$12,"")</f>
        <v/>
      </c>
      <c r="BK187" s="22" t="str">
        <f ca="1">IF(ISNUMBER(S187-'Choose Housekeeping Genes'!T$12),S187-'Choose Housekeeping Genes'!T$12,"")</f>
        <v/>
      </c>
      <c r="BL187" s="22" t="str">
        <f ca="1">IF(ISNUMBER(T187-'Choose Housekeeping Genes'!U$12),T187-'Choose Housekeeping Genes'!U$12,"")</f>
        <v/>
      </c>
      <c r="BM187" s="22" t="str">
        <f ca="1">IF(ISNUMBER(U187-'Choose Housekeeping Genes'!V$12),U187-'Choose Housekeeping Genes'!V$12,"")</f>
        <v/>
      </c>
      <c r="BN187" s="22" t="str">
        <f ca="1">IF(ISNUMBER(V187-'Choose Housekeeping Genes'!W$12),V187-'Choose Housekeeping Genes'!W$12,"")</f>
        <v/>
      </c>
      <c r="BO187" s="142" t="str">
        <f t="shared" si="138"/>
        <v>mt-Val-TAC</v>
      </c>
      <c r="BP187" s="140" t="s">
        <v>70</v>
      </c>
      <c r="BQ187" s="22" t="str">
        <f ca="1">IF(ISNUMBER(Y187-'Choose Housekeeping Genes'!AA$12),Y187-'Choose Housekeeping Genes'!AA$12,"")</f>
        <v/>
      </c>
      <c r="BR187" s="22" t="str">
        <f ca="1">IF(ISNUMBER(Z187-'Choose Housekeeping Genes'!AB$12),Z187-'Choose Housekeeping Genes'!AB$12,"")</f>
        <v/>
      </c>
      <c r="BS187" s="22" t="str">
        <f ca="1">IF(ISNUMBER(AA187-'Choose Housekeeping Genes'!AC$12),AA187-'Choose Housekeeping Genes'!AC$12,"")</f>
        <v/>
      </c>
      <c r="BT187" s="22" t="str">
        <f ca="1">IF(ISNUMBER(AB187-'Choose Housekeeping Genes'!AD$12),AB187-'Choose Housekeeping Genes'!AD$12,"")</f>
        <v/>
      </c>
      <c r="BU187" s="22" t="str">
        <f ca="1">IF(ISNUMBER(AC187-'Choose Housekeeping Genes'!AE$12),AC187-'Choose Housekeeping Genes'!AE$12,"")</f>
        <v/>
      </c>
      <c r="BV187" s="22" t="str">
        <f ca="1">IF(ISNUMBER(AD187-'Choose Housekeeping Genes'!AF$12),AD187-'Choose Housekeeping Genes'!AF$12,"")</f>
        <v/>
      </c>
      <c r="BW187" s="22" t="str">
        <f ca="1">IF(ISNUMBER(AE187-'Choose Housekeeping Genes'!AG$12),AE187-'Choose Housekeeping Genes'!AG$12,"")</f>
        <v/>
      </c>
      <c r="BX187" s="22" t="str">
        <f ca="1">IF(ISNUMBER(AF187-'Choose Housekeeping Genes'!AH$12),AF187-'Choose Housekeeping Genes'!AH$12,"")</f>
        <v/>
      </c>
      <c r="BY187" s="22" t="str">
        <f ca="1">IF(ISNUMBER(AG187-'Choose Housekeeping Genes'!AI$12),AG187-'Choose Housekeeping Genes'!AI$12,"")</f>
        <v/>
      </c>
      <c r="BZ187" s="22" t="str">
        <f ca="1">IF(ISNUMBER(AH187-'Choose Housekeeping Genes'!AJ$12),AH187-'Choose Housekeeping Genes'!AJ$12,"")</f>
        <v/>
      </c>
      <c r="CA187" s="22" t="str">
        <f ca="1">IF(ISNUMBER(AI187-'Choose Housekeeping Genes'!AK$12),AI187-'Choose Housekeeping Genes'!AK$12,"")</f>
        <v/>
      </c>
      <c r="CB187" s="22" t="str">
        <f ca="1">IF(ISNUMBER(AJ187-'Choose Housekeeping Genes'!AL$12),AJ187-'Choose Housekeeping Genes'!AL$12,"")</f>
        <v/>
      </c>
      <c r="CC187" s="22" t="str">
        <f ca="1">IF(ISNUMBER(AK187-'Choose Housekeeping Genes'!AM$12),AK187-'Choose Housekeeping Genes'!AM$12,"")</f>
        <v/>
      </c>
      <c r="CD187" s="22" t="str">
        <f ca="1">IF(ISNUMBER(AL187-'Choose Housekeeping Genes'!AN$12),AL187-'Choose Housekeeping Genes'!AN$12,"")</f>
        <v/>
      </c>
      <c r="CE187" s="22" t="str">
        <f ca="1">IF(ISNUMBER(AM187-'Choose Housekeeping Genes'!AO$12),AM187-'Choose Housekeeping Genes'!AO$12,"")</f>
        <v/>
      </c>
      <c r="CF187" s="22" t="str">
        <f ca="1">IF(ISNUMBER(AN187-'Choose Housekeeping Genes'!AP$12),AN187-'Choose Housekeeping Genes'!AP$12,"")</f>
        <v/>
      </c>
      <c r="CG187" s="22" t="str">
        <f ca="1">IF(ISNUMBER(AO187-'Choose Housekeeping Genes'!AQ$12),AO187-'Choose Housekeeping Genes'!AQ$12,"")</f>
        <v/>
      </c>
      <c r="CH187" s="22" t="str">
        <f ca="1">IF(ISNUMBER(AP187-'Choose Housekeeping Genes'!AR$12),AP187-'Choose Housekeeping Genes'!AR$12,"")</f>
        <v/>
      </c>
      <c r="CI187" s="22" t="str">
        <f ca="1">IF(ISNUMBER(AQ187-'Choose Housekeeping Genes'!AS$12),AQ187-'Choose Housekeeping Genes'!AS$12,"")</f>
        <v/>
      </c>
      <c r="CJ187" s="22" t="str">
        <f ca="1">IF(ISNUMBER(AR187-'Choose Housekeeping Genes'!AT$12),AR187-'Choose Housekeeping Genes'!AT$12,"")</f>
        <v/>
      </c>
      <c r="CK187" s="66" t="e">
        <f t="shared" ca="1" si="95"/>
        <v>#DIV/0!</v>
      </c>
      <c r="CL187" s="143" t="e">
        <f t="shared" ca="1" si="96"/>
        <v>#DIV/0!</v>
      </c>
      <c r="DA187" s="69" t="str">
        <f>'Transcript table'!D195</f>
        <v>mt-Val-TAC</v>
      </c>
      <c r="DB187" s="21" t="s">
        <v>70</v>
      </c>
      <c r="DC187" s="65" t="str">
        <f t="shared" ca="1" si="97"/>
        <v/>
      </c>
      <c r="DD187" s="65" t="str">
        <f t="shared" ca="1" si="98"/>
        <v/>
      </c>
      <c r="DE187" s="65" t="str">
        <f t="shared" ca="1" si="99"/>
        <v/>
      </c>
      <c r="DF187" s="65" t="str">
        <f t="shared" ca="1" si="100"/>
        <v/>
      </c>
      <c r="DG187" s="65" t="str">
        <f t="shared" ca="1" si="101"/>
        <v/>
      </c>
      <c r="DH187" s="65" t="str">
        <f t="shared" ca="1" si="102"/>
        <v/>
      </c>
      <c r="DI187" s="65" t="str">
        <f t="shared" ca="1" si="103"/>
        <v/>
      </c>
      <c r="DJ187" s="65" t="str">
        <f t="shared" ca="1" si="104"/>
        <v/>
      </c>
      <c r="DK187" s="65" t="str">
        <f t="shared" ca="1" si="105"/>
        <v/>
      </c>
      <c r="DL187" s="65" t="str">
        <f t="shared" ca="1" si="106"/>
        <v/>
      </c>
      <c r="DM187" s="65" t="str">
        <f t="shared" ca="1" si="107"/>
        <v/>
      </c>
      <c r="DN187" s="65" t="str">
        <f t="shared" ca="1" si="108"/>
        <v/>
      </c>
      <c r="DO187" s="65" t="str">
        <f t="shared" ca="1" si="109"/>
        <v/>
      </c>
      <c r="DP187" s="65" t="str">
        <f t="shared" ca="1" si="110"/>
        <v/>
      </c>
      <c r="DQ187" s="65" t="str">
        <f t="shared" ca="1" si="111"/>
        <v/>
      </c>
      <c r="DR187" s="65" t="str">
        <f t="shared" ca="1" si="112"/>
        <v/>
      </c>
      <c r="DS187" s="65" t="str">
        <f t="shared" ca="1" si="113"/>
        <v/>
      </c>
      <c r="DT187" s="65" t="str">
        <f t="shared" ca="1" si="114"/>
        <v/>
      </c>
      <c r="DU187" s="65" t="str">
        <f t="shared" ca="1" si="115"/>
        <v/>
      </c>
      <c r="DV187" s="65" t="str">
        <f t="shared" ca="1" si="116"/>
        <v/>
      </c>
      <c r="DW187" s="141" t="str">
        <f t="shared" si="117"/>
        <v>mt-Val-TAC</v>
      </c>
      <c r="DX187" s="140" t="s">
        <v>70</v>
      </c>
      <c r="DY187" s="65" t="str">
        <f t="shared" ca="1" si="118"/>
        <v/>
      </c>
      <c r="DZ187" s="65" t="str">
        <f t="shared" ca="1" si="119"/>
        <v/>
      </c>
      <c r="EA187" s="65" t="str">
        <f t="shared" ca="1" si="120"/>
        <v/>
      </c>
      <c r="EB187" s="65" t="str">
        <f t="shared" ca="1" si="121"/>
        <v/>
      </c>
      <c r="EC187" s="65" t="str">
        <f t="shared" ca="1" si="122"/>
        <v/>
      </c>
      <c r="ED187" s="65" t="str">
        <f t="shared" ca="1" si="123"/>
        <v/>
      </c>
      <c r="EE187" s="65" t="str">
        <f t="shared" ca="1" si="124"/>
        <v/>
      </c>
      <c r="EF187" s="65" t="str">
        <f t="shared" ca="1" si="125"/>
        <v/>
      </c>
      <c r="EG187" s="65" t="str">
        <f t="shared" ca="1" si="126"/>
        <v/>
      </c>
      <c r="EH187" s="65" t="str">
        <f t="shared" ca="1" si="127"/>
        <v/>
      </c>
      <c r="EI187" s="65" t="str">
        <f t="shared" ca="1" si="128"/>
        <v/>
      </c>
      <c r="EJ187" s="65" t="str">
        <f t="shared" ca="1" si="129"/>
        <v/>
      </c>
      <c r="EK187" s="65" t="str">
        <f t="shared" ca="1" si="130"/>
        <v/>
      </c>
      <c r="EL187" s="65" t="str">
        <f t="shared" ca="1" si="131"/>
        <v/>
      </c>
      <c r="EM187" s="65" t="str">
        <f t="shared" ca="1" si="132"/>
        <v/>
      </c>
      <c r="EN187" s="65" t="str">
        <f t="shared" ca="1" si="133"/>
        <v/>
      </c>
      <c r="EO187" s="65" t="str">
        <f t="shared" ca="1" si="134"/>
        <v/>
      </c>
      <c r="EP187" s="65" t="str">
        <f t="shared" ca="1" si="135"/>
        <v/>
      </c>
      <c r="EQ187" s="65" t="str">
        <f t="shared" ca="1" si="136"/>
        <v/>
      </c>
      <c r="ER187" s="65" t="str">
        <f t="shared" ca="1" si="137"/>
        <v/>
      </c>
    </row>
    <row r="188" spans="1:148" ht="12.75" customHeight="1">
      <c r="A188" s="134" t="str">
        <f>'Test Sample Data'!A188</f>
        <v>U6</v>
      </c>
      <c r="B188" s="136" t="s">
        <v>68</v>
      </c>
      <c r="C188" s="22" t="str">
        <f>IF(SUM('Test Sample Data'!C$3:C$194)&gt;10,IF(AND(ISNUMBER('Test Sample Data'!C188),'Test Sample Data'!C188&lt;35,'Test Sample Data'!C188&gt;0),'Test Sample Data'!C188-'Choose Housekeeping Genes'!D$20,35-'Choose Housekeeping Genes'!D$20),"")</f>
        <v/>
      </c>
      <c r="D188" s="22" t="str">
        <f>IF(SUM('Test Sample Data'!D$3:D$194)&gt;10,IF(AND(ISNUMBER('Test Sample Data'!D188),'Test Sample Data'!D188&lt;35,'Test Sample Data'!D188&gt;0),'Test Sample Data'!D188-'Choose Housekeeping Genes'!E$20,35-'Choose Housekeeping Genes'!E$20),"")</f>
        <v/>
      </c>
      <c r="E188" s="22" t="str">
        <f>IF(SUM('Test Sample Data'!E$3:E$194)&gt;10,IF(AND(ISNUMBER('Test Sample Data'!E188),'Test Sample Data'!E188&lt;35,'Test Sample Data'!E188&gt;0),'Test Sample Data'!E188-'Choose Housekeeping Genes'!F$20,35-'Choose Housekeeping Genes'!F$20),"")</f>
        <v/>
      </c>
      <c r="F188" s="22" t="str">
        <f>IF(SUM('Test Sample Data'!F$3:F$194)&gt;10,IF(AND(ISNUMBER('Test Sample Data'!F188),'Test Sample Data'!F188&lt;35,'Test Sample Data'!F188&gt;0),'Test Sample Data'!F188-'Choose Housekeeping Genes'!G$20,35-'Choose Housekeeping Genes'!G$20),"")</f>
        <v/>
      </c>
      <c r="G188" s="22" t="str">
        <f>IF(SUM('Test Sample Data'!G$3:G$194)&gt;10,IF(AND(ISNUMBER('Test Sample Data'!G188),'Test Sample Data'!G188&lt;35,'Test Sample Data'!G188&gt;0),'Test Sample Data'!G188-'Choose Housekeeping Genes'!H$20,35-'Choose Housekeeping Genes'!H$20),"")</f>
        <v/>
      </c>
      <c r="H188" s="22" t="str">
        <f>IF(SUM('Test Sample Data'!H$3:H$194)&gt;10,IF(AND(ISNUMBER('Test Sample Data'!H188),'Test Sample Data'!H188&lt;35,'Test Sample Data'!H188&gt;0),'Test Sample Data'!H188-'Choose Housekeeping Genes'!I$20,35-'Choose Housekeeping Genes'!I$20),"")</f>
        <v/>
      </c>
      <c r="I188" s="22" t="str">
        <f>IF(SUM('Test Sample Data'!I$3:I$194)&gt;10,IF(AND(ISNUMBER('Test Sample Data'!I188),'Test Sample Data'!I188&lt;35,'Test Sample Data'!I188&gt;0),'Test Sample Data'!I188-'Choose Housekeeping Genes'!J$20,35-'Choose Housekeeping Genes'!J$20),"")</f>
        <v/>
      </c>
      <c r="J188" s="22" t="str">
        <f>IF(SUM('Test Sample Data'!J$3:J$194)&gt;10,IF(AND(ISNUMBER('Test Sample Data'!J188),'Test Sample Data'!J188&lt;35,'Test Sample Data'!J188&gt;0),'Test Sample Data'!J188-'Choose Housekeeping Genes'!K$20,35-'Choose Housekeeping Genes'!K$20),"")</f>
        <v/>
      </c>
      <c r="K188" s="22" t="str">
        <f>IF(SUM('Test Sample Data'!K$3:K$194)&gt;10,IF(AND(ISNUMBER('Test Sample Data'!K188),'Test Sample Data'!K188&lt;35,'Test Sample Data'!K188&gt;0),'Test Sample Data'!K188-'Choose Housekeeping Genes'!L$20,35-'Choose Housekeeping Genes'!L$20),"")</f>
        <v/>
      </c>
      <c r="L188" s="22" t="str">
        <f>IF(SUM('Test Sample Data'!L$3:L$194)&gt;10,IF(AND(ISNUMBER('Test Sample Data'!L188),'Test Sample Data'!L188&lt;35,'Test Sample Data'!L188&gt;0),'Test Sample Data'!L188-'Choose Housekeeping Genes'!M$20,35-'Choose Housekeeping Genes'!M$20),"")</f>
        <v/>
      </c>
      <c r="M188" s="22" t="str">
        <f>IF(SUM('Test Sample Data'!M$3:M$194)&gt;10,IF(AND(ISNUMBER('Test Sample Data'!M188),'Test Sample Data'!M188&lt;35,'Test Sample Data'!M188&gt;0),'Test Sample Data'!M188-'Choose Housekeeping Genes'!N$20,35-'Choose Housekeeping Genes'!N$20),"")</f>
        <v/>
      </c>
      <c r="N188" s="22" t="str">
        <f>IF(SUM('Test Sample Data'!N$3:N$194)&gt;10,IF(AND(ISNUMBER('Test Sample Data'!N188),'Test Sample Data'!N188&lt;35,'Test Sample Data'!N188&gt;0),'Test Sample Data'!N188-'Choose Housekeeping Genes'!O$20,35-'Choose Housekeeping Genes'!O$20),"")</f>
        <v/>
      </c>
      <c r="O188" s="22" t="str">
        <f>IF(SUM('Test Sample Data'!O$3:O$194)&gt;10,IF(AND(ISNUMBER('Test Sample Data'!O188),'Test Sample Data'!O188&lt;35,'Test Sample Data'!O188&gt;0),'Test Sample Data'!O188-'Choose Housekeeping Genes'!P$20,35-'Choose Housekeeping Genes'!P$20),"")</f>
        <v/>
      </c>
      <c r="P188" s="22" t="str">
        <f>IF(SUM('Test Sample Data'!P$3:P$194)&gt;10,IF(AND(ISNUMBER('Test Sample Data'!P188),'Test Sample Data'!P188&lt;35,'Test Sample Data'!P188&gt;0),'Test Sample Data'!P188-'Choose Housekeeping Genes'!Q$20,35-'Choose Housekeeping Genes'!Q$20),"")</f>
        <v/>
      </c>
      <c r="Q188" s="22" t="str">
        <f>IF(SUM('Test Sample Data'!Q$3:Q$194)&gt;10,IF(AND(ISNUMBER('Test Sample Data'!Q188),'Test Sample Data'!Q188&lt;35,'Test Sample Data'!Q188&gt;0),'Test Sample Data'!Q188-'Choose Housekeeping Genes'!R$20,35-'Choose Housekeeping Genes'!R$20),"")</f>
        <v/>
      </c>
      <c r="R188" s="22" t="str">
        <f>IF(SUM('Test Sample Data'!R$3:R$194)&gt;10,IF(AND(ISNUMBER('Test Sample Data'!R188),'Test Sample Data'!R188&lt;35,'Test Sample Data'!R188&gt;0),'Test Sample Data'!R188-'Choose Housekeeping Genes'!S$20,35-'Choose Housekeeping Genes'!S$20),"")</f>
        <v/>
      </c>
      <c r="S188" s="22" t="str">
        <f>IF(SUM('Test Sample Data'!S$3:S$194)&gt;10,IF(AND(ISNUMBER('Test Sample Data'!S188),'Test Sample Data'!S188&lt;35,'Test Sample Data'!S188&gt;0),'Test Sample Data'!S188-'Choose Housekeeping Genes'!T$20,35-'Choose Housekeeping Genes'!T$20),"")</f>
        <v/>
      </c>
      <c r="T188" s="22" t="str">
        <f>IF(SUM('Test Sample Data'!T$3:T$194)&gt;10,IF(AND(ISNUMBER('Test Sample Data'!T188),'Test Sample Data'!T188&lt;35,'Test Sample Data'!T188&gt;0),'Test Sample Data'!T188-'Choose Housekeeping Genes'!U$20,35-'Choose Housekeeping Genes'!U$20),"")</f>
        <v/>
      </c>
      <c r="U188" s="22" t="str">
        <f>IF(SUM('Test Sample Data'!U$3:U$194)&gt;10,IF(AND(ISNUMBER('Test Sample Data'!U188),'Test Sample Data'!U188&lt;35,'Test Sample Data'!U188&gt;0),'Test Sample Data'!U188-'Choose Housekeeping Genes'!V$20,35-'Choose Housekeeping Genes'!V$20),"")</f>
        <v/>
      </c>
      <c r="V188" s="22" t="str">
        <f>IF(SUM('Test Sample Data'!V$3:V$194)&gt;10,IF(AND(ISNUMBER('Test Sample Data'!V188),'Test Sample Data'!V188&lt;35,'Test Sample Data'!V188&gt;0),'Test Sample Data'!V188-'Choose Housekeeping Genes'!W$20,35-'Choose Housekeeping Genes'!W$20),"")</f>
        <v/>
      </c>
      <c r="W188" s="139" t="str">
        <f>'Control Sample Data'!A188</f>
        <v>U6</v>
      </c>
      <c r="X188" s="140" t="s">
        <v>68</v>
      </c>
      <c r="Y188" s="22" t="str">
        <f>IF(SUM('Control Sample Data'!C$3:C$194)&gt;10,IF(AND(ISNUMBER('Control Sample Data'!C188),'Control Sample Data'!C188&lt;35,'Control Sample Data'!C188&gt;0),'Control Sample Data'!C188-'Choose Housekeeping Genes'!AA$20,35-'Choose Housekeeping Genes'!AA$20),"")</f>
        <v/>
      </c>
      <c r="Z188" s="22" t="str">
        <f>IF(SUM('Control Sample Data'!D$3:D$194)&gt;10,IF(AND(ISNUMBER('Control Sample Data'!D188),'Control Sample Data'!D188&lt;35,'Control Sample Data'!D188&gt;0),'Control Sample Data'!D188-'Choose Housekeeping Genes'!AB$20,35-'Choose Housekeeping Genes'!AB$20),"")</f>
        <v/>
      </c>
      <c r="AA188" s="22" t="str">
        <f>IF(SUM('Control Sample Data'!E$3:E$194)&gt;10,IF(AND(ISNUMBER('Control Sample Data'!E188),'Control Sample Data'!E188&lt;35,'Control Sample Data'!E188&gt;0),'Control Sample Data'!E188-'Choose Housekeeping Genes'!AC$20,35-'Choose Housekeeping Genes'!AC$20),"")</f>
        <v/>
      </c>
      <c r="AB188" s="22" t="str">
        <f>IF(SUM('Control Sample Data'!F$3:F$194)&gt;10,IF(AND(ISNUMBER('Control Sample Data'!F188),'Control Sample Data'!F188&lt;35,'Control Sample Data'!F188&gt;0),'Control Sample Data'!F188-'Choose Housekeeping Genes'!AD$20,35-'Choose Housekeeping Genes'!AD$20),"")</f>
        <v/>
      </c>
      <c r="AC188" s="22" t="str">
        <f>IF(SUM('Control Sample Data'!G$3:G$194)&gt;10,IF(AND(ISNUMBER('Control Sample Data'!G188),'Control Sample Data'!G188&lt;35,'Control Sample Data'!G188&gt;0),'Control Sample Data'!G188-'Choose Housekeeping Genes'!AE$20,35-'Choose Housekeeping Genes'!AE$20),"")</f>
        <v/>
      </c>
      <c r="AD188" s="22" t="str">
        <f>IF(SUM('Control Sample Data'!H$3:H$194)&gt;10,IF(AND(ISNUMBER('Control Sample Data'!H188),'Control Sample Data'!H188&lt;35,'Control Sample Data'!H188&gt;0),'Control Sample Data'!H188-'Choose Housekeeping Genes'!AF$20,35-'Choose Housekeeping Genes'!AF$20),"")</f>
        <v/>
      </c>
      <c r="AE188" s="22" t="str">
        <f>IF(SUM('Control Sample Data'!I$3:I$194)&gt;10,IF(AND(ISNUMBER('Control Sample Data'!I188),'Control Sample Data'!I188&lt;35,'Control Sample Data'!I188&gt;0),'Control Sample Data'!I188-'Choose Housekeeping Genes'!AG$20,35-'Choose Housekeeping Genes'!AG$20),"")</f>
        <v/>
      </c>
      <c r="AF188" s="22" t="str">
        <f>IF(SUM('Control Sample Data'!J$3:J$194)&gt;10,IF(AND(ISNUMBER('Control Sample Data'!J188),'Control Sample Data'!J188&lt;35,'Control Sample Data'!J188&gt;0),'Control Sample Data'!J188-'Choose Housekeeping Genes'!AH$20,35-'Choose Housekeeping Genes'!AH$20),"")</f>
        <v/>
      </c>
      <c r="AG188" s="22" t="str">
        <f>IF(SUM('Control Sample Data'!K$3:K$194)&gt;10,IF(AND(ISNUMBER('Control Sample Data'!K188),'Control Sample Data'!K188&lt;35,'Control Sample Data'!K188&gt;0),'Control Sample Data'!K188-'Choose Housekeeping Genes'!AI$20,35-'Choose Housekeeping Genes'!AI$20),"")</f>
        <v/>
      </c>
      <c r="AH188" s="22" t="str">
        <f>IF(SUM('Control Sample Data'!L$3:L$194)&gt;10,IF(AND(ISNUMBER('Control Sample Data'!L188),'Control Sample Data'!L188&lt;35,'Control Sample Data'!L188&gt;0),'Control Sample Data'!L188-'Choose Housekeeping Genes'!AJ$20,35-'Choose Housekeeping Genes'!AJ$20),"")</f>
        <v/>
      </c>
      <c r="AI188" s="22" t="str">
        <f>IF(SUM('Control Sample Data'!M$3:M$194)&gt;10,IF(AND(ISNUMBER('Control Sample Data'!M188),'Control Sample Data'!M188&lt;35,'Control Sample Data'!M188&gt;0),'Control Sample Data'!M188-'Choose Housekeeping Genes'!AK$20,35-'Choose Housekeeping Genes'!AK$20),"")</f>
        <v/>
      </c>
      <c r="AJ188" s="22" t="str">
        <f>IF(SUM('Control Sample Data'!N$3:N$194)&gt;10,IF(AND(ISNUMBER('Control Sample Data'!N188),'Control Sample Data'!N188&lt;35,'Control Sample Data'!N188&gt;0),'Control Sample Data'!N188-'Choose Housekeeping Genes'!AL$20,35-'Choose Housekeeping Genes'!AL$20),"")</f>
        <v/>
      </c>
      <c r="AK188" s="22" t="str">
        <f>IF(SUM('Control Sample Data'!O$3:O$194)&gt;10,IF(AND(ISNUMBER('Control Sample Data'!O188),'Control Sample Data'!O188&lt;35,'Control Sample Data'!O188&gt;0),'Control Sample Data'!O188-'Choose Housekeeping Genes'!AM$20,35-'Choose Housekeeping Genes'!AM$20),"")</f>
        <v/>
      </c>
      <c r="AL188" s="22" t="str">
        <f>IF(SUM('Control Sample Data'!P$3:P$194)&gt;10,IF(AND(ISNUMBER('Control Sample Data'!P188),'Control Sample Data'!P188&lt;35,'Control Sample Data'!P188&gt;0),'Control Sample Data'!P188-'Choose Housekeeping Genes'!AN$20,35-'Choose Housekeeping Genes'!AN$20),"")</f>
        <v/>
      </c>
      <c r="AM188" s="22" t="str">
        <f>IF(SUM('Control Sample Data'!Q$3:Q$194)&gt;10,IF(AND(ISNUMBER('Control Sample Data'!Q188),'Control Sample Data'!Q188&lt;35,'Control Sample Data'!Q188&gt;0),'Control Sample Data'!Q188-'Choose Housekeeping Genes'!AO$20,35-'Choose Housekeeping Genes'!AO$20),"")</f>
        <v/>
      </c>
      <c r="AN188" s="22" t="str">
        <f>IF(SUM('Control Sample Data'!R$3:R$194)&gt;10,IF(AND(ISNUMBER('Control Sample Data'!R188),'Control Sample Data'!R188&lt;35,'Control Sample Data'!R188&gt;0),'Control Sample Data'!R188-'Choose Housekeeping Genes'!AP$20,35-'Choose Housekeeping Genes'!AP$20),"")</f>
        <v/>
      </c>
      <c r="AO188" s="22" t="str">
        <f>IF(SUM('Control Sample Data'!S$3:S$194)&gt;10,IF(AND(ISNUMBER('Control Sample Data'!S188),'Control Sample Data'!S188&lt;35,'Control Sample Data'!S188&gt;0),'Control Sample Data'!S188-'Choose Housekeeping Genes'!AQ$20,35-'Choose Housekeeping Genes'!AQ$20),"")</f>
        <v/>
      </c>
      <c r="AP188" s="22" t="str">
        <f>IF(SUM('Control Sample Data'!T$3:T$194)&gt;10,IF(AND(ISNUMBER('Control Sample Data'!T188),'Control Sample Data'!T188&lt;35,'Control Sample Data'!T188&gt;0),'Control Sample Data'!T188-'Choose Housekeeping Genes'!AR$20,35-'Choose Housekeeping Genes'!AR$20),"")</f>
        <v/>
      </c>
      <c r="AQ188" s="22" t="str">
        <f>IF(SUM('Control Sample Data'!U$3:U$194)&gt;10,IF(AND(ISNUMBER('Control Sample Data'!U188),'Control Sample Data'!U188&lt;35,'Control Sample Data'!U188&gt;0),'Control Sample Data'!U188-'Choose Housekeeping Genes'!AS$20,35-'Choose Housekeeping Genes'!AS$20),"")</f>
        <v/>
      </c>
      <c r="AR188" s="22" t="str">
        <f>IF(SUM('Control Sample Data'!V$3:V$194)&gt;10,IF(AND(ISNUMBER('Control Sample Data'!V188),'Control Sample Data'!V188&lt;35,'Control Sample Data'!V188&gt;0),'Control Sample Data'!V188-'Choose Housekeeping Genes'!AT$20,35-'Choose Housekeeping Genes'!AT$20),"")</f>
        <v/>
      </c>
      <c r="AS188" s="69" t="str">
        <f>'Control Sample Data'!A188</f>
        <v>U6</v>
      </c>
      <c r="AT188" s="21" t="s">
        <v>68</v>
      </c>
      <c r="AU188" s="22" t="str">
        <f ca="1">IF(ISNUMBER(C188-'Choose Housekeeping Genes'!D$12),C188-'Choose Housekeeping Genes'!D$12,"")</f>
        <v/>
      </c>
      <c r="AV188" s="22" t="str">
        <f ca="1">IF(ISNUMBER(D188-'Choose Housekeeping Genes'!E$12),D188-'Choose Housekeeping Genes'!E$12,"")</f>
        <v/>
      </c>
      <c r="AW188" s="22" t="str">
        <f ca="1">IF(ISNUMBER(E188-'Choose Housekeeping Genes'!F$12),E188-'Choose Housekeeping Genes'!F$12,"")</f>
        <v/>
      </c>
      <c r="AX188" s="22" t="str">
        <f ca="1">IF(ISNUMBER(F188-'Choose Housekeeping Genes'!G$12),F188-'Choose Housekeeping Genes'!G$12,"")</f>
        <v/>
      </c>
      <c r="AY188" s="22" t="str">
        <f ca="1">IF(ISNUMBER(G188-'Choose Housekeeping Genes'!H$12),G188-'Choose Housekeeping Genes'!H$12,"")</f>
        <v/>
      </c>
      <c r="AZ188" s="22" t="str">
        <f ca="1">IF(ISNUMBER(H188-'Choose Housekeeping Genes'!I$12),H188-'Choose Housekeeping Genes'!I$12,"")</f>
        <v/>
      </c>
      <c r="BA188" s="22" t="str">
        <f ca="1">IF(ISNUMBER(I188-'Choose Housekeeping Genes'!J$12),I188-'Choose Housekeeping Genes'!J$12,"")</f>
        <v/>
      </c>
      <c r="BB188" s="22" t="str">
        <f ca="1">IF(ISNUMBER(J188-'Choose Housekeeping Genes'!K$12),J188-'Choose Housekeeping Genes'!K$12,"")</f>
        <v/>
      </c>
      <c r="BC188" s="22" t="str">
        <f ca="1">IF(ISNUMBER(K188-'Choose Housekeeping Genes'!L$12),K188-'Choose Housekeeping Genes'!L$12,"")</f>
        <v/>
      </c>
      <c r="BD188" s="22" t="str">
        <f ca="1">IF(ISNUMBER(L188-'Choose Housekeeping Genes'!M$12),L188-'Choose Housekeeping Genes'!M$12,"")</f>
        <v/>
      </c>
      <c r="BE188" s="22" t="str">
        <f ca="1">IF(ISNUMBER(M188-'Choose Housekeeping Genes'!N$12),M188-'Choose Housekeeping Genes'!N$12,"")</f>
        <v/>
      </c>
      <c r="BF188" s="22" t="str">
        <f ca="1">IF(ISNUMBER(N188-'Choose Housekeeping Genes'!O$12),N188-'Choose Housekeeping Genes'!O$12,"")</f>
        <v/>
      </c>
      <c r="BG188" s="22" t="str">
        <f ca="1">IF(ISNUMBER(O188-'Choose Housekeeping Genes'!P$12),O188-'Choose Housekeeping Genes'!P$12,"")</f>
        <v/>
      </c>
      <c r="BH188" s="22" t="str">
        <f ca="1">IF(ISNUMBER(P188-'Choose Housekeeping Genes'!Q$12),P188-'Choose Housekeeping Genes'!Q$12,"")</f>
        <v/>
      </c>
      <c r="BI188" s="22" t="str">
        <f ca="1">IF(ISNUMBER(Q188-'Choose Housekeeping Genes'!R$12),Q188-'Choose Housekeeping Genes'!R$12,"")</f>
        <v/>
      </c>
      <c r="BJ188" s="22" t="str">
        <f ca="1">IF(ISNUMBER(R188-'Choose Housekeeping Genes'!S$12),R188-'Choose Housekeeping Genes'!S$12,"")</f>
        <v/>
      </c>
      <c r="BK188" s="22" t="str">
        <f ca="1">IF(ISNUMBER(S188-'Choose Housekeeping Genes'!T$12),S188-'Choose Housekeeping Genes'!T$12,"")</f>
        <v/>
      </c>
      <c r="BL188" s="22" t="str">
        <f ca="1">IF(ISNUMBER(T188-'Choose Housekeeping Genes'!U$12),T188-'Choose Housekeeping Genes'!U$12,"")</f>
        <v/>
      </c>
      <c r="BM188" s="22" t="str">
        <f ca="1">IF(ISNUMBER(U188-'Choose Housekeeping Genes'!V$12),U188-'Choose Housekeeping Genes'!V$12,"")</f>
        <v/>
      </c>
      <c r="BN188" s="22" t="str">
        <f ca="1">IF(ISNUMBER(V188-'Choose Housekeeping Genes'!W$12),V188-'Choose Housekeeping Genes'!W$12,"")</f>
        <v/>
      </c>
      <c r="BO188" s="142" t="str">
        <f t="shared" si="138"/>
        <v>U6</v>
      </c>
      <c r="BP188" s="140" t="s">
        <v>68</v>
      </c>
      <c r="BQ188" s="22" t="str">
        <f ca="1">IF(ISNUMBER(Y188-'Choose Housekeeping Genes'!AA$12),Y188-'Choose Housekeeping Genes'!AA$12,"")</f>
        <v/>
      </c>
      <c r="BR188" s="22" t="str">
        <f ca="1">IF(ISNUMBER(Z188-'Choose Housekeeping Genes'!AB$12),Z188-'Choose Housekeeping Genes'!AB$12,"")</f>
        <v/>
      </c>
      <c r="BS188" s="22" t="str">
        <f ca="1">IF(ISNUMBER(AA188-'Choose Housekeeping Genes'!AC$12),AA188-'Choose Housekeeping Genes'!AC$12,"")</f>
        <v/>
      </c>
      <c r="BT188" s="22" t="str">
        <f ca="1">IF(ISNUMBER(AB188-'Choose Housekeeping Genes'!AD$12),AB188-'Choose Housekeeping Genes'!AD$12,"")</f>
        <v/>
      </c>
      <c r="BU188" s="22" t="str">
        <f ca="1">IF(ISNUMBER(AC188-'Choose Housekeeping Genes'!AE$12),AC188-'Choose Housekeeping Genes'!AE$12,"")</f>
        <v/>
      </c>
      <c r="BV188" s="22" t="str">
        <f ca="1">IF(ISNUMBER(AD188-'Choose Housekeeping Genes'!AF$12),AD188-'Choose Housekeeping Genes'!AF$12,"")</f>
        <v/>
      </c>
      <c r="BW188" s="22" t="str">
        <f ca="1">IF(ISNUMBER(AE188-'Choose Housekeeping Genes'!AG$12),AE188-'Choose Housekeeping Genes'!AG$12,"")</f>
        <v/>
      </c>
      <c r="BX188" s="22" t="str">
        <f ca="1">IF(ISNUMBER(AF188-'Choose Housekeeping Genes'!AH$12),AF188-'Choose Housekeeping Genes'!AH$12,"")</f>
        <v/>
      </c>
      <c r="BY188" s="22" t="str">
        <f ca="1">IF(ISNUMBER(AG188-'Choose Housekeeping Genes'!AI$12),AG188-'Choose Housekeeping Genes'!AI$12,"")</f>
        <v/>
      </c>
      <c r="BZ188" s="22" t="str">
        <f ca="1">IF(ISNUMBER(AH188-'Choose Housekeeping Genes'!AJ$12),AH188-'Choose Housekeeping Genes'!AJ$12,"")</f>
        <v/>
      </c>
      <c r="CA188" s="22" t="str">
        <f ca="1">IF(ISNUMBER(AI188-'Choose Housekeeping Genes'!AK$12),AI188-'Choose Housekeeping Genes'!AK$12,"")</f>
        <v/>
      </c>
      <c r="CB188" s="22" t="str">
        <f ca="1">IF(ISNUMBER(AJ188-'Choose Housekeeping Genes'!AL$12),AJ188-'Choose Housekeeping Genes'!AL$12,"")</f>
        <v/>
      </c>
      <c r="CC188" s="22" t="str">
        <f ca="1">IF(ISNUMBER(AK188-'Choose Housekeeping Genes'!AM$12),AK188-'Choose Housekeeping Genes'!AM$12,"")</f>
        <v/>
      </c>
      <c r="CD188" s="22" t="str">
        <f ca="1">IF(ISNUMBER(AL188-'Choose Housekeeping Genes'!AN$12),AL188-'Choose Housekeeping Genes'!AN$12,"")</f>
        <v/>
      </c>
      <c r="CE188" s="22" t="str">
        <f ca="1">IF(ISNUMBER(AM188-'Choose Housekeeping Genes'!AO$12),AM188-'Choose Housekeeping Genes'!AO$12,"")</f>
        <v/>
      </c>
      <c r="CF188" s="22" t="str">
        <f ca="1">IF(ISNUMBER(AN188-'Choose Housekeeping Genes'!AP$12),AN188-'Choose Housekeeping Genes'!AP$12,"")</f>
        <v/>
      </c>
      <c r="CG188" s="22" t="str">
        <f ca="1">IF(ISNUMBER(AO188-'Choose Housekeeping Genes'!AQ$12),AO188-'Choose Housekeeping Genes'!AQ$12,"")</f>
        <v/>
      </c>
      <c r="CH188" s="22" t="str">
        <f ca="1">IF(ISNUMBER(AP188-'Choose Housekeeping Genes'!AR$12),AP188-'Choose Housekeeping Genes'!AR$12,"")</f>
        <v/>
      </c>
      <c r="CI188" s="22" t="str">
        <f ca="1">IF(ISNUMBER(AQ188-'Choose Housekeeping Genes'!AS$12),AQ188-'Choose Housekeeping Genes'!AS$12,"")</f>
        <v/>
      </c>
      <c r="CJ188" s="22" t="str">
        <f ca="1">IF(ISNUMBER(AR188-'Choose Housekeeping Genes'!AT$12),AR188-'Choose Housekeeping Genes'!AT$12,"")</f>
        <v/>
      </c>
      <c r="CK188" s="66" t="e">
        <f t="shared" ca="1" si="95"/>
        <v>#DIV/0!</v>
      </c>
      <c r="CL188" s="143" t="e">
        <f t="shared" ca="1" si="96"/>
        <v>#DIV/0!</v>
      </c>
      <c r="DA188" s="69" t="str">
        <f>'Transcript table'!D196</f>
        <v>U6</v>
      </c>
      <c r="DB188" s="21" t="s">
        <v>68</v>
      </c>
      <c r="DC188" s="65" t="str">
        <f t="shared" ca="1" si="97"/>
        <v/>
      </c>
      <c r="DD188" s="65" t="str">
        <f t="shared" ca="1" si="98"/>
        <v/>
      </c>
      <c r="DE188" s="65" t="str">
        <f t="shared" ca="1" si="99"/>
        <v/>
      </c>
      <c r="DF188" s="65" t="str">
        <f t="shared" ca="1" si="100"/>
        <v/>
      </c>
      <c r="DG188" s="65" t="str">
        <f t="shared" ca="1" si="101"/>
        <v/>
      </c>
      <c r="DH188" s="65" t="str">
        <f t="shared" ca="1" si="102"/>
        <v/>
      </c>
      <c r="DI188" s="65" t="str">
        <f t="shared" ca="1" si="103"/>
        <v/>
      </c>
      <c r="DJ188" s="65" t="str">
        <f t="shared" ca="1" si="104"/>
        <v/>
      </c>
      <c r="DK188" s="65" t="str">
        <f t="shared" ca="1" si="105"/>
        <v/>
      </c>
      <c r="DL188" s="65" t="str">
        <f t="shared" ca="1" si="106"/>
        <v/>
      </c>
      <c r="DM188" s="65" t="str">
        <f t="shared" ca="1" si="107"/>
        <v/>
      </c>
      <c r="DN188" s="65" t="str">
        <f t="shared" ca="1" si="108"/>
        <v/>
      </c>
      <c r="DO188" s="65" t="str">
        <f t="shared" ca="1" si="109"/>
        <v/>
      </c>
      <c r="DP188" s="65" t="str">
        <f t="shared" ca="1" si="110"/>
        <v/>
      </c>
      <c r="DQ188" s="65" t="str">
        <f t="shared" ca="1" si="111"/>
        <v/>
      </c>
      <c r="DR188" s="65" t="str">
        <f t="shared" ca="1" si="112"/>
        <v/>
      </c>
      <c r="DS188" s="65" t="str">
        <f t="shared" ca="1" si="113"/>
        <v/>
      </c>
      <c r="DT188" s="65" t="str">
        <f t="shared" ca="1" si="114"/>
        <v/>
      </c>
      <c r="DU188" s="65" t="str">
        <f t="shared" ca="1" si="115"/>
        <v/>
      </c>
      <c r="DV188" s="65" t="str">
        <f t="shared" ca="1" si="116"/>
        <v/>
      </c>
      <c r="DW188" s="141" t="str">
        <f t="shared" si="117"/>
        <v>U6</v>
      </c>
      <c r="DX188" s="140" t="s">
        <v>68</v>
      </c>
      <c r="DY188" s="65" t="str">
        <f t="shared" ca="1" si="118"/>
        <v/>
      </c>
      <c r="DZ188" s="65" t="str">
        <f t="shared" ca="1" si="119"/>
        <v/>
      </c>
      <c r="EA188" s="65" t="str">
        <f t="shared" ca="1" si="120"/>
        <v/>
      </c>
      <c r="EB188" s="65" t="str">
        <f t="shared" ca="1" si="121"/>
        <v/>
      </c>
      <c r="EC188" s="65" t="str">
        <f t="shared" ca="1" si="122"/>
        <v/>
      </c>
      <c r="ED188" s="65" t="str">
        <f t="shared" ca="1" si="123"/>
        <v/>
      </c>
      <c r="EE188" s="65" t="str">
        <f t="shared" ca="1" si="124"/>
        <v/>
      </c>
      <c r="EF188" s="65" t="str">
        <f t="shared" ca="1" si="125"/>
        <v/>
      </c>
      <c r="EG188" s="65" t="str">
        <f t="shared" ca="1" si="126"/>
        <v/>
      </c>
      <c r="EH188" s="65" t="str">
        <f t="shared" ca="1" si="127"/>
        <v/>
      </c>
      <c r="EI188" s="65" t="str">
        <f t="shared" ca="1" si="128"/>
        <v/>
      </c>
      <c r="EJ188" s="65" t="str">
        <f t="shared" ca="1" si="129"/>
        <v/>
      </c>
      <c r="EK188" s="65" t="str">
        <f t="shared" ca="1" si="130"/>
        <v/>
      </c>
      <c r="EL188" s="65" t="str">
        <f t="shared" ca="1" si="131"/>
        <v/>
      </c>
      <c r="EM188" s="65" t="str">
        <f t="shared" ca="1" si="132"/>
        <v/>
      </c>
      <c r="EN188" s="65" t="str">
        <f t="shared" ca="1" si="133"/>
        <v/>
      </c>
      <c r="EO188" s="65" t="str">
        <f t="shared" ca="1" si="134"/>
        <v/>
      </c>
      <c r="EP188" s="65" t="str">
        <f t="shared" ca="1" si="135"/>
        <v/>
      </c>
      <c r="EQ188" s="65" t="str">
        <f t="shared" ca="1" si="136"/>
        <v/>
      </c>
      <c r="ER188" s="65" t="str">
        <f t="shared" ca="1" si="137"/>
        <v/>
      </c>
    </row>
    <row r="189" spans="1:148" ht="12.75" customHeight="1">
      <c r="A189" s="134" t="str">
        <f>'Test Sample Data'!A189</f>
        <v>5S rRNA</v>
      </c>
      <c r="B189" s="136" t="s">
        <v>66</v>
      </c>
      <c r="C189" s="22" t="str">
        <f>IF(SUM('Test Sample Data'!C$3:C$194)&gt;10,IF(AND(ISNUMBER('Test Sample Data'!C189),'Test Sample Data'!C189&lt;35,'Test Sample Data'!C189&gt;0),'Test Sample Data'!C189-'Choose Housekeeping Genes'!D$20,35-'Choose Housekeeping Genes'!D$20),"")</f>
        <v/>
      </c>
      <c r="D189" s="22" t="str">
        <f>IF(SUM('Test Sample Data'!D$3:D$194)&gt;10,IF(AND(ISNUMBER('Test Sample Data'!D189),'Test Sample Data'!D189&lt;35,'Test Sample Data'!D189&gt;0),'Test Sample Data'!D189-'Choose Housekeeping Genes'!E$20,35-'Choose Housekeeping Genes'!E$20),"")</f>
        <v/>
      </c>
      <c r="E189" s="22" t="str">
        <f>IF(SUM('Test Sample Data'!E$3:E$194)&gt;10,IF(AND(ISNUMBER('Test Sample Data'!E189),'Test Sample Data'!E189&lt;35,'Test Sample Data'!E189&gt;0),'Test Sample Data'!E189-'Choose Housekeeping Genes'!F$20,35-'Choose Housekeeping Genes'!F$20),"")</f>
        <v/>
      </c>
      <c r="F189" s="22" t="str">
        <f>IF(SUM('Test Sample Data'!F$3:F$194)&gt;10,IF(AND(ISNUMBER('Test Sample Data'!F189),'Test Sample Data'!F189&lt;35,'Test Sample Data'!F189&gt;0),'Test Sample Data'!F189-'Choose Housekeeping Genes'!G$20,35-'Choose Housekeeping Genes'!G$20),"")</f>
        <v/>
      </c>
      <c r="G189" s="22" t="str">
        <f>IF(SUM('Test Sample Data'!G$3:G$194)&gt;10,IF(AND(ISNUMBER('Test Sample Data'!G189),'Test Sample Data'!G189&lt;35,'Test Sample Data'!G189&gt;0),'Test Sample Data'!G189-'Choose Housekeeping Genes'!H$20,35-'Choose Housekeeping Genes'!H$20),"")</f>
        <v/>
      </c>
      <c r="H189" s="22" t="str">
        <f>IF(SUM('Test Sample Data'!H$3:H$194)&gt;10,IF(AND(ISNUMBER('Test Sample Data'!H189),'Test Sample Data'!H189&lt;35,'Test Sample Data'!H189&gt;0),'Test Sample Data'!H189-'Choose Housekeeping Genes'!I$20,35-'Choose Housekeeping Genes'!I$20),"")</f>
        <v/>
      </c>
      <c r="I189" s="22" t="str">
        <f>IF(SUM('Test Sample Data'!I$3:I$194)&gt;10,IF(AND(ISNUMBER('Test Sample Data'!I189),'Test Sample Data'!I189&lt;35,'Test Sample Data'!I189&gt;0),'Test Sample Data'!I189-'Choose Housekeeping Genes'!J$20,35-'Choose Housekeeping Genes'!J$20),"")</f>
        <v/>
      </c>
      <c r="J189" s="22" t="str">
        <f>IF(SUM('Test Sample Data'!J$3:J$194)&gt;10,IF(AND(ISNUMBER('Test Sample Data'!J189),'Test Sample Data'!J189&lt;35,'Test Sample Data'!J189&gt;0),'Test Sample Data'!J189-'Choose Housekeeping Genes'!K$20,35-'Choose Housekeeping Genes'!K$20),"")</f>
        <v/>
      </c>
      <c r="K189" s="22" t="str">
        <f>IF(SUM('Test Sample Data'!K$3:K$194)&gt;10,IF(AND(ISNUMBER('Test Sample Data'!K189),'Test Sample Data'!K189&lt;35,'Test Sample Data'!K189&gt;0),'Test Sample Data'!K189-'Choose Housekeeping Genes'!L$20,35-'Choose Housekeeping Genes'!L$20),"")</f>
        <v/>
      </c>
      <c r="L189" s="22" t="str">
        <f>IF(SUM('Test Sample Data'!L$3:L$194)&gt;10,IF(AND(ISNUMBER('Test Sample Data'!L189),'Test Sample Data'!L189&lt;35,'Test Sample Data'!L189&gt;0),'Test Sample Data'!L189-'Choose Housekeeping Genes'!M$20,35-'Choose Housekeeping Genes'!M$20),"")</f>
        <v/>
      </c>
      <c r="M189" s="22" t="str">
        <f>IF(SUM('Test Sample Data'!M$3:M$194)&gt;10,IF(AND(ISNUMBER('Test Sample Data'!M189),'Test Sample Data'!M189&lt;35,'Test Sample Data'!M189&gt;0),'Test Sample Data'!M189-'Choose Housekeeping Genes'!N$20,35-'Choose Housekeeping Genes'!N$20),"")</f>
        <v/>
      </c>
      <c r="N189" s="22" t="str">
        <f>IF(SUM('Test Sample Data'!N$3:N$194)&gt;10,IF(AND(ISNUMBER('Test Sample Data'!N189),'Test Sample Data'!N189&lt;35,'Test Sample Data'!N189&gt;0),'Test Sample Data'!N189-'Choose Housekeeping Genes'!O$20,35-'Choose Housekeeping Genes'!O$20),"")</f>
        <v/>
      </c>
      <c r="O189" s="22" t="str">
        <f>IF(SUM('Test Sample Data'!O$3:O$194)&gt;10,IF(AND(ISNUMBER('Test Sample Data'!O189),'Test Sample Data'!O189&lt;35,'Test Sample Data'!O189&gt;0),'Test Sample Data'!O189-'Choose Housekeeping Genes'!P$20,35-'Choose Housekeeping Genes'!P$20),"")</f>
        <v/>
      </c>
      <c r="P189" s="22" t="str">
        <f>IF(SUM('Test Sample Data'!P$3:P$194)&gt;10,IF(AND(ISNUMBER('Test Sample Data'!P189),'Test Sample Data'!P189&lt;35,'Test Sample Data'!P189&gt;0),'Test Sample Data'!P189-'Choose Housekeeping Genes'!Q$20,35-'Choose Housekeeping Genes'!Q$20),"")</f>
        <v/>
      </c>
      <c r="Q189" s="22" t="str">
        <f>IF(SUM('Test Sample Data'!Q$3:Q$194)&gt;10,IF(AND(ISNUMBER('Test Sample Data'!Q189),'Test Sample Data'!Q189&lt;35,'Test Sample Data'!Q189&gt;0),'Test Sample Data'!Q189-'Choose Housekeeping Genes'!R$20,35-'Choose Housekeeping Genes'!R$20),"")</f>
        <v/>
      </c>
      <c r="R189" s="22" t="str">
        <f>IF(SUM('Test Sample Data'!R$3:R$194)&gt;10,IF(AND(ISNUMBER('Test Sample Data'!R189),'Test Sample Data'!R189&lt;35,'Test Sample Data'!R189&gt;0),'Test Sample Data'!R189-'Choose Housekeeping Genes'!S$20,35-'Choose Housekeeping Genes'!S$20),"")</f>
        <v/>
      </c>
      <c r="S189" s="22" t="str">
        <f>IF(SUM('Test Sample Data'!S$3:S$194)&gt;10,IF(AND(ISNUMBER('Test Sample Data'!S189),'Test Sample Data'!S189&lt;35,'Test Sample Data'!S189&gt;0),'Test Sample Data'!S189-'Choose Housekeeping Genes'!T$20,35-'Choose Housekeeping Genes'!T$20),"")</f>
        <v/>
      </c>
      <c r="T189" s="22" t="str">
        <f>IF(SUM('Test Sample Data'!T$3:T$194)&gt;10,IF(AND(ISNUMBER('Test Sample Data'!T189),'Test Sample Data'!T189&lt;35,'Test Sample Data'!T189&gt;0),'Test Sample Data'!T189-'Choose Housekeeping Genes'!U$20,35-'Choose Housekeeping Genes'!U$20),"")</f>
        <v/>
      </c>
      <c r="U189" s="22" t="str">
        <f>IF(SUM('Test Sample Data'!U$3:U$194)&gt;10,IF(AND(ISNUMBER('Test Sample Data'!U189),'Test Sample Data'!U189&lt;35,'Test Sample Data'!U189&gt;0),'Test Sample Data'!U189-'Choose Housekeeping Genes'!V$20,35-'Choose Housekeeping Genes'!V$20),"")</f>
        <v/>
      </c>
      <c r="V189" s="22" t="str">
        <f>IF(SUM('Test Sample Data'!V$3:V$194)&gt;10,IF(AND(ISNUMBER('Test Sample Data'!V189),'Test Sample Data'!V189&lt;35,'Test Sample Data'!V189&gt;0),'Test Sample Data'!V189-'Choose Housekeeping Genes'!W$20,35-'Choose Housekeeping Genes'!W$20),"")</f>
        <v/>
      </c>
      <c r="W189" s="139" t="str">
        <f>'Control Sample Data'!A189</f>
        <v>5S rRNA</v>
      </c>
      <c r="X189" s="140" t="s">
        <v>66</v>
      </c>
      <c r="Y189" s="22" t="str">
        <f>IF(SUM('Control Sample Data'!C$3:C$194)&gt;10,IF(AND(ISNUMBER('Control Sample Data'!C189),'Control Sample Data'!C189&lt;35,'Control Sample Data'!C189&gt;0),'Control Sample Data'!C189-'Choose Housekeeping Genes'!AA$20,35-'Choose Housekeeping Genes'!AA$20),"")</f>
        <v/>
      </c>
      <c r="Z189" s="22" t="str">
        <f>IF(SUM('Control Sample Data'!D$3:D$194)&gt;10,IF(AND(ISNUMBER('Control Sample Data'!D189),'Control Sample Data'!D189&lt;35,'Control Sample Data'!D189&gt;0),'Control Sample Data'!D189-'Choose Housekeeping Genes'!AB$20,35-'Choose Housekeeping Genes'!AB$20),"")</f>
        <v/>
      </c>
      <c r="AA189" s="22" t="str">
        <f>IF(SUM('Control Sample Data'!E$3:E$194)&gt;10,IF(AND(ISNUMBER('Control Sample Data'!E189),'Control Sample Data'!E189&lt;35,'Control Sample Data'!E189&gt;0),'Control Sample Data'!E189-'Choose Housekeeping Genes'!AC$20,35-'Choose Housekeeping Genes'!AC$20),"")</f>
        <v/>
      </c>
      <c r="AB189" s="22" t="str">
        <f>IF(SUM('Control Sample Data'!F$3:F$194)&gt;10,IF(AND(ISNUMBER('Control Sample Data'!F189),'Control Sample Data'!F189&lt;35,'Control Sample Data'!F189&gt;0),'Control Sample Data'!F189-'Choose Housekeeping Genes'!AD$20,35-'Choose Housekeeping Genes'!AD$20),"")</f>
        <v/>
      </c>
      <c r="AC189" s="22" t="str">
        <f>IF(SUM('Control Sample Data'!G$3:G$194)&gt;10,IF(AND(ISNUMBER('Control Sample Data'!G189),'Control Sample Data'!G189&lt;35,'Control Sample Data'!G189&gt;0),'Control Sample Data'!G189-'Choose Housekeeping Genes'!AE$20,35-'Choose Housekeeping Genes'!AE$20),"")</f>
        <v/>
      </c>
      <c r="AD189" s="22" t="str">
        <f>IF(SUM('Control Sample Data'!H$3:H$194)&gt;10,IF(AND(ISNUMBER('Control Sample Data'!H189),'Control Sample Data'!H189&lt;35,'Control Sample Data'!H189&gt;0),'Control Sample Data'!H189-'Choose Housekeeping Genes'!AF$20,35-'Choose Housekeeping Genes'!AF$20),"")</f>
        <v/>
      </c>
      <c r="AE189" s="22" t="str">
        <f>IF(SUM('Control Sample Data'!I$3:I$194)&gt;10,IF(AND(ISNUMBER('Control Sample Data'!I189),'Control Sample Data'!I189&lt;35,'Control Sample Data'!I189&gt;0),'Control Sample Data'!I189-'Choose Housekeeping Genes'!AG$20,35-'Choose Housekeeping Genes'!AG$20),"")</f>
        <v/>
      </c>
      <c r="AF189" s="22" t="str">
        <f>IF(SUM('Control Sample Data'!J$3:J$194)&gt;10,IF(AND(ISNUMBER('Control Sample Data'!J189),'Control Sample Data'!J189&lt;35,'Control Sample Data'!J189&gt;0),'Control Sample Data'!J189-'Choose Housekeeping Genes'!AH$20,35-'Choose Housekeeping Genes'!AH$20),"")</f>
        <v/>
      </c>
      <c r="AG189" s="22" t="str">
        <f>IF(SUM('Control Sample Data'!K$3:K$194)&gt;10,IF(AND(ISNUMBER('Control Sample Data'!K189),'Control Sample Data'!K189&lt;35,'Control Sample Data'!K189&gt;0),'Control Sample Data'!K189-'Choose Housekeeping Genes'!AI$20,35-'Choose Housekeeping Genes'!AI$20),"")</f>
        <v/>
      </c>
      <c r="AH189" s="22" t="str">
        <f>IF(SUM('Control Sample Data'!L$3:L$194)&gt;10,IF(AND(ISNUMBER('Control Sample Data'!L189),'Control Sample Data'!L189&lt;35,'Control Sample Data'!L189&gt;0),'Control Sample Data'!L189-'Choose Housekeeping Genes'!AJ$20,35-'Choose Housekeeping Genes'!AJ$20),"")</f>
        <v/>
      </c>
      <c r="AI189" s="22" t="str">
        <f>IF(SUM('Control Sample Data'!M$3:M$194)&gt;10,IF(AND(ISNUMBER('Control Sample Data'!M189),'Control Sample Data'!M189&lt;35,'Control Sample Data'!M189&gt;0),'Control Sample Data'!M189-'Choose Housekeeping Genes'!AK$20,35-'Choose Housekeeping Genes'!AK$20),"")</f>
        <v/>
      </c>
      <c r="AJ189" s="22" t="str">
        <f>IF(SUM('Control Sample Data'!N$3:N$194)&gt;10,IF(AND(ISNUMBER('Control Sample Data'!N189),'Control Sample Data'!N189&lt;35,'Control Sample Data'!N189&gt;0),'Control Sample Data'!N189-'Choose Housekeeping Genes'!AL$20,35-'Choose Housekeeping Genes'!AL$20),"")</f>
        <v/>
      </c>
      <c r="AK189" s="22" t="str">
        <f>IF(SUM('Control Sample Data'!O$3:O$194)&gt;10,IF(AND(ISNUMBER('Control Sample Data'!O189),'Control Sample Data'!O189&lt;35,'Control Sample Data'!O189&gt;0),'Control Sample Data'!O189-'Choose Housekeeping Genes'!AM$20,35-'Choose Housekeeping Genes'!AM$20),"")</f>
        <v/>
      </c>
      <c r="AL189" s="22" t="str">
        <f>IF(SUM('Control Sample Data'!P$3:P$194)&gt;10,IF(AND(ISNUMBER('Control Sample Data'!P189),'Control Sample Data'!P189&lt;35,'Control Sample Data'!P189&gt;0),'Control Sample Data'!P189-'Choose Housekeeping Genes'!AN$20,35-'Choose Housekeeping Genes'!AN$20),"")</f>
        <v/>
      </c>
      <c r="AM189" s="22" t="str">
        <f>IF(SUM('Control Sample Data'!Q$3:Q$194)&gt;10,IF(AND(ISNUMBER('Control Sample Data'!Q189),'Control Sample Data'!Q189&lt;35,'Control Sample Data'!Q189&gt;0),'Control Sample Data'!Q189-'Choose Housekeeping Genes'!AO$20,35-'Choose Housekeeping Genes'!AO$20),"")</f>
        <v/>
      </c>
      <c r="AN189" s="22" t="str">
        <f>IF(SUM('Control Sample Data'!R$3:R$194)&gt;10,IF(AND(ISNUMBER('Control Sample Data'!R189),'Control Sample Data'!R189&lt;35,'Control Sample Data'!R189&gt;0),'Control Sample Data'!R189-'Choose Housekeeping Genes'!AP$20,35-'Choose Housekeeping Genes'!AP$20),"")</f>
        <v/>
      </c>
      <c r="AO189" s="22" t="str">
        <f>IF(SUM('Control Sample Data'!S$3:S$194)&gt;10,IF(AND(ISNUMBER('Control Sample Data'!S189),'Control Sample Data'!S189&lt;35,'Control Sample Data'!S189&gt;0),'Control Sample Data'!S189-'Choose Housekeeping Genes'!AQ$20,35-'Choose Housekeeping Genes'!AQ$20),"")</f>
        <v/>
      </c>
      <c r="AP189" s="22" t="str">
        <f>IF(SUM('Control Sample Data'!T$3:T$194)&gt;10,IF(AND(ISNUMBER('Control Sample Data'!T189),'Control Sample Data'!T189&lt;35,'Control Sample Data'!T189&gt;0),'Control Sample Data'!T189-'Choose Housekeeping Genes'!AR$20,35-'Choose Housekeeping Genes'!AR$20),"")</f>
        <v/>
      </c>
      <c r="AQ189" s="22" t="str">
        <f>IF(SUM('Control Sample Data'!U$3:U$194)&gt;10,IF(AND(ISNUMBER('Control Sample Data'!U189),'Control Sample Data'!U189&lt;35,'Control Sample Data'!U189&gt;0),'Control Sample Data'!U189-'Choose Housekeeping Genes'!AS$20,35-'Choose Housekeeping Genes'!AS$20),"")</f>
        <v/>
      </c>
      <c r="AR189" s="22" t="str">
        <f>IF(SUM('Control Sample Data'!V$3:V$194)&gt;10,IF(AND(ISNUMBER('Control Sample Data'!V189),'Control Sample Data'!V189&lt;35,'Control Sample Data'!V189&gt;0),'Control Sample Data'!V189-'Choose Housekeeping Genes'!AT$20,35-'Choose Housekeeping Genes'!AT$20),"")</f>
        <v/>
      </c>
      <c r="AS189" s="69" t="str">
        <f>'Control Sample Data'!A189</f>
        <v>5S rRNA</v>
      </c>
      <c r="AT189" s="21" t="s">
        <v>66</v>
      </c>
      <c r="AU189" s="22" t="str">
        <f ca="1">IF(ISNUMBER(C189-'Choose Housekeeping Genes'!D$12),C189-'Choose Housekeeping Genes'!D$12,"")</f>
        <v/>
      </c>
      <c r="AV189" s="22" t="str">
        <f ca="1">IF(ISNUMBER(D189-'Choose Housekeeping Genes'!E$12),D189-'Choose Housekeeping Genes'!E$12,"")</f>
        <v/>
      </c>
      <c r="AW189" s="22" t="str">
        <f ca="1">IF(ISNUMBER(E189-'Choose Housekeeping Genes'!F$12),E189-'Choose Housekeeping Genes'!F$12,"")</f>
        <v/>
      </c>
      <c r="AX189" s="22" t="str">
        <f ca="1">IF(ISNUMBER(F189-'Choose Housekeeping Genes'!G$12),F189-'Choose Housekeeping Genes'!G$12,"")</f>
        <v/>
      </c>
      <c r="AY189" s="22" t="str">
        <f ca="1">IF(ISNUMBER(G189-'Choose Housekeeping Genes'!H$12),G189-'Choose Housekeeping Genes'!H$12,"")</f>
        <v/>
      </c>
      <c r="AZ189" s="22" t="str">
        <f ca="1">IF(ISNUMBER(H189-'Choose Housekeeping Genes'!I$12),H189-'Choose Housekeeping Genes'!I$12,"")</f>
        <v/>
      </c>
      <c r="BA189" s="22" t="str">
        <f ca="1">IF(ISNUMBER(I189-'Choose Housekeeping Genes'!J$12),I189-'Choose Housekeeping Genes'!J$12,"")</f>
        <v/>
      </c>
      <c r="BB189" s="22" t="str">
        <f ca="1">IF(ISNUMBER(J189-'Choose Housekeeping Genes'!K$12),J189-'Choose Housekeeping Genes'!K$12,"")</f>
        <v/>
      </c>
      <c r="BC189" s="22" t="str">
        <f ca="1">IF(ISNUMBER(K189-'Choose Housekeeping Genes'!L$12),K189-'Choose Housekeeping Genes'!L$12,"")</f>
        <v/>
      </c>
      <c r="BD189" s="22" t="str">
        <f ca="1">IF(ISNUMBER(L189-'Choose Housekeeping Genes'!M$12),L189-'Choose Housekeeping Genes'!M$12,"")</f>
        <v/>
      </c>
      <c r="BE189" s="22" t="str">
        <f ca="1">IF(ISNUMBER(M189-'Choose Housekeeping Genes'!N$12),M189-'Choose Housekeeping Genes'!N$12,"")</f>
        <v/>
      </c>
      <c r="BF189" s="22" t="str">
        <f ca="1">IF(ISNUMBER(N189-'Choose Housekeeping Genes'!O$12),N189-'Choose Housekeeping Genes'!O$12,"")</f>
        <v/>
      </c>
      <c r="BG189" s="22" t="str">
        <f ca="1">IF(ISNUMBER(O189-'Choose Housekeeping Genes'!P$12),O189-'Choose Housekeeping Genes'!P$12,"")</f>
        <v/>
      </c>
      <c r="BH189" s="22" t="str">
        <f ca="1">IF(ISNUMBER(P189-'Choose Housekeeping Genes'!Q$12),P189-'Choose Housekeeping Genes'!Q$12,"")</f>
        <v/>
      </c>
      <c r="BI189" s="22" t="str">
        <f ca="1">IF(ISNUMBER(Q189-'Choose Housekeeping Genes'!R$12),Q189-'Choose Housekeeping Genes'!R$12,"")</f>
        <v/>
      </c>
      <c r="BJ189" s="22" t="str">
        <f ca="1">IF(ISNUMBER(R189-'Choose Housekeeping Genes'!S$12),R189-'Choose Housekeeping Genes'!S$12,"")</f>
        <v/>
      </c>
      <c r="BK189" s="22" t="str">
        <f ca="1">IF(ISNUMBER(S189-'Choose Housekeeping Genes'!T$12),S189-'Choose Housekeeping Genes'!T$12,"")</f>
        <v/>
      </c>
      <c r="BL189" s="22" t="str">
        <f ca="1">IF(ISNUMBER(T189-'Choose Housekeeping Genes'!U$12),T189-'Choose Housekeeping Genes'!U$12,"")</f>
        <v/>
      </c>
      <c r="BM189" s="22" t="str">
        <f ca="1">IF(ISNUMBER(U189-'Choose Housekeeping Genes'!V$12),U189-'Choose Housekeeping Genes'!V$12,"")</f>
        <v/>
      </c>
      <c r="BN189" s="22" t="str">
        <f ca="1">IF(ISNUMBER(V189-'Choose Housekeeping Genes'!W$12),V189-'Choose Housekeeping Genes'!W$12,"")</f>
        <v/>
      </c>
      <c r="BO189" s="142" t="str">
        <f t="shared" si="138"/>
        <v>5S rRNA</v>
      </c>
      <c r="BP189" s="140" t="s">
        <v>66</v>
      </c>
      <c r="BQ189" s="22" t="str">
        <f ca="1">IF(ISNUMBER(Y189-'Choose Housekeeping Genes'!AA$12),Y189-'Choose Housekeeping Genes'!AA$12,"")</f>
        <v/>
      </c>
      <c r="BR189" s="22" t="str">
        <f ca="1">IF(ISNUMBER(Z189-'Choose Housekeeping Genes'!AB$12),Z189-'Choose Housekeeping Genes'!AB$12,"")</f>
        <v/>
      </c>
      <c r="BS189" s="22" t="str">
        <f ca="1">IF(ISNUMBER(AA189-'Choose Housekeeping Genes'!AC$12),AA189-'Choose Housekeeping Genes'!AC$12,"")</f>
        <v/>
      </c>
      <c r="BT189" s="22" t="str">
        <f ca="1">IF(ISNUMBER(AB189-'Choose Housekeeping Genes'!AD$12),AB189-'Choose Housekeeping Genes'!AD$12,"")</f>
        <v/>
      </c>
      <c r="BU189" s="22" t="str">
        <f ca="1">IF(ISNUMBER(AC189-'Choose Housekeeping Genes'!AE$12),AC189-'Choose Housekeeping Genes'!AE$12,"")</f>
        <v/>
      </c>
      <c r="BV189" s="22" t="str">
        <f ca="1">IF(ISNUMBER(AD189-'Choose Housekeeping Genes'!AF$12),AD189-'Choose Housekeeping Genes'!AF$12,"")</f>
        <v/>
      </c>
      <c r="BW189" s="22" t="str">
        <f ca="1">IF(ISNUMBER(AE189-'Choose Housekeeping Genes'!AG$12),AE189-'Choose Housekeeping Genes'!AG$12,"")</f>
        <v/>
      </c>
      <c r="BX189" s="22" t="str">
        <f ca="1">IF(ISNUMBER(AF189-'Choose Housekeeping Genes'!AH$12),AF189-'Choose Housekeeping Genes'!AH$12,"")</f>
        <v/>
      </c>
      <c r="BY189" s="22" t="str">
        <f ca="1">IF(ISNUMBER(AG189-'Choose Housekeeping Genes'!AI$12),AG189-'Choose Housekeeping Genes'!AI$12,"")</f>
        <v/>
      </c>
      <c r="BZ189" s="22" t="str">
        <f ca="1">IF(ISNUMBER(AH189-'Choose Housekeeping Genes'!AJ$12),AH189-'Choose Housekeeping Genes'!AJ$12,"")</f>
        <v/>
      </c>
      <c r="CA189" s="22" t="str">
        <f ca="1">IF(ISNUMBER(AI189-'Choose Housekeeping Genes'!AK$12),AI189-'Choose Housekeeping Genes'!AK$12,"")</f>
        <v/>
      </c>
      <c r="CB189" s="22" t="str">
        <f ca="1">IF(ISNUMBER(AJ189-'Choose Housekeeping Genes'!AL$12),AJ189-'Choose Housekeeping Genes'!AL$12,"")</f>
        <v/>
      </c>
      <c r="CC189" s="22" t="str">
        <f ca="1">IF(ISNUMBER(AK189-'Choose Housekeeping Genes'!AM$12),AK189-'Choose Housekeeping Genes'!AM$12,"")</f>
        <v/>
      </c>
      <c r="CD189" s="22" t="str">
        <f ca="1">IF(ISNUMBER(AL189-'Choose Housekeeping Genes'!AN$12),AL189-'Choose Housekeeping Genes'!AN$12,"")</f>
        <v/>
      </c>
      <c r="CE189" s="22" t="str">
        <f ca="1">IF(ISNUMBER(AM189-'Choose Housekeeping Genes'!AO$12),AM189-'Choose Housekeeping Genes'!AO$12,"")</f>
        <v/>
      </c>
      <c r="CF189" s="22" t="str">
        <f ca="1">IF(ISNUMBER(AN189-'Choose Housekeeping Genes'!AP$12),AN189-'Choose Housekeeping Genes'!AP$12,"")</f>
        <v/>
      </c>
      <c r="CG189" s="22" t="str">
        <f ca="1">IF(ISNUMBER(AO189-'Choose Housekeeping Genes'!AQ$12),AO189-'Choose Housekeeping Genes'!AQ$12,"")</f>
        <v/>
      </c>
      <c r="CH189" s="22" t="str">
        <f ca="1">IF(ISNUMBER(AP189-'Choose Housekeeping Genes'!AR$12),AP189-'Choose Housekeeping Genes'!AR$12,"")</f>
        <v/>
      </c>
      <c r="CI189" s="22" t="str">
        <f ca="1">IF(ISNUMBER(AQ189-'Choose Housekeeping Genes'!AS$12),AQ189-'Choose Housekeeping Genes'!AS$12,"")</f>
        <v/>
      </c>
      <c r="CJ189" s="22" t="str">
        <f ca="1">IF(ISNUMBER(AR189-'Choose Housekeeping Genes'!AT$12),AR189-'Choose Housekeeping Genes'!AT$12,"")</f>
        <v/>
      </c>
      <c r="CK189" s="66" t="e">
        <f t="shared" ca="1" si="95"/>
        <v>#DIV/0!</v>
      </c>
      <c r="CL189" s="143" t="e">
        <f t="shared" ca="1" si="96"/>
        <v>#DIV/0!</v>
      </c>
      <c r="DA189" s="69" t="str">
        <f>'Transcript table'!D197</f>
        <v>5S rRNA</v>
      </c>
      <c r="DB189" s="21" t="s">
        <v>66</v>
      </c>
      <c r="DC189" s="65" t="str">
        <f t="shared" ca="1" si="97"/>
        <v/>
      </c>
      <c r="DD189" s="65" t="str">
        <f t="shared" ca="1" si="98"/>
        <v/>
      </c>
      <c r="DE189" s="65" t="str">
        <f t="shared" ca="1" si="99"/>
        <v/>
      </c>
      <c r="DF189" s="65" t="str">
        <f t="shared" ca="1" si="100"/>
        <v/>
      </c>
      <c r="DG189" s="65" t="str">
        <f t="shared" ca="1" si="101"/>
        <v/>
      </c>
      <c r="DH189" s="65" t="str">
        <f t="shared" ca="1" si="102"/>
        <v/>
      </c>
      <c r="DI189" s="65" t="str">
        <f t="shared" ca="1" si="103"/>
        <v/>
      </c>
      <c r="DJ189" s="65" t="str">
        <f t="shared" ca="1" si="104"/>
        <v/>
      </c>
      <c r="DK189" s="65" t="str">
        <f t="shared" ca="1" si="105"/>
        <v/>
      </c>
      <c r="DL189" s="65" t="str">
        <f t="shared" ca="1" si="106"/>
        <v/>
      </c>
      <c r="DM189" s="65" t="str">
        <f t="shared" ca="1" si="107"/>
        <v/>
      </c>
      <c r="DN189" s="65" t="str">
        <f t="shared" ca="1" si="108"/>
        <v/>
      </c>
      <c r="DO189" s="65" t="str">
        <f t="shared" ca="1" si="109"/>
        <v/>
      </c>
      <c r="DP189" s="65" t="str">
        <f t="shared" ca="1" si="110"/>
        <v/>
      </c>
      <c r="DQ189" s="65" t="str">
        <f t="shared" ca="1" si="111"/>
        <v/>
      </c>
      <c r="DR189" s="65" t="str">
        <f t="shared" ca="1" si="112"/>
        <v/>
      </c>
      <c r="DS189" s="65" t="str">
        <f t="shared" ca="1" si="113"/>
        <v/>
      </c>
      <c r="DT189" s="65" t="str">
        <f t="shared" ca="1" si="114"/>
        <v/>
      </c>
      <c r="DU189" s="65" t="str">
        <f t="shared" ca="1" si="115"/>
        <v/>
      </c>
      <c r="DV189" s="65" t="str">
        <f t="shared" ca="1" si="116"/>
        <v/>
      </c>
      <c r="DW189" s="141" t="str">
        <f t="shared" si="117"/>
        <v>5S rRNA</v>
      </c>
      <c r="DX189" s="140" t="s">
        <v>66</v>
      </c>
      <c r="DY189" s="65" t="str">
        <f t="shared" ca="1" si="118"/>
        <v/>
      </c>
      <c r="DZ189" s="65" t="str">
        <f t="shared" ca="1" si="119"/>
        <v/>
      </c>
      <c r="EA189" s="65" t="str">
        <f t="shared" ca="1" si="120"/>
        <v/>
      </c>
      <c r="EB189" s="65" t="str">
        <f t="shared" ca="1" si="121"/>
        <v/>
      </c>
      <c r="EC189" s="65" t="str">
        <f t="shared" ca="1" si="122"/>
        <v/>
      </c>
      <c r="ED189" s="65" t="str">
        <f t="shared" ca="1" si="123"/>
        <v/>
      </c>
      <c r="EE189" s="65" t="str">
        <f t="shared" ca="1" si="124"/>
        <v/>
      </c>
      <c r="EF189" s="65" t="str">
        <f t="shared" ca="1" si="125"/>
        <v/>
      </c>
      <c r="EG189" s="65" t="str">
        <f t="shared" ca="1" si="126"/>
        <v/>
      </c>
      <c r="EH189" s="65" t="str">
        <f t="shared" ca="1" si="127"/>
        <v/>
      </c>
      <c r="EI189" s="65" t="str">
        <f t="shared" ca="1" si="128"/>
        <v/>
      </c>
      <c r="EJ189" s="65" t="str">
        <f t="shared" ca="1" si="129"/>
        <v/>
      </c>
      <c r="EK189" s="65" t="str">
        <f t="shared" ca="1" si="130"/>
        <v/>
      </c>
      <c r="EL189" s="65" t="str">
        <f t="shared" ca="1" si="131"/>
        <v/>
      </c>
      <c r="EM189" s="65" t="str">
        <f t="shared" ca="1" si="132"/>
        <v/>
      </c>
      <c r="EN189" s="65" t="str">
        <f t="shared" ca="1" si="133"/>
        <v/>
      </c>
      <c r="EO189" s="65" t="str">
        <f t="shared" ca="1" si="134"/>
        <v/>
      </c>
      <c r="EP189" s="65" t="str">
        <f t="shared" ca="1" si="135"/>
        <v/>
      </c>
      <c r="EQ189" s="65" t="str">
        <f t="shared" ca="1" si="136"/>
        <v/>
      </c>
      <c r="ER189" s="65" t="str">
        <f t="shared" ca="1" si="137"/>
        <v/>
      </c>
    </row>
    <row r="190" spans="1:148" ht="12.75" customHeight="1">
      <c r="A190" s="134" t="str">
        <f>'Test Sample Data'!A190</f>
        <v>18S rRNA</v>
      </c>
      <c r="B190" s="136" t="s">
        <v>64</v>
      </c>
      <c r="C190" s="22" t="str">
        <f>IF(SUM('Test Sample Data'!C$3:C$194)&gt;10,IF(AND(ISNUMBER('Test Sample Data'!C190),'Test Sample Data'!C190&lt;35,'Test Sample Data'!C190&gt;0),'Test Sample Data'!C190-'Choose Housekeeping Genes'!D$20,35-'Choose Housekeeping Genes'!D$20),"")</f>
        <v/>
      </c>
      <c r="D190" s="22" t="str">
        <f>IF(SUM('Test Sample Data'!D$3:D$194)&gt;10,IF(AND(ISNUMBER('Test Sample Data'!D190),'Test Sample Data'!D190&lt;35,'Test Sample Data'!D190&gt;0),'Test Sample Data'!D190-'Choose Housekeeping Genes'!E$20,35-'Choose Housekeeping Genes'!E$20),"")</f>
        <v/>
      </c>
      <c r="E190" s="22" t="str">
        <f>IF(SUM('Test Sample Data'!E$3:E$194)&gt;10,IF(AND(ISNUMBER('Test Sample Data'!E190),'Test Sample Data'!E190&lt;35,'Test Sample Data'!E190&gt;0),'Test Sample Data'!E190-'Choose Housekeeping Genes'!F$20,35-'Choose Housekeeping Genes'!F$20),"")</f>
        <v/>
      </c>
      <c r="F190" s="22" t="str">
        <f>IF(SUM('Test Sample Data'!F$3:F$194)&gt;10,IF(AND(ISNUMBER('Test Sample Data'!F190),'Test Sample Data'!F190&lt;35,'Test Sample Data'!F190&gt;0),'Test Sample Data'!F190-'Choose Housekeeping Genes'!G$20,35-'Choose Housekeeping Genes'!G$20),"")</f>
        <v/>
      </c>
      <c r="G190" s="22" t="str">
        <f>IF(SUM('Test Sample Data'!G$3:G$194)&gt;10,IF(AND(ISNUMBER('Test Sample Data'!G190),'Test Sample Data'!G190&lt;35,'Test Sample Data'!G190&gt;0),'Test Sample Data'!G190-'Choose Housekeeping Genes'!H$20,35-'Choose Housekeeping Genes'!H$20),"")</f>
        <v/>
      </c>
      <c r="H190" s="22" t="str">
        <f>IF(SUM('Test Sample Data'!H$3:H$194)&gt;10,IF(AND(ISNUMBER('Test Sample Data'!H190),'Test Sample Data'!H190&lt;35,'Test Sample Data'!H190&gt;0),'Test Sample Data'!H190-'Choose Housekeeping Genes'!I$20,35-'Choose Housekeeping Genes'!I$20),"")</f>
        <v/>
      </c>
      <c r="I190" s="22" t="str">
        <f>IF(SUM('Test Sample Data'!I$3:I$194)&gt;10,IF(AND(ISNUMBER('Test Sample Data'!I190),'Test Sample Data'!I190&lt;35,'Test Sample Data'!I190&gt;0),'Test Sample Data'!I190-'Choose Housekeeping Genes'!J$20,35-'Choose Housekeeping Genes'!J$20),"")</f>
        <v/>
      </c>
      <c r="J190" s="22" t="str">
        <f>IF(SUM('Test Sample Data'!J$3:J$194)&gt;10,IF(AND(ISNUMBER('Test Sample Data'!J190),'Test Sample Data'!J190&lt;35,'Test Sample Data'!J190&gt;0),'Test Sample Data'!J190-'Choose Housekeeping Genes'!K$20,35-'Choose Housekeeping Genes'!K$20),"")</f>
        <v/>
      </c>
      <c r="K190" s="22" t="str">
        <f>IF(SUM('Test Sample Data'!K$3:K$194)&gt;10,IF(AND(ISNUMBER('Test Sample Data'!K190),'Test Sample Data'!K190&lt;35,'Test Sample Data'!K190&gt;0),'Test Sample Data'!K190-'Choose Housekeeping Genes'!L$20,35-'Choose Housekeeping Genes'!L$20),"")</f>
        <v/>
      </c>
      <c r="L190" s="22" t="str">
        <f>IF(SUM('Test Sample Data'!L$3:L$194)&gt;10,IF(AND(ISNUMBER('Test Sample Data'!L190),'Test Sample Data'!L190&lt;35,'Test Sample Data'!L190&gt;0),'Test Sample Data'!L190-'Choose Housekeeping Genes'!M$20,35-'Choose Housekeeping Genes'!M$20),"")</f>
        <v/>
      </c>
      <c r="M190" s="22" t="str">
        <f>IF(SUM('Test Sample Data'!M$3:M$194)&gt;10,IF(AND(ISNUMBER('Test Sample Data'!M190),'Test Sample Data'!M190&lt;35,'Test Sample Data'!M190&gt;0),'Test Sample Data'!M190-'Choose Housekeeping Genes'!N$20,35-'Choose Housekeeping Genes'!N$20),"")</f>
        <v/>
      </c>
      <c r="N190" s="22" t="str">
        <f>IF(SUM('Test Sample Data'!N$3:N$194)&gt;10,IF(AND(ISNUMBER('Test Sample Data'!N190),'Test Sample Data'!N190&lt;35,'Test Sample Data'!N190&gt;0),'Test Sample Data'!N190-'Choose Housekeeping Genes'!O$20,35-'Choose Housekeeping Genes'!O$20),"")</f>
        <v/>
      </c>
      <c r="O190" s="22" t="str">
        <f>IF(SUM('Test Sample Data'!O$3:O$194)&gt;10,IF(AND(ISNUMBER('Test Sample Data'!O190),'Test Sample Data'!O190&lt;35,'Test Sample Data'!O190&gt;0),'Test Sample Data'!O190-'Choose Housekeeping Genes'!P$20,35-'Choose Housekeeping Genes'!P$20),"")</f>
        <v/>
      </c>
      <c r="P190" s="22" t="str">
        <f>IF(SUM('Test Sample Data'!P$3:P$194)&gt;10,IF(AND(ISNUMBER('Test Sample Data'!P190),'Test Sample Data'!P190&lt;35,'Test Sample Data'!P190&gt;0),'Test Sample Data'!P190-'Choose Housekeeping Genes'!Q$20,35-'Choose Housekeeping Genes'!Q$20),"")</f>
        <v/>
      </c>
      <c r="Q190" s="22" t="str">
        <f>IF(SUM('Test Sample Data'!Q$3:Q$194)&gt;10,IF(AND(ISNUMBER('Test Sample Data'!Q190),'Test Sample Data'!Q190&lt;35,'Test Sample Data'!Q190&gt;0),'Test Sample Data'!Q190-'Choose Housekeeping Genes'!R$20,35-'Choose Housekeeping Genes'!R$20),"")</f>
        <v/>
      </c>
      <c r="R190" s="22" t="str">
        <f>IF(SUM('Test Sample Data'!R$3:R$194)&gt;10,IF(AND(ISNUMBER('Test Sample Data'!R190),'Test Sample Data'!R190&lt;35,'Test Sample Data'!R190&gt;0),'Test Sample Data'!R190-'Choose Housekeeping Genes'!S$20,35-'Choose Housekeeping Genes'!S$20),"")</f>
        <v/>
      </c>
      <c r="S190" s="22" t="str">
        <f>IF(SUM('Test Sample Data'!S$3:S$194)&gt;10,IF(AND(ISNUMBER('Test Sample Data'!S190),'Test Sample Data'!S190&lt;35,'Test Sample Data'!S190&gt;0),'Test Sample Data'!S190-'Choose Housekeeping Genes'!T$20,35-'Choose Housekeeping Genes'!T$20),"")</f>
        <v/>
      </c>
      <c r="T190" s="22" t="str">
        <f>IF(SUM('Test Sample Data'!T$3:T$194)&gt;10,IF(AND(ISNUMBER('Test Sample Data'!T190),'Test Sample Data'!T190&lt;35,'Test Sample Data'!T190&gt;0),'Test Sample Data'!T190-'Choose Housekeeping Genes'!U$20,35-'Choose Housekeeping Genes'!U$20),"")</f>
        <v/>
      </c>
      <c r="U190" s="22" t="str">
        <f>IF(SUM('Test Sample Data'!U$3:U$194)&gt;10,IF(AND(ISNUMBER('Test Sample Data'!U190),'Test Sample Data'!U190&lt;35,'Test Sample Data'!U190&gt;0),'Test Sample Data'!U190-'Choose Housekeeping Genes'!V$20,35-'Choose Housekeeping Genes'!V$20),"")</f>
        <v/>
      </c>
      <c r="V190" s="22" t="str">
        <f>IF(SUM('Test Sample Data'!V$3:V$194)&gt;10,IF(AND(ISNUMBER('Test Sample Data'!V190),'Test Sample Data'!V190&lt;35,'Test Sample Data'!V190&gt;0),'Test Sample Data'!V190-'Choose Housekeeping Genes'!W$20,35-'Choose Housekeeping Genes'!W$20),"")</f>
        <v/>
      </c>
      <c r="W190" s="139" t="str">
        <f>'Control Sample Data'!A190</f>
        <v>18S rRNA</v>
      </c>
      <c r="X190" s="140" t="s">
        <v>64</v>
      </c>
      <c r="Y190" s="22" t="str">
        <f>IF(SUM('Control Sample Data'!C$3:C$194)&gt;10,IF(AND(ISNUMBER('Control Sample Data'!C190),'Control Sample Data'!C190&lt;35,'Control Sample Data'!C190&gt;0),'Control Sample Data'!C190-'Choose Housekeeping Genes'!AA$20,35-'Choose Housekeeping Genes'!AA$20),"")</f>
        <v/>
      </c>
      <c r="Z190" s="22" t="str">
        <f>IF(SUM('Control Sample Data'!D$3:D$194)&gt;10,IF(AND(ISNUMBER('Control Sample Data'!D190),'Control Sample Data'!D190&lt;35,'Control Sample Data'!D190&gt;0),'Control Sample Data'!D190-'Choose Housekeeping Genes'!AB$20,35-'Choose Housekeeping Genes'!AB$20),"")</f>
        <v/>
      </c>
      <c r="AA190" s="22" t="str">
        <f>IF(SUM('Control Sample Data'!E$3:E$194)&gt;10,IF(AND(ISNUMBER('Control Sample Data'!E190),'Control Sample Data'!E190&lt;35,'Control Sample Data'!E190&gt;0),'Control Sample Data'!E190-'Choose Housekeeping Genes'!AC$20,35-'Choose Housekeeping Genes'!AC$20),"")</f>
        <v/>
      </c>
      <c r="AB190" s="22" t="str">
        <f>IF(SUM('Control Sample Data'!F$3:F$194)&gt;10,IF(AND(ISNUMBER('Control Sample Data'!F190),'Control Sample Data'!F190&lt;35,'Control Sample Data'!F190&gt;0),'Control Sample Data'!F190-'Choose Housekeeping Genes'!AD$20,35-'Choose Housekeeping Genes'!AD$20),"")</f>
        <v/>
      </c>
      <c r="AC190" s="22" t="str">
        <f>IF(SUM('Control Sample Data'!G$3:G$194)&gt;10,IF(AND(ISNUMBER('Control Sample Data'!G190),'Control Sample Data'!G190&lt;35,'Control Sample Data'!G190&gt;0),'Control Sample Data'!G190-'Choose Housekeeping Genes'!AE$20,35-'Choose Housekeeping Genes'!AE$20),"")</f>
        <v/>
      </c>
      <c r="AD190" s="22" t="str">
        <f>IF(SUM('Control Sample Data'!H$3:H$194)&gt;10,IF(AND(ISNUMBER('Control Sample Data'!H190),'Control Sample Data'!H190&lt;35,'Control Sample Data'!H190&gt;0),'Control Sample Data'!H190-'Choose Housekeeping Genes'!AF$20,35-'Choose Housekeeping Genes'!AF$20),"")</f>
        <v/>
      </c>
      <c r="AE190" s="22" t="str">
        <f>IF(SUM('Control Sample Data'!I$3:I$194)&gt;10,IF(AND(ISNUMBER('Control Sample Data'!I190),'Control Sample Data'!I190&lt;35,'Control Sample Data'!I190&gt;0),'Control Sample Data'!I190-'Choose Housekeeping Genes'!AG$20,35-'Choose Housekeeping Genes'!AG$20),"")</f>
        <v/>
      </c>
      <c r="AF190" s="22" t="str">
        <f>IF(SUM('Control Sample Data'!J$3:J$194)&gt;10,IF(AND(ISNUMBER('Control Sample Data'!J190),'Control Sample Data'!J190&lt;35,'Control Sample Data'!J190&gt;0),'Control Sample Data'!J190-'Choose Housekeeping Genes'!AH$20,35-'Choose Housekeeping Genes'!AH$20),"")</f>
        <v/>
      </c>
      <c r="AG190" s="22" t="str">
        <f>IF(SUM('Control Sample Data'!K$3:K$194)&gt;10,IF(AND(ISNUMBER('Control Sample Data'!K190),'Control Sample Data'!K190&lt;35,'Control Sample Data'!K190&gt;0),'Control Sample Data'!K190-'Choose Housekeeping Genes'!AI$20,35-'Choose Housekeeping Genes'!AI$20),"")</f>
        <v/>
      </c>
      <c r="AH190" s="22" t="str">
        <f>IF(SUM('Control Sample Data'!L$3:L$194)&gt;10,IF(AND(ISNUMBER('Control Sample Data'!L190),'Control Sample Data'!L190&lt;35,'Control Sample Data'!L190&gt;0),'Control Sample Data'!L190-'Choose Housekeeping Genes'!AJ$20,35-'Choose Housekeeping Genes'!AJ$20),"")</f>
        <v/>
      </c>
      <c r="AI190" s="22" t="str">
        <f>IF(SUM('Control Sample Data'!M$3:M$194)&gt;10,IF(AND(ISNUMBER('Control Sample Data'!M190),'Control Sample Data'!M190&lt;35,'Control Sample Data'!M190&gt;0),'Control Sample Data'!M190-'Choose Housekeeping Genes'!AK$20,35-'Choose Housekeeping Genes'!AK$20),"")</f>
        <v/>
      </c>
      <c r="AJ190" s="22" t="str">
        <f>IF(SUM('Control Sample Data'!N$3:N$194)&gt;10,IF(AND(ISNUMBER('Control Sample Data'!N190),'Control Sample Data'!N190&lt;35,'Control Sample Data'!N190&gt;0),'Control Sample Data'!N190-'Choose Housekeeping Genes'!AL$20,35-'Choose Housekeeping Genes'!AL$20),"")</f>
        <v/>
      </c>
      <c r="AK190" s="22" t="str">
        <f>IF(SUM('Control Sample Data'!O$3:O$194)&gt;10,IF(AND(ISNUMBER('Control Sample Data'!O190),'Control Sample Data'!O190&lt;35,'Control Sample Data'!O190&gt;0),'Control Sample Data'!O190-'Choose Housekeeping Genes'!AM$20,35-'Choose Housekeeping Genes'!AM$20),"")</f>
        <v/>
      </c>
      <c r="AL190" s="22" t="str">
        <f>IF(SUM('Control Sample Data'!P$3:P$194)&gt;10,IF(AND(ISNUMBER('Control Sample Data'!P190),'Control Sample Data'!P190&lt;35,'Control Sample Data'!P190&gt;0),'Control Sample Data'!P190-'Choose Housekeeping Genes'!AN$20,35-'Choose Housekeeping Genes'!AN$20),"")</f>
        <v/>
      </c>
      <c r="AM190" s="22" t="str">
        <f>IF(SUM('Control Sample Data'!Q$3:Q$194)&gt;10,IF(AND(ISNUMBER('Control Sample Data'!Q190),'Control Sample Data'!Q190&lt;35,'Control Sample Data'!Q190&gt;0),'Control Sample Data'!Q190-'Choose Housekeeping Genes'!AO$20,35-'Choose Housekeeping Genes'!AO$20),"")</f>
        <v/>
      </c>
      <c r="AN190" s="22" t="str">
        <f>IF(SUM('Control Sample Data'!R$3:R$194)&gt;10,IF(AND(ISNUMBER('Control Sample Data'!R190),'Control Sample Data'!R190&lt;35,'Control Sample Data'!R190&gt;0),'Control Sample Data'!R190-'Choose Housekeeping Genes'!AP$20,35-'Choose Housekeeping Genes'!AP$20),"")</f>
        <v/>
      </c>
      <c r="AO190" s="22" t="str">
        <f>IF(SUM('Control Sample Data'!S$3:S$194)&gt;10,IF(AND(ISNUMBER('Control Sample Data'!S190),'Control Sample Data'!S190&lt;35,'Control Sample Data'!S190&gt;0),'Control Sample Data'!S190-'Choose Housekeeping Genes'!AQ$20,35-'Choose Housekeeping Genes'!AQ$20),"")</f>
        <v/>
      </c>
      <c r="AP190" s="22" t="str">
        <f>IF(SUM('Control Sample Data'!T$3:T$194)&gt;10,IF(AND(ISNUMBER('Control Sample Data'!T190),'Control Sample Data'!T190&lt;35,'Control Sample Data'!T190&gt;0),'Control Sample Data'!T190-'Choose Housekeeping Genes'!AR$20,35-'Choose Housekeeping Genes'!AR$20),"")</f>
        <v/>
      </c>
      <c r="AQ190" s="22" t="str">
        <f>IF(SUM('Control Sample Data'!U$3:U$194)&gt;10,IF(AND(ISNUMBER('Control Sample Data'!U190),'Control Sample Data'!U190&lt;35,'Control Sample Data'!U190&gt;0),'Control Sample Data'!U190-'Choose Housekeeping Genes'!AS$20,35-'Choose Housekeeping Genes'!AS$20),"")</f>
        <v/>
      </c>
      <c r="AR190" s="22" t="str">
        <f>IF(SUM('Control Sample Data'!V$3:V$194)&gt;10,IF(AND(ISNUMBER('Control Sample Data'!V190),'Control Sample Data'!V190&lt;35,'Control Sample Data'!V190&gt;0),'Control Sample Data'!V190-'Choose Housekeeping Genes'!AT$20,35-'Choose Housekeeping Genes'!AT$20),"")</f>
        <v/>
      </c>
      <c r="AS190" s="69" t="str">
        <f>'Control Sample Data'!A190</f>
        <v>18S rRNA</v>
      </c>
      <c r="AT190" s="21" t="s">
        <v>64</v>
      </c>
      <c r="AU190" s="22" t="str">
        <f ca="1">IF(ISNUMBER(C190-'Choose Housekeeping Genes'!D$12),C190-'Choose Housekeeping Genes'!D$12,"")</f>
        <v/>
      </c>
      <c r="AV190" s="22" t="str">
        <f ca="1">IF(ISNUMBER(D190-'Choose Housekeeping Genes'!E$12),D190-'Choose Housekeeping Genes'!E$12,"")</f>
        <v/>
      </c>
      <c r="AW190" s="22" t="str">
        <f ca="1">IF(ISNUMBER(E190-'Choose Housekeeping Genes'!F$12),E190-'Choose Housekeeping Genes'!F$12,"")</f>
        <v/>
      </c>
      <c r="AX190" s="22" t="str">
        <f ca="1">IF(ISNUMBER(F190-'Choose Housekeeping Genes'!G$12),F190-'Choose Housekeeping Genes'!G$12,"")</f>
        <v/>
      </c>
      <c r="AY190" s="22" t="str">
        <f ca="1">IF(ISNUMBER(G190-'Choose Housekeeping Genes'!H$12),G190-'Choose Housekeeping Genes'!H$12,"")</f>
        <v/>
      </c>
      <c r="AZ190" s="22" t="str">
        <f ca="1">IF(ISNUMBER(H190-'Choose Housekeeping Genes'!I$12),H190-'Choose Housekeeping Genes'!I$12,"")</f>
        <v/>
      </c>
      <c r="BA190" s="22" t="str">
        <f ca="1">IF(ISNUMBER(I190-'Choose Housekeeping Genes'!J$12),I190-'Choose Housekeeping Genes'!J$12,"")</f>
        <v/>
      </c>
      <c r="BB190" s="22" t="str">
        <f ca="1">IF(ISNUMBER(J190-'Choose Housekeeping Genes'!K$12),J190-'Choose Housekeeping Genes'!K$12,"")</f>
        <v/>
      </c>
      <c r="BC190" s="22" t="str">
        <f ca="1">IF(ISNUMBER(K190-'Choose Housekeeping Genes'!L$12),K190-'Choose Housekeeping Genes'!L$12,"")</f>
        <v/>
      </c>
      <c r="BD190" s="22" t="str">
        <f ca="1">IF(ISNUMBER(L190-'Choose Housekeeping Genes'!M$12),L190-'Choose Housekeeping Genes'!M$12,"")</f>
        <v/>
      </c>
      <c r="BE190" s="22" t="str">
        <f ca="1">IF(ISNUMBER(M190-'Choose Housekeeping Genes'!N$12),M190-'Choose Housekeeping Genes'!N$12,"")</f>
        <v/>
      </c>
      <c r="BF190" s="22" t="str">
        <f ca="1">IF(ISNUMBER(N190-'Choose Housekeeping Genes'!O$12),N190-'Choose Housekeeping Genes'!O$12,"")</f>
        <v/>
      </c>
      <c r="BG190" s="22" t="str">
        <f ca="1">IF(ISNUMBER(O190-'Choose Housekeeping Genes'!P$12),O190-'Choose Housekeeping Genes'!P$12,"")</f>
        <v/>
      </c>
      <c r="BH190" s="22" t="str">
        <f ca="1">IF(ISNUMBER(P190-'Choose Housekeeping Genes'!Q$12),P190-'Choose Housekeeping Genes'!Q$12,"")</f>
        <v/>
      </c>
      <c r="BI190" s="22" t="str">
        <f ca="1">IF(ISNUMBER(Q190-'Choose Housekeeping Genes'!R$12),Q190-'Choose Housekeeping Genes'!R$12,"")</f>
        <v/>
      </c>
      <c r="BJ190" s="22" t="str">
        <f ca="1">IF(ISNUMBER(R190-'Choose Housekeeping Genes'!S$12),R190-'Choose Housekeeping Genes'!S$12,"")</f>
        <v/>
      </c>
      <c r="BK190" s="22" t="str">
        <f ca="1">IF(ISNUMBER(S190-'Choose Housekeeping Genes'!T$12),S190-'Choose Housekeeping Genes'!T$12,"")</f>
        <v/>
      </c>
      <c r="BL190" s="22" t="str">
        <f ca="1">IF(ISNUMBER(T190-'Choose Housekeeping Genes'!U$12),T190-'Choose Housekeeping Genes'!U$12,"")</f>
        <v/>
      </c>
      <c r="BM190" s="22" t="str">
        <f ca="1">IF(ISNUMBER(U190-'Choose Housekeeping Genes'!V$12),U190-'Choose Housekeeping Genes'!V$12,"")</f>
        <v/>
      </c>
      <c r="BN190" s="22" t="str">
        <f ca="1">IF(ISNUMBER(V190-'Choose Housekeeping Genes'!W$12),V190-'Choose Housekeeping Genes'!W$12,"")</f>
        <v/>
      </c>
      <c r="BO190" s="142" t="str">
        <f t="shared" si="138"/>
        <v>18S rRNA</v>
      </c>
      <c r="BP190" s="140" t="s">
        <v>64</v>
      </c>
      <c r="BQ190" s="22" t="str">
        <f ca="1">IF(ISNUMBER(Y190-'Choose Housekeeping Genes'!AA$12),Y190-'Choose Housekeeping Genes'!AA$12,"")</f>
        <v/>
      </c>
      <c r="BR190" s="22" t="str">
        <f ca="1">IF(ISNUMBER(Z190-'Choose Housekeeping Genes'!AB$12),Z190-'Choose Housekeeping Genes'!AB$12,"")</f>
        <v/>
      </c>
      <c r="BS190" s="22" t="str">
        <f ca="1">IF(ISNUMBER(AA190-'Choose Housekeeping Genes'!AC$12),AA190-'Choose Housekeeping Genes'!AC$12,"")</f>
        <v/>
      </c>
      <c r="BT190" s="22" t="str">
        <f ca="1">IF(ISNUMBER(AB190-'Choose Housekeeping Genes'!AD$12),AB190-'Choose Housekeeping Genes'!AD$12,"")</f>
        <v/>
      </c>
      <c r="BU190" s="22" t="str">
        <f ca="1">IF(ISNUMBER(AC190-'Choose Housekeeping Genes'!AE$12),AC190-'Choose Housekeeping Genes'!AE$12,"")</f>
        <v/>
      </c>
      <c r="BV190" s="22" t="str">
        <f ca="1">IF(ISNUMBER(AD190-'Choose Housekeeping Genes'!AF$12),AD190-'Choose Housekeeping Genes'!AF$12,"")</f>
        <v/>
      </c>
      <c r="BW190" s="22" t="str">
        <f ca="1">IF(ISNUMBER(AE190-'Choose Housekeeping Genes'!AG$12),AE190-'Choose Housekeeping Genes'!AG$12,"")</f>
        <v/>
      </c>
      <c r="BX190" s="22" t="str">
        <f ca="1">IF(ISNUMBER(AF190-'Choose Housekeeping Genes'!AH$12),AF190-'Choose Housekeeping Genes'!AH$12,"")</f>
        <v/>
      </c>
      <c r="BY190" s="22" t="str">
        <f ca="1">IF(ISNUMBER(AG190-'Choose Housekeeping Genes'!AI$12),AG190-'Choose Housekeeping Genes'!AI$12,"")</f>
        <v/>
      </c>
      <c r="BZ190" s="22" t="str">
        <f ca="1">IF(ISNUMBER(AH190-'Choose Housekeeping Genes'!AJ$12),AH190-'Choose Housekeeping Genes'!AJ$12,"")</f>
        <v/>
      </c>
      <c r="CA190" s="22" t="str">
        <f ca="1">IF(ISNUMBER(AI190-'Choose Housekeeping Genes'!AK$12),AI190-'Choose Housekeeping Genes'!AK$12,"")</f>
        <v/>
      </c>
      <c r="CB190" s="22" t="str">
        <f ca="1">IF(ISNUMBER(AJ190-'Choose Housekeeping Genes'!AL$12),AJ190-'Choose Housekeeping Genes'!AL$12,"")</f>
        <v/>
      </c>
      <c r="CC190" s="22" t="str">
        <f ca="1">IF(ISNUMBER(AK190-'Choose Housekeeping Genes'!AM$12),AK190-'Choose Housekeeping Genes'!AM$12,"")</f>
        <v/>
      </c>
      <c r="CD190" s="22" t="str">
        <f ca="1">IF(ISNUMBER(AL190-'Choose Housekeeping Genes'!AN$12),AL190-'Choose Housekeeping Genes'!AN$12,"")</f>
        <v/>
      </c>
      <c r="CE190" s="22" t="str">
        <f ca="1">IF(ISNUMBER(AM190-'Choose Housekeeping Genes'!AO$12),AM190-'Choose Housekeeping Genes'!AO$12,"")</f>
        <v/>
      </c>
      <c r="CF190" s="22" t="str">
        <f ca="1">IF(ISNUMBER(AN190-'Choose Housekeeping Genes'!AP$12),AN190-'Choose Housekeeping Genes'!AP$12,"")</f>
        <v/>
      </c>
      <c r="CG190" s="22" t="str">
        <f ca="1">IF(ISNUMBER(AO190-'Choose Housekeeping Genes'!AQ$12),AO190-'Choose Housekeeping Genes'!AQ$12,"")</f>
        <v/>
      </c>
      <c r="CH190" s="22" t="str">
        <f ca="1">IF(ISNUMBER(AP190-'Choose Housekeeping Genes'!AR$12),AP190-'Choose Housekeeping Genes'!AR$12,"")</f>
        <v/>
      </c>
      <c r="CI190" s="22" t="str">
        <f ca="1">IF(ISNUMBER(AQ190-'Choose Housekeeping Genes'!AS$12),AQ190-'Choose Housekeeping Genes'!AS$12,"")</f>
        <v/>
      </c>
      <c r="CJ190" s="22" t="str">
        <f ca="1">IF(ISNUMBER(AR190-'Choose Housekeeping Genes'!AT$12),AR190-'Choose Housekeeping Genes'!AT$12,"")</f>
        <v/>
      </c>
      <c r="CK190" s="66" t="e">
        <f t="shared" ca="1" si="95"/>
        <v>#DIV/0!</v>
      </c>
      <c r="CL190" s="143" t="e">
        <f t="shared" ca="1" si="96"/>
        <v>#DIV/0!</v>
      </c>
      <c r="DA190" s="69" t="str">
        <f>'Transcript table'!D198</f>
        <v>18S rRNA</v>
      </c>
      <c r="DB190" s="21" t="s">
        <v>64</v>
      </c>
      <c r="DC190" s="65" t="str">
        <f t="shared" ca="1" si="97"/>
        <v/>
      </c>
      <c r="DD190" s="65" t="str">
        <f t="shared" ca="1" si="98"/>
        <v/>
      </c>
      <c r="DE190" s="65" t="str">
        <f t="shared" ca="1" si="99"/>
        <v/>
      </c>
      <c r="DF190" s="65" t="str">
        <f t="shared" ca="1" si="100"/>
        <v/>
      </c>
      <c r="DG190" s="65" t="str">
        <f t="shared" ca="1" si="101"/>
        <v/>
      </c>
      <c r="DH190" s="65" t="str">
        <f t="shared" ca="1" si="102"/>
        <v/>
      </c>
      <c r="DI190" s="65" t="str">
        <f t="shared" ca="1" si="103"/>
        <v/>
      </c>
      <c r="DJ190" s="65" t="str">
        <f t="shared" ca="1" si="104"/>
        <v/>
      </c>
      <c r="DK190" s="65" t="str">
        <f t="shared" ca="1" si="105"/>
        <v/>
      </c>
      <c r="DL190" s="65" t="str">
        <f t="shared" ca="1" si="106"/>
        <v/>
      </c>
      <c r="DM190" s="65" t="str">
        <f t="shared" ca="1" si="107"/>
        <v/>
      </c>
      <c r="DN190" s="65" t="str">
        <f t="shared" ca="1" si="108"/>
        <v/>
      </c>
      <c r="DO190" s="65" t="str">
        <f t="shared" ca="1" si="109"/>
        <v/>
      </c>
      <c r="DP190" s="65" t="str">
        <f t="shared" ca="1" si="110"/>
        <v/>
      </c>
      <c r="DQ190" s="65" t="str">
        <f t="shared" ca="1" si="111"/>
        <v/>
      </c>
      <c r="DR190" s="65" t="str">
        <f t="shared" ca="1" si="112"/>
        <v/>
      </c>
      <c r="DS190" s="65" t="str">
        <f t="shared" ca="1" si="113"/>
        <v/>
      </c>
      <c r="DT190" s="65" t="str">
        <f t="shared" ca="1" si="114"/>
        <v/>
      </c>
      <c r="DU190" s="65" t="str">
        <f t="shared" ca="1" si="115"/>
        <v/>
      </c>
      <c r="DV190" s="65" t="str">
        <f t="shared" ca="1" si="116"/>
        <v/>
      </c>
      <c r="DW190" s="141" t="str">
        <f t="shared" si="117"/>
        <v>18S rRNA</v>
      </c>
      <c r="DX190" s="140" t="s">
        <v>64</v>
      </c>
      <c r="DY190" s="65" t="str">
        <f t="shared" ca="1" si="118"/>
        <v/>
      </c>
      <c r="DZ190" s="65" t="str">
        <f t="shared" ca="1" si="119"/>
        <v/>
      </c>
      <c r="EA190" s="65" t="str">
        <f t="shared" ca="1" si="120"/>
        <v/>
      </c>
      <c r="EB190" s="65" t="str">
        <f t="shared" ca="1" si="121"/>
        <v/>
      </c>
      <c r="EC190" s="65" t="str">
        <f t="shared" ca="1" si="122"/>
        <v/>
      </c>
      <c r="ED190" s="65" t="str">
        <f t="shared" ca="1" si="123"/>
        <v/>
      </c>
      <c r="EE190" s="65" t="str">
        <f t="shared" ca="1" si="124"/>
        <v/>
      </c>
      <c r="EF190" s="65" t="str">
        <f t="shared" ca="1" si="125"/>
        <v/>
      </c>
      <c r="EG190" s="65" t="str">
        <f t="shared" ca="1" si="126"/>
        <v/>
      </c>
      <c r="EH190" s="65" t="str">
        <f t="shared" ca="1" si="127"/>
        <v/>
      </c>
      <c r="EI190" s="65" t="str">
        <f t="shared" ca="1" si="128"/>
        <v/>
      </c>
      <c r="EJ190" s="65" t="str">
        <f t="shared" ca="1" si="129"/>
        <v/>
      </c>
      <c r="EK190" s="65" t="str">
        <f t="shared" ca="1" si="130"/>
        <v/>
      </c>
      <c r="EL190" s="65" t="str">
        <f t="shared" ca="1" si="131"/>
        <v/>
      </c>
      <c r="EM190" s="65" t="str">
        <f t="shared" ca="1" si="132"/>
        <v/>
      </c>
      <c r="EN190" s="65" t="str">
        <f t="shared" ca="1" si="133"/>
        <v/>
      </c>
      <c r="EO190" s="65" t="str">
        <f t="shared" ca="1" si="134"/>
        <v/>
      </c>
      <c r="EP190" s="65" t="str">
        <f t="shared" ca="1" si="135"/>
        <v/>
      </c>
      <c r="EQ190" s="65" t="str">
        <f t="shared" ca="1" si="136"/>
        <v/>
      </c>
      <c r="ER190" s="65" t="str">
        <f t="shared" ca="1" si="137"/>
        <v/>
      </c>
    </row>
    <row r="191" spans="1:148" ht="12.75" customHeight="1">
      <c r="A191" s="134" t="str">
        <f>'Test Sample Data'!A191</f>
        <v>RNA Spike-in</v>
      </c>
      <c r="B191" s="136" t="s">
        <v>62</v>
      </c>
      <c r="C191" s="22" t="str">
        <f>IF(SUM('Test Sample Data'!C$3:C$194)&gt;10,IF(AND(ISNUMBER('Test Sample Data'!C191),'Test Sample Data'!C191&lt;35,'Test Sample Data'!C191&gt;0),'Test Sample Data'!C191-'Choose Housekeeping Genes'!D$20,35-'Choose Housekeeping Genes'!D$20),"")</f>
        <v/>
      </c>
      <c r="D191" s="22" t="str">
        <f>IF(SUM('Test Sample Data'!D$3:D$194)&gt;10,IF(AND(ISNUMBER('Test Sample Data'!D191),'Test Sample Data'!D191&lt;35,'Test Sample Data'!D191&gt;0),'Test Sample Data'!D191-'Choose Housekeeping Genes'!E$20,35-'Choose Housekeeping Genes'!E$20),"")</f>
        <v/>
      </c>
      <c r="E191" s="22" t="str">
        <f>IF(SUM('Test Sample Data'!E$3:E$194)&gt;10,IF(AND(ISNUMBER('Test Sample Data'!E191),'Test Sample Data'!E191&lt;35,'Test Sample Data'!E191&gt;0),'Test Sample Data'!E191-'Choose Housekeeping Genes'!F$20,35-'Choose Housekeeping Genes'!F$20),"")</f>
        <v/>
      </c>
      <c r="F191" s="22" t="str">
        <f>IF(SUM('Test Sample Data'!F$3:F$194)&gt;10,IF(AND(ISNUMBER('Test Sample Data'!F191),'Test Sample Data'!F191&lt;35,'Test Sample Data'!F191&gt;0),'Test Sample Data'!F191-'Choose Housekeeping Genes'!G$20,35-'Choose Housekeeping Genes'!G$20),"")</f>
        <v/>
      </c>
      <c r="G191" s="22" t="str">
        <f>IF(SUM('Test Sample Data'!G$3:G$194)&gt;10,IF(AND(ISNUMBER('Test Sample Data'!G191),'Test Sample Data'!G191&lt;35,'Test Sample Data'!G191&gt;0),'Test Sample Data'!G191-'Choose Housekeeping Genes'!H$20,35-'Choose Housekeeping Genes'!H$20),"")</f>
        <v/>
      </c>
      <c r="H191" s="22" t="str">
        <f>IF(SUM('Test Sample Data'!H$3:H$194)&gt;10,IF(AND(ISNUMBER('Test Sample Data'!H191),'Test Sample Data'!H191&lt;35,'Test Sample Data'!H191&gt;0),'Test Sample Data'!H191-'Choose Housekeeping Genes'!I$20,35-'Choose Housekeeping Genes'!I$20),"")</f>
        <v/>
      </c>
      <c r="I191" s="22" t="str">
        <f>IF(SUM('Test Sample Data'!I$3:I$194)&gt;10,IF(AND(ISNUMBER('Test Sample Data'!I191),'Test Sample Data'!I191&lt;35,'Test Sample Data'!I191&gt;0),'Test Sample Data'!I191-'Choose Housekeeping Genes'!J$20,35-'Choose Housekeeping Genes'!J$20),"")</f>
        <v/>
      </c>
      <c r="J191" s="22" t="str">
        <f>IF(SUM('Test Sample Data'!J$3:J$194)&gt;10,IF(AND(ISNUMBER('Test Sample Data'!J191),'Test Sample Data'!J191&lt;35,'Test Sample Data'!J191&gt;0),'Test Sample Data'!J191-'Choose Housekeeping Genes'!K$20,35-'Choose Housekeeping Genes'!K$20),"")</f>
        <v/>
      </c>
      <c r="K191" s="22" t="str">
        <f>IF(SUM('Test Sample Data'!K$3:K$194)&gt;10,IF(AND(ISNUMBER('Test Sample Data'!K191),'Test Sample Data'!K191&lt;35,'Test Sample Data'!K191&gt;0),'Test Sample Data'!K191-'Choose Housekeeping Genes'!L$20,35-'Choose Housekeeping Genes'!L$20),"")</f>
        <v/>
      </c>
      <c r="L191" s="22" t="str">
        <f>IF(SUM('Test Sample Data'!L$3:L$194)&gt;10,IF(AND(ISNUMBER('Test Sample Data'!L191),'Test Sample Data'!L191&lt;35,'Test Sample Data'!L191&gt;0),'Test Sample Data'!L191-'Choose Housekeeping Genes'!M$20,35-'Choose Housekeeping Genes'!M$20),"")</f>
        <v/>
      </c>
      <c r="M191" s="22" t="str">
        <f>IF(SUM('Test Sample Data'!M$3:M$194)&gt;10,IF(AND(ISNUMBER('Test Sample Data'!M191),'Test Sample Data'!M191&lt;35,'Test Sample Data'!M191&gt;0),'Test Sample Data'!M191-'Choose Housekeeping Genes'!N$20,35-'Choose Housekeeping Genes'!N$20),"")</f>
        <v/>
      </c>
      <c r="N191" s="22" t="str">
        <f>IF(SUM('Test Sample Data'!N$3:N$194)&gt;10,IF(AND(ISNUMBER('Test Sample Data'!N191),'Test Sample Data'!N191&lt;35,'Test Sample Data'!N191&gt;0),'Test Sample Data'!N191-'Choose Housekeeping Genes'!O$20,35-'Choose Housekeeping Genes'!O$20),"")</f>
        <v/>
      </c>
      <c r="O191" s="22" t="str">
        <f>IF(SUM('Test Sample Data'!O$3:O$194)&gt;10,IF(AND(ISNUMBER('Test Sample Data'!O191),'Test Sample Data'!O191&lt;35,'Test Sample Data'!O191&gt;0),'Test Sample Data'!O191-'Choose Housekeeping Genes'!P$20,35-'Choose Housekeeping Genes'!P$20),"")</f>
        <v/>
      </c>
      <c r="P191" s="22" t="str">
        <f>IF(SUM('Test Sample Data'!P$3:P$194)&gt;10,IF(AND(ISNUMBER('Test Sample Data'!P191),'Test Sample Data'!P191&lt;35,'Test Sample Data'!P191&gt;0),'Test Sample Data'!P191-'Choose Housekeeping Genes'!Q$20,35-'Choose Housekeeping Genes'!Q$20),"")</f>
        <v/>
      </c>
      <c r="Q191" s="22" t="str">
        <f>IF(SUM('Test Sample Data'!Q$3:Q$194)&gt;10,IF(AND(ISNUMBER('Test Sample Data'!Q191),'Test Sample Data'!Q191&lt;35,'Test Sample Data'!Q191&gt;0),'Test Sample Data'!Q191-'Choose Housekeeping Genes'!R$20,35-'Choose Housekeeping Genes'!R$20),"")</f>
        <v/>
      </c>
      <c r="R191" s="22" t="str">
        <f>IF(SUM('Test Sample Data'!R$3:R$194)&gt;10,IF(AND(ISNUMBER('Test Sample Data'!R191),'Test Sample Data'!R191&lt;35,'Test Sample Data'!R191&gt;0),'Test Sample Data'!R191-'Choose Housekeeping Genes'!S$20,35-'Choose Housekeeping Genes'!S$20),"")</f>
        <v/>
      </c>
      <c r="S191" s="22" t="str">
        <f>IF(SUM('Test Sample Data'!S$3:S$194)&gt;10,IF(AND(ISNUMBER('Test Sample Data'!S191),'Test Sample Data'!S191&lt;35,'Test Sample Data'!S191&gt;0),'Test Sample Data'!S191-'Choose Housekeeping Genes'!T$20,35-'Choose Housekeeping Genes'!T$20),"")</f>
        <v/>
      </c>
      <c r="T191" s="22" t="str">
        <f>IF(SUM('Test Sample Data'!T$3:T$194)&gt;10,IF(AND(ISNUMBER('Test Sample Data'!T191),'Test Sample Data'!T191&lt;35,'Test Sample Data'!T191&gt;0),'Test Sample Data'!T191-'Choose Housekeeping Genes'!U$20,35-'Choose Housekeeping Genes'!U$20),"")</f>
        <v/>
      </c>
      <c r="U191" s="22" t="str">
        <f>IF(SUM('Test Sample Data'!U$3:U$194)&gt;10,IF(AND(ISNUMBER('Test Sample Data'!U191),'Test Sample Data'!U191&lt;35,'Test Sample Data'!U191&gt;0),'Test Sample Data'!U191-'Choose Housekeeping Genes'!V$20,35-'Choose Housekeeping Genes'!V$20),"")</f>
        <v/>
      </c>
      <c r="V191" s="22" t="str">
        <f>IF(SUM('Test Sample Data'!V$3:V$194)&gt;10,IF(AND(ISNUMBER('Test Sample Data'!V191),'Test Sample Data'!V191&lt;35,'Test Sample Data'!V191&gt;0),'Test Sample Data'!V191-'Choose Housekeeping Genes'!W$20,35-'Choose Housekeeping Genes'!W$20),"")</f>
        <v/>
      </c>
      <c r="W191" s="139" t="str">
        <f>'Control Sample Data'!A191</f>
        <v>RNA Spike-in</v>
      </c>
      <c r="X191" s="140" t="s">
        <v>62</v>
      </c>
      <c r="Y191" s="22" t="str">
        <f>IF(SUM('Control Sample Data'!C$3:C$194)&gt;10,IF(AND(ISNUMBER('Control Sample Data'!C191),'Control Sample Data'!C191&lt;35,'Control Sample Data'!C191&gt;0),'Control Sample Data'!C191-'Choose Housekeeping Genes'!AA$20,35-'Choose Housekeeping Genes'!AA$20),"")</f>
        <v/>
      </c>
      <c r="Z191" s="22" t="str">
        <f>IF(SUM('Control Sample Data'!D$3:D$194)&gt;10,IF(AND(ISNUMBER('Control Sample Data'!D191),'Control Sample Data'!D191&lt;35,'Control Sample Data'!D191&gt;0),'Control Sample Data'!D191-'Choose Housekeeping Genes'!AB$20,35-'Choose Housekeeping Genes'!AB$20),"")</f>
        <v/>
      </c>
      <c r="AA191" s="22" t="str">
        <f>IF(SUM('Control Sample Data'!E$3:E$194)&gt;10,IF(AND(ISNUMBER('Control Sample Data'!E191),'Control Sample Data'!E191&lt;35,'Control Sample Data'!E191&gt;0),'Control Sample Data'!E191-'Choose Housekeeping Genes'!AC$20,35-'Choose Housekeeping Genes'!AC$20),"")</f>
        <v/>
      </c>
      <c r="AB191" s="22" t="str">
        <f>IF(SUM('Control Sample Data'!F$3:F$194)&gt;10,IF(AND(ISNUMBER('Control Sample Data'!F191),'Control Sample Data'!F191&lt;35,'Control Sample Data'!F191&gt;0),'Control Sample Data'!F191-'Choose Housekeeping Genes'!AD$20,35-'Choose Housekeeping Genes'!AD$20),"")</f>
        <v/>
      </c>
      <c r="AC191" s="22" t="str">
        <f>IF(SUM('Control Sample Data'!G$3:G$194)&gt;10,IF(AND(ISNUMBER('Control Sample Data'!G191),'Control Sample Data'!G191&lt;35,'Control Sample Data'!G191&gt;0),'Control Sample Data'!G191-'Choose Housekeeping Genes'!AE$20,35-'Choose Housekeeping Genes'!AE$20),"")</f>
        <v/>
      </c>
      <c r="AD191" s="22" t="str">
        <f>IF(SUM('Control Sample Data'!H$3:H$194)&gt;10,IF(AND(ISNUMBER('Control Sample Data'!H191),'Control Sample Data'!H191&lt;35,'Control Sample Data'!H191&gt;0),'Control Sample Data'!H191-'Choose Housekeeping Genes'!AF$20,35-'Choose Housekeeping Genes'!AF$20),"")</f>
        <v/>
      </c>
      <c r="AE191" s="22" t="str">
        <f>IF(SUM('Control Sample Data'!I$3:I$194)&gt;10,IF(AND(ISNUMBER('Control Sample Data'!I191),'Control Sample Data'!I191&lt;35,'Control Sample Data'!I191&gt;0),'Control Sample Data'!I191-'Choose Housekeeping Genes'!AG$20,35-'Choose Housekeeping Genes'!AG$20),"")</f>
        <v/>
      </c>
      <c r="AF191" s="22" t="str">
        <f>IF(SUM('Control Sample Data'!J$3:J$194)&gt;10,IF(AND(ISNUMBER('Control Sample Data'!J191),'Control Sample Data'!J191&lt;35,'Control Sample Data'!J191&gt;0),'Control Sample Data'!J191-'Choose Housekeeping Genes'!AH$20,35-'Choose Housekeeping Genes'!AH$20),"")</f>
        <v/>
      </c>
      <c r="AG191" s="22" t="str">
        <f>IF(SUM('Control Sample Data'!K$3:K$194)&gt;10,IF(AND(ISNUMBER('Control Sample Data'!K191),'Control Sample Data'!K191&lt;35,'Control Sample Data'!K191&gt;0),'Control Sample Data'!K191-'Choose Housekeeping Genes'!AI$20,35-'Choose Housekeeping Genes'!AI$20),"")</f>
        <v/>
      </c>
      <c r="AH191" s="22" t="str">
        <f>IF(SUM('Control Sample Data'!L$3:L$194)&gt;10,IF(AND(ISNUMBER('Control Sample Data'!L191),'Control Sample Data'!L191&lt;35,'Control Sample Data'!L191&gt;0),'Control Sample Data'!L191-'Choose Housekeeping Genes'!AJ$20,35-'Choose Housekeeping Genes'!AJ$20),"")</f>
        <v/>
      </c>
      <c r="AI191" s="22" t="str">
        <f>IF(SUM('Control Sample Data'!M$3:M$194)&gt;10,IF(AND(ISNUMBER('Control Sample Data'!M191),'Control Sample Data'!M191&lt;35,'Control Sample Data'!M191&gt;0),'Control Sample Data'!M191-'Choose Housekeeping Genes'!AK$20,35-'Choose Housekeeping Genes'!AK$20),"")</f>
        <v/>
      </c>
      <c r="AJ191" s="22" t="str">
        <f>IF(SUM('Control Sample Data'!N$3:N$194)&gt;10,IF(AND(ISNUMBER('Control Sample Data'!N191),'Control Sample Data'!N191&lt;35,'Control Sample Data'!N191&gt;0),'Control Sample Data'!N191-'Choose Housekeeping Genes'!AL$20,35-'Choose Housekeeping Genes'!AL$20),"")</f>
        <v/>
      </c>
      <c r="AK191" s="22" t="str">
        <f>IF(SUM('Control Sample Data'!O$3:O$194)&gt;10,IF(AND(ISNUMBER('Control Sample Data'!O191),'Control Sample Data'!O191&lt;35,'Control Sample Data'!O191&gt;0),'Control Sample Data'!O191-'Choose Housekeeping Genes'!AM$20,35-'Choose Housekeeping Genes'!AM$20),"")</f>
        <v/>
      </c>
      <c r="AL191" s="22" t="str">
        <f>IF(SUM('Control Sample Data'!P$3:P$194)&gt;10,IF(AND(ISNUMBER('Control Sample Data'!P191),'Control Sample Data'!P191&lt;35,'Control Sample Data'!P191&gt;0),'Control Sample Data'!P191-'Choose Housekeeping Genes'!AN$20,35-'Choose Housekeeping Genes'!AN$20),"")</f>
        <v/>
      </c>
      <c r="AM191" s="22" t="str">
        <f>IF(SUM('Control Sample Data'!Q$3:Q$194)&gt;10,IF(AND(ISNUMBER('Control Sample Data'!Q191),'Control Sample Data'!Q191&lt;35,'Control Sample Data'!Q191&gt;0),'Control Sample Data'!Q191-'Choose Housekeeping Genes'!AO$20,35-'Choose Housekeeping Genes'!AO$20),"")</f>
        <v/>
      </c>
      <c r="AN191" s="22" t="str">
        <f>IF(SUM('Control Sample Data'!R$3:R$194)&gt;10,IF(AND(ISNUMBER('Control Sample Data'!R191),'Control Sample Data'!R191&lt;35,'Control Sample Data'!R191&gt;0),'Control Sample Data'!R191-'Choose Housekeeping Genes'!AP$20,35-'Choose Housekeeping Genes'!AP$20),"")</f>
        <v/>
      </c>
      <c r="AO191" s="22" t="str">
        <f>IF(SUM('Control Sample Data'!S$3:S$194)&gt;10,IF(AND(ISNUMBER('Control Sample Data'!S191),'Control Sample Data'!S191&lt;35,'Control Sample Data'!S191&gt;0),'Control Sample Data'!S191-'Choose Housekeeping Genes'!AQ$20,35-'Choose Housekeeping Genes'!AQ$20),"")</f>
        <v/>
      </c>
      <c r="AP191" s="22" t="str">
        <f>IF(SUM('Control Sample Data'!T$3:T$194)&gt;10,IF(AND(ISNUMBER('Control Sample Data'!T191),'Control Sample Data'!T191&lt;35,'Control Sample Data'!T191&gt;0),'Control Sample Data'!T191-'Choose Housekeeping Genes'!AR$20,35-'Choose Housekeeping Genes'!AR$20),"")</f>
        <v/>
      </c>
      <c r="AQ191" s="22" t="str">
        <f>IF(SUM('Control Sample Data'!U$3:U$194)&gt;10,IF(AND(ISNUMBER('Control Sample Data'!U191),'Control Sample Data'!U191&lt;35,'Control Sample Data'!U191&gt;0),'Control Sample Data'!U191-'Choose Housekeeping Genes'!AS$20,35-'Choose Housekeeping Genes'!AS$20),"")</f>
        <v/>
      </c>
      <c r="AR191" s="22" t="str">
        <f>IF(SUM('Control Sample Data'!V$3:V$194)&gt;10,IF(AND(ISNUMBER('Control Sample Data'!V191),'Control Sample Data'!V191&lt;35,'Control Sample Data'!V191&gt;0),'Control Sample Data'!V191-'Choose Housekeeping Genes'!AT$20,35-'Choose Housekeeping Genes'!AT$20),"")</f>
        <v/>
      </c>
      <c r="AS191" s="69" t="str">
        <f>'Control Sample Data'!A191</f>
        <v>RNA Spike-in</v>
      </c>
      <c r="AT191" s="21" t="s">
        <v>62</v>
      </c>
      <c r="AU191" s="22" t="str">
        <f ca="1">IF(ISNUMBER(C191-'Choose Housekeeping Genes'!D$12),C191-'Choose Housekeeping Genes'!D$12,"")</f>
        <v/>
      </c>
      <c r="AV191" s="22" t="str">
        <f ca="1">IF(ISNUMBER(D191-'Choose Housekeeping Genes'!E$12),D191-'Choose Housekeeping Genes'!E$12,"")</f>
        <v/>
      </c>
      <c r="AW191" s="22" t="str">
        <f ca="1">IF(ISNUMBER(E191-'Choose Housekeeping Genes'!F$12),E191-'Choose Housekeeping Genes'!F$12,"")</f>
        <v/>
      </c>
      <c r="AX191" s="22" t="str">
        <f ca="1">IF(ISNUMBER(F191-'Choose Housekeeping Genes'!G$12),F191-'Choose Housekeeping Genes'!G$12,"")</f>
        <v/>
      </c>
      <c r="AY191" s="22" t="str">
        <f ca="1">IF(ISNUMBER(G191-'Choose Housekeeping Genes'!H$12),G191-'Choose Housekeeping Genes'!H$12,"")</f>
        <v/>
      </c>
      <c r="AZ191" s="22" t="str">
        <f ca="1">IF(ISNUMBER(H191-'Choose Housekeeping Genes'!I$12),H191-'Choose Housekeeping Genes'!I$12,"")</f>
        <v/>
      </c>
      <c r="BA191" s="22" t="str">
        <f ca="1">IF(ISNUMBER(I191-'Choose Housekeeping Genes'!J$12),I191-'Choose Housekeeping Genes'!J$12,"")</f>
        <v/>
      </c>
      <c r="BB191" s="22" t="str">
        <f ca="1">IF(ISNUMBER(J191-'Choose Housekeeping Genes'!K$12),J191-'Choose Housekeeping Genes'!K$12,"")</f>
        <v/>
      </c>
      <c r="BC191" s="22" t="str">
        <f ca="1">IF(ISNUMBER(K191-'Choose Housekeeping Genes'!L$12),K191-'Choose Housekeeping Genes'!L$12,"")</f>
        <v/>
      </c>
      <c r="BD191" s="22" t="str">
        <f ca="1">IF(ISNUMBER(L191-'Choose Housekeeping Genes'!M$12),L191-'Choose Housekeeping Genes'!M$12,"")</f>
        <v/>
      </c>
      <c r="BE191" s="22" t="str">
        <f ca="1">IF(ISNUMBER(M191-'Choose Housekeeping Genes'!N$12),M191-'Choose Housekeeping Genes'!N$12,"")</f>
        <v/>
      </c>
      <c r="BF191" s="22" t="str">
        <f ca="1">IF(ISNUMBER(N191-'Choose Housekeeping Genes'!O$12),N191-'Choose Housekeeping Genes'!O$12,"")</f>
        <v/>
      </c>
      <c r="BG191" s="22" t="str">
        <f ca="1">IF(ISNUMBER(O191-'Choose Housekeeping Genes'!P$12),O191-'Choose Housekeeping Genes'!P$12,"")</f>
        <v/>
      </c>
      <c r="BH191" s="22" t="str">
        <f ca="1">IF(ISNUMBER(P191-'Choose Housekeeping Genes'!Q$12),P191-'Choose Housekeeping Genes'!Q$12,"")</f>
        <v/>
      </c>
      <c r="BI191" s="22" t="str">
        <f ca="1">IF(ISNUMBER(Q191-'Choose Housekeeping Genes'!R$12),Q191-'Choose Housekeeping Genes'!R$12,"")</f>
        <v/>
      </c>
      <c r="BJ191" s="22" t="str">
        <f ca="1">IF(ISNUMBER(R191-'Choose Housekeeping Genes'!S$12),R191-'Choose Housekeeping Genes'!S$12,"")</f>
        <v/>
      </c>
      <c r="BK191" s="22" t="str">
        <f ca="1">IF(ISNUMBER(S191-'Choose Housekeeping Genes'!T$12),S191-'Choose Housekeeping Genes'!T$12,"")</f>
        <v/>
      </c>
      <c r="BL191" s="22" t="str">
        <f ca="1">IF(ISNUMBER(T191-'Choose Housekeeping Genes'!U$12),T191-'Choose Housekeeping Genes'!U$12,"")</f>
        <v/>
      </c>
      <c r="BM191" s="22" t="str">
        <f ca="1">IF(ISNUMBER(U191-'Choose Housekeeping Genes'!V$12),U191-'Choose Housekeeping Genes'!V$12,"")</f>
        <v/>
      </c>
      <c r="BN191" s="22" t="str">
        <f ca="1">IF(ISNUMBER(V191-'Choose Housekeeping Genes'!W$12),V191-'Choose Housekeeping Genes'!W$12,"")</f>
        <v/>
      </c>
      <c r="BO191" s="142" t="str">
        <f t="shared" si="138"/>
        <v>RNA Spike-in</v>
      </c>
      <c r="BP191" s="140" t="s">
        <v>62</v>
      </c>
      <c r="BQ191" s="22" t="str">
        <f ca="1">IF(ISNUMBER(Y191-'Choose Housekeeping Genes'!AA$12),Y191-'Choose Housekeeping Genes'!AA$12,"")</f>
        <v/>
      </c>
      <c r="BR191" s="22" t="str">
        <f ca="1">IF(ISNUMBER(Z191-'Choose Housekeeping Genes'!AB$12),Z191-'Choose Housekeeping Genes'!AB$12,"")</f>
        <v/>
      </c>
      <c r="BS191" s="22" t="str">
        <f ca="1">IF(ISNUMBER(AA191-'Choose Housekeeping Genes'!AC$12),AA191-'Choose Housekeeping Genes'!AC$12,"")</f>
        <v/>
      </c>
      <c r="BT191" s="22" t="str">
        <f ca="1">IF(ISNUMBER(AB191-'Choose Housekeeping Genes'!AD$12),AB191-'Choose Housekeeping Genes'!AD$12,"")</f>
        <v/>
      </c>
      <c r="BU191" s="22" t="str">
        <f ca="1">IF(ISNUMBER(AC191-'Choose Housekeeping Genes'!AE$12),AC191-'Choose Housekeeping Genes'!AE$12,"")</f>
        <v/>
      </c>
      <c r="BV191" s="22" t="str">
        <f ca="1">IF(ISNUMBER(AD191-'Choose Housekeeping Genes'!AF$12),AD191-'Choose Housekeeping Genes'!AF$12,"")</f>
        <v/>
      </c>
      <c r="BW191" s="22" t="str">
        <f ca="1">IF(ISNUMBER(AE191-'Choose Housekeeping Genes'!AG$12),AE191-'Choose Housekeeping Genes'!AG$12,"")</f>
        <v/>
      </c>
      <c r="BX191" s="22" t="str">
        <f ca="1">IF(ISNUMBER(AF191-'Choose Housekeeping Genes'!AH$12),AF191-'Choose Housekeeping Genes'!AH$12,"")</f>
        <v/>
      </c>
      <c r="BY191" s="22" t="str">
        <f ca="1">IF(ISNUMBER(AG191-'Choose Housekeeping Genes'!AI$12),AG191-'Choose Housekeeping Genes'!AI$12,"")</f>
        <v/>
      </c>
      <c r="BZ191" s="22" t="str">
        <f ca="1">IF(ISNUMBER(AH191-'Choose Housekeeping Genes'!AJ$12),AH191-'Choose Housekeeping Genes'!AJ$12,"")</f>
        <v/>
      </c>
      <c r="CA191" s="22" t="str">
        <f ca="1">IF(ISNUMBER(AI191-'Choose Housekeeping Genes'!AK$12),AI191-'Choose Housekeeping Genes'!AK$12,"")</f>
        <v/>
      </c>
      <c r="CB191" s="22" t="str">
        <f ca="1">IF(ISNUMBER(AJ191-'Choose Housekeeping Genes'!AL$12),AJ191-'Choose Housekeeping Genes'!AL$12,"")</f>
        <v/>
      </c>
      <c r="CC191" s="22" t="str">
        <f ca="1">IF(ISNUMBER(AK191-'Choose Housekeeping Genes'!AM$12),AK191-'Choose Housekeeping Genes'!AM$12,"")</f>
        <v/>
      </c>
      <c r="CD191" s="22" t="str">
        <f ca="1">IF(ISNUMBER(AL191-'Choose Housekeeping Genes'!AN$12),AL191-'Choose Housekeeping Genes'!AN$12,"")</f>
        <v/>
      </c>
      <c r="CE191" s="22" t="str">
        <f ca="1">IF(ISNUMBER(AM191-'Choose Housekeeping Genes'!AO$12),AM191-'Choose Housekeeping Genes'!AO$12,"")</f>
        <v/>
      </c>
      <c r="CF191" s="22" t="str">
        <f ca="1">IF(ISNUMBER(AN191-'Choose Housekeeping Genes'!AP$12),AN191-'Choose Housekeeping Genes'!AP$12,"")</f>
        <v/>
      </c>
      <c r="CG191" s="22" t="str">
        <f ca="1">IF(ISNUMBER(AO191-'Choose Housekeeping Genes'!AQ$12),AO191-'Choose Housekeeping Genes'!AQ$12,"")</f>
        <v/>
      </c>
      <c r="CH191" s="22" t="str">
        <f ca="1">IF(ISNUMBER(AP191-'Choose Housekeeping Genes'!AR$12),AP191-'Choose Housekeeping Genes'!AR$12,"")</f>
        <v/>
      </c>
      <c r="CI191" s="22" t="str">
        <f ca="1">IF(ISNUMBER(AQ191-'Choose Housekeeping Genes'!AS$12),AQ191-'Choose Housekeeping Genes'!AS$12,"")</f>
        <v/>
      </c>
      <c r="CJ191" s="22" t="str">
        <f ca="1">IF(ISNUMBER(AR191-'Choose Housekeeping Genes'!AT$12),AR191-'Choose Housekeeping Genes'!AT$12,"")</f>
        <v/>
      </c>
      <c r="CK191" s="66" t="e">
        <f t="shared" ca="1" si="95"/>
        <v>#DIV/0!</v>
      </c>
      <c r="CL191" s="143" t="e">
        <f t="shared" ca="1" si="96"/>
        <v>#DIV/0!</v>
      </c>
      <c r="DA191" s="69" t="str">
        <f>'Transcript table'!D199</f>
        <v>RNA Spike-in</v>
      </c>
      <c r="DB191" s="21" t="s">
        <v>62</v>
      </c>
      <c r="DC191" s="65" t="str">
        <f t="shared" ca="1" si="97"/>
        <v/>
      </c>
      <c r="DD191" s="65" t="str">
        <f t="shared" ca="1" si="98"/>
        <v/>
      </c>
      <c r="DE191" s="65" t="str">
        <f t="shared" ca="1" si="99"/>
        <v/>
      </c>
      <c r="DF191" s="65" t="str">
        <f t="shared" ca="1" si="100"/>
        <v/>
      </c>
      <c r="DG191" s="65" t="str">
        <f t="shared" ca="1" si="101"/>
        <v/>
      </c>
      <c r="DH191" s="65" t="str">
        <f t="shared" ca="1" si="102"/>
        <v/>
      </c>
      <c r="DI191" s="65" t="str">
        <f t="shared" ca="1" si="103"/>
        <v/>
      </c>
      <c r="DJ191" s="65" t="str">
        <f t="shared" ca="1" si="104"/>
        <v/>
      </c>
      <c r="DK191" s="65" t="str">
        <f t="shared" ca="1" si="105"/>
        <v/>
      </c>
      <c r="DL191" s="65" t="str">
        <f t="shared" ca="1" si="106"/>
        <v/>
      </c>
      <c r="DM191" s="65" t="str">
        <f t="shared" ca="1" si="107"/>
        <v/>
      </c>
      <c r="DN191" s="65" t="str">
        <f t="shared" ca="1" si="108"/>
        <v/>
      </c>
      <c r="DO191" s="65" t="str">
        <f t="shared" ca="1" si="109"/>
        <v/>
      </c>
      <c r="DP191" s="65" t="str">
        <f t="shared" ca="1" si="110"/>
        <v/>
      </c>
      <c r="DQ191" s="65" t="str">
        <f t="shared" ca="1" si="111"/>
        <v/>
      </c>
      <c r="DR191" s="65" t="str">
        <f t="shared" ca="1" si="112"/>
        <v/>
      </c>
      <c r="DS191" s="65" t="str">
        <f t="shared" ca="1" si="113"/>
        <v/>
      </c>
      <c r="DT191" s="65" t="str">
        <f t="shared" ca="1" si="114"/>
        <v/>
      </c>
      <c r="DU191" s="65" t="str">
        <f t="shared" ca="1" si="115"/>
        <v/>
      </c>
      <c r="DV191" s="65" t="str">
        <f t="shared" ca="1" si="116"/>
        <v/>
      </c>
      <c r="DW191" s="141" t="str">
        <f t="shared" si="117"/>
        <v>RNA Spike-in</v>
      </c>
      <c r="DX191" s="140" t="s">
        <v>62</v>
      </c>
      <c r="DY191" s="65" t="str">
        <f t="shared" ca="1" si="118"/>
        <v/>
      </c>
      <c r="DZ191" s="65" t="str">
        <f t="shared" ca="1" si="119"/>
        <v/>
      </c>
      <c r="EA191" s="65" t="str">
        <f t="shared" ca="1" si="120"/>
        <v/>
      </c>
      <c r="EB191" s="65" t="str">
        <f t="shared" ca="1" si="121"/>
        <v/>
      </c>
      <c r="EC191" s="65" t="str">
        <f t="shared" ca="1" si="122"/>
        <v/>
      </c>
      <c r="ED191" s="65" t="str">
        <f t="shared" ca="1" si="123"/>
        <v/>
      </c>
      <c r="EE191" s="65" t="str">
        <f t="shared" ca="1" si="124"/>
        <v/>
      </c>
      <c r="EF191" s="65" t="str">
        <f t="shared" ca="1" si="125"/>
        <v/>
      </c>
      <c r="EG191" s="65" t="str">
        <f t="shared" ca="1" si="126"/>
        <v/>
      </c>
      <c r="EH191" s="65" t="str">
        <f t="shared" ca="1" si="127"/>
        <v/>
      </c>
      <c r="EI191" s="65" t="str">
        <f t="shared" ca="1" si="128"/>
        <v/>
      </c>
      <c r="EJ191" s="65" t="str">
        <f t="shared" ca="1" si="129"/>
        <v/>
      </c>
      <c r="EK191" s="65" t="str">
        <f t="shared" ca="1" si="130"/>
        <v/>
      </c>
      <c r="EL191" s="65" t="str">
        <f t="shared" ca="1" si="131"/>
        <v/>
      </c>
      <c r="EM191" s="65" t="str">
        <f t="shared" ca="1" si="132"/>
        <v/>
      </c>
      <c r="EN191" s="65" t="str">
        <f t="shared" ca="1" si="133"/>
        <v/>
      </c>
      <c r="EO191" s="65" t="str">
        <f t="shared" ca="1" si="134"/>
        <v/>
      </c>
      <c r="EP191" s="65" t="str">
        <f t="shared" ca="1" si="135"/>
        <v/>
      </c>
      <c r="EQ191" s="65" t="str">
        <f t="shared" ca="1" si="136"/>
        <v/>
      </c>
      <c r="ER191" s="65" t="str">
        <f t="shared" ca="1" si="137"/>
        <v/>
      </c>
    </row>
    <row r="192" spans="1:148" ht="12.75" customHeight="1">
      <c r="A192" s="134" t="str">
        <f>'Test Sample Data'!A192</f>
        <v>PPC</v>
      </c>
      <c r="B192" s="136" t="s">
        <v>60</v>
      </c>
      <c r="C192" s="22" t="str">
        <f>IF(SUM('Test Sample Data'!C$3:C$194)&gt;10,IF(AND(ISNUMBER('Test Sample Data'!C192),'Test Sample Data'!C192&lt;35,'Test Sample Data'!C192&gt;0),'Test Sample Data'!C192-'Choose Housekeeping Genes'!D$20,35-'Choose Housekeeping Genes'!D$20),"")</f>
        <v/>
      </c>
      <c r="D192" s="22" t="str">
        <f>IF(SUM('Test Sample Data'!D$3:D$194)&gt;10,IF(AND(ISNUMBER('Test Sample Data'!D192),'Test Sample Data'!D192&lt;35,'Test Sample Data'!D192&gt;0),'Test Sample Data'!D192-'Choose Housekeeping Genes'!E$20,35-'Choose Housekeeping Genes'!E$20),"")</f>
        <v/>
      </c>
      <c r="E192" s="22" t="str">
        <f>IF(SUM('Test Sample Data'!E$3:E$194)&gt;10,IF(AND(ISNUMBER('Test Sample Data'!E192),'Test Sample Data'!E192&lt;35,'Test Sample Data'!E192&gt;0),'Test Sample Data'!E192-'Choose Housekeeping Genes'!F$20,35-'Choose Housekeeping Genes'!F$20),"")</f>
        <v/>
      </c>
      <c r="F192" s="22" t="str">
        <f>IF(SUM('Test Sample Data'!F$3:F$194)&gt;10,IF(AND(ISNUMBER('Test Sample Data'!F192),'Test Sample Data'!F192&lt;35,'Test Sample Data'!F192&gt;0),'Test Sample Data'!F192-'Choose Housekeeping Genes'!G$20,35-'Choose Housekeeping Genes'!G$20),"")</f>
        <v/>
      </c>
      <c r="G192" s="22" t="str">
        <f>IF(SUM('Test Sample Data'!G$3:G$194)&gt;10,IF(AND(ISNUMBER('Test Sample Data'!G192),'Test Sample Data'!G192&lt;35,'Test Sample Data'!G192&gt;0),'Test Sample Data'!G192-'Choose Housekeeping Genes'!H$20,35-'Choose Housekeeping Genes'!H$20),"")</f>
        <v/>
      </c>
      <c r="H192" s="22" t="str">
        <f>IF(SUM('Test Sample Data'!H$3:H$194)&gt;10,IF(AND(ISNUMBER('Test Sample Data'!H192),'Test Sample Data'!H192&lt;35,'Test Sample Data'!H192&gt;0),'Test Sample Data'!H192-'Choose Housekeeping Genes'!I$20,35-'Choose Housekeeping Genes'!I$20),"")</f>
        <v/>
      </c>
      <c r="I192" s="22" t="str">
        <f>IF(SUM('Test Sample Data'!I$3:I$194)&gt;10,IF(AND(ISNUMBER('Test Sample Data'!I192),'Test Sample Data'!I192&lt;35,'Test Sample Data'!I192&gt;0),'Test Sample Data'!I192-'Choose Housekeeping Genes'!J$20,35-'Choose Housekeeping Genes'!J$20),"")</f>
        <v/>
      </c>
      <c r="J192" s="22" t="str">
        <f>IF(SUM('Test Sample Data'!J$3:J$194)&gt;10,IF(AND(ISNUMBER('Test Sample Data'!J192),'Test Sample Data'!J192&lt;35,'Test Sample Data'!J192&gt;0),'Test Sample Data'!J192-'Choose Housekeeping Genes'!K$20,35-'Choose Housekeeping Genes'!K$20),"")</f>
        <v/>
      </c>
      <c r="K192" s="22" t="str">
        <f>IF(SUM('Test Sample Data'!K$3:K$194)&gt;10,IF(AND(ISNUMBER('Test Sample Data'!K192),'Test Sample Data'!K192&lt;35,'Test Sample Data'!K192&gt;0),'Test Sample Data'!K192-'Choose Housekeeping Genes'!L$20,35-'Choose Housekeeping Genes'!L$20),"")</f>
        <v/>
      </c>
      <c r="L192" s="22" t="str">
        <f>IF(SUM('Test Sample Data'!L$3:L$194)&gt;10,IF(AND(ISNUMBER('Test Sample Data'!L192),'Test Sample Data'!L192&lt;35,'Test Sample Data'!L192&gt;0),'Test Sample Data'!L192-'Choose Housekeeping Genes'!M$20,35-'Choose Housekeeping Genes'!M$20),"")</f>
        <v/>
      </c>
      <c r="M192" s="22" t="str">
        <f>IF(SUM('Test Sample Data'!M$3:M$194)&gt;10,IF(AND(ISNUMBER('Test Sample Data'!M192),'Test Sample Data'!M192&lt;35,'Test Sample Data'!M192&gt;0),'Test Sample Data'!M192-'Choose Housekeeping Genes'!N$20,35-'Choose Housekeeping Genes'!N$20),"")</f>
        <v/>
      </c>
      <c r="N192" s="22" t="str">
        <f>IF(SUM('Test Sample Data'!N$3:N$194)&gt;10,IF(AND(ISNUMBER('Test Sample Data'!N192),'Test Sample Data'!N192&lt;35,'Test Sample Data'!N192&gt;0),'Test Sample Data'!N192-'Choose Housekeeping Genes'!O$20,35-'Choose Housekeeping Genes'!O$20),"")</f>
        <v/>
      </c>
      <c r="O192" s="22" t="str">
        <f>IF(SUM('Test Sample Data'!O$3:O$194)&gt;10,IF(AND(ISNUMBER('Test Sample Data'!O192),'Test Sample Data'!O192&lt;35,'Test Sample Data'!O192&gt;0),'Test Sample Data'!O192-'Choose Housekeeping Genes'!P$20,35-'Choose Housekeeping Genes'!P$20),"")</f>
        <v/>
      </c>
      <c r="P192" s="22" t="str">
        <f>IF(SUM('Test Sample Data'!P$3:P$194)&gt;10,IF(AND(ISNUMBER('Test Sample Data'!P192),'Test Sample Data'!P192&lt;35,'Test Sample Data'!P192&gt;0),'Test Sample Data'!P192-'Choose Housekeeping Genes'!Q$20,35-'Choose Housekeeping Genes'!Q$20),"")</f>
        <v/>
      </c>
      <c r="Q192" s="22" t="str">
        <f>IF(SUM('Test Sample Data'!Q$3:Q$194)&gt;10,IF(AND(ISNUMBER('Test Sample Data'!Q192),'Test Sample Data'!Q192&lt;35,'Test Sample Data'!Q192&gt;0),'Test Sample Data'!Q192-'Choose Housekeeping Genes'!R$20,35-'Choose Housekeeping Genes'!R$20),"")</f>
        <v/>
      </c>
      <c r="R192" s="22" t="str">
        <f>IF(SUM('Test Sample Data'!R$3:R$194)&gt;10,IF(AND(ISNUMBER('Test Sample Data'!R192),'Test Sample Data'!R192&lt;35,'Test Sample Data'!R192&gt;0),'Test Sample Data'!R192-'Choose Housekeeping Genes'!S$20,35-'Choose Housekeeping Genes'!S$20),"")</f>
        <v/>
      </c>
      <c r="S192" s="22" t="str">
        <f>IF(SUM('Test Sample Data'!S$3:S$194)&gt;10,IF(AND(ISNUMBER('Test Sample Data'!S192),'Test Sample Data'!S192&lt;35,'Test Sample Data'!S192&gt;0),'Test Sample Data'!S192-'Choose Housekeeping Genes'!T$20,35-'Choose Housekeeping Genes'!T$20),"")</f>
        <v/>
      </c>
      <c r="T192" s="22" t="str">
        <f>IF(SUM('Test Sample Data'!T$3:T$194)&gt;10,IF(AND(ISNUMBER('Test Sample Data'!T192),'Test Sample Data'!T192&lt;35,'Test Sample Data'!T192&gt;0),'Test Sample Data'!T192-'Choose Housekeeping Genes'!U$20,35-'Choose Housekeeping Genes'!U$20),"")</f>
        <v/>
      </c>
      <c r="U192" s="22" t="str">
        <f>IF(SUM('Test Sample Data'!U$3:U$194)&gt;10,IF(AND(ISNUMBER('Test Sample Data'!U192),'Test Sample Data'!U192&lt;35,'Test Sample Data'!U192&gt;0),'Test Sample Data'!U192-'Choose Housekeeping Genes'!V$20,35-'Choose Housekeeping Genes'!V$20),"")</f>
        <v/>
      </c>
      <c r="V192" s="22" t="str">
        <f>IF(SUM('Test Sample Data'!V$3:V$194)&gt;10,IF(AND(ISNUMBER('Test Sample Data'!V192),'Test Sample Data'!V192&lt;35,'Test Sample Data'!V192&gt;0),'Test Sample Data'!V192-'Choose Housekeeping Genes'!W$20,35-'Choose Housekeeping Genes'!W$20),"")</f>
        <v/>
      </c>
      <c r="W192" s="139" t="str">
        <f>'Control Sample Data'!A192</f>
        <v>PPC</v>
      </c>
      <c r="X192" s="140" t="s">
        <v>60</v>
      </c>
      <c r="Y192" s="22" t="str">
        <f>IF(SUM('Control Sample Data'!C$3:C$194)&gt;10,IF(AND(ISNUMBER('Control Sample Data'!C192),'Control Sample Data'!C192&lt;35,'Control Sample Data'!C192&gt;0),'Control Sample Data'!C192-'Choose Housekeeping Genes'!AA$20,35-'Choose Housekeeping Genes'!AA$20),"")</f>
        <v/>
      </c>
      <c r="Z192" s="22" t="str">
        <f>IF(SUM('Control Sample Data'!D$3:D$194)&gt;10,IF(AND(ISNUMBER('Control Sample Data'!D192),'Control Sample Data'!D192&lt;35,'Control Sample Data'!D192&gt;0),'Control Sample Data'!D192-'Choose Housekeeping Genes'!AB$20,35-'Choose Housekeeping Genes'!AB$20),"")</f>
        <v/>
      </c>
      <c r="AA192" s="22" t="str">
        <f>IF(SUM('Control Sample Data'!E$3:E$194)&gt;10,IF(AND(ISNUMBER('Control Sample Data'!E192),'Control Sample Data'!E192&lt;35,'Control Sample Data'!E192&gt;0),'Control Sample Data'!E192-'Choose Housekeeping Genes'!AC$20,35-'Choose Housekeeping Genes'!AC$20),"")</f>
        <v/>
      </c>
      <c r="AB192" s="22" t="str">
        <f>IF(SUM('Control Sample Data'!F$3:F$194)&gt;10,IF(AND(ISNUMBER('Control Sample Data'!F192),'Control Sample Data'!F192&lt;35,'Control Sample Data'!F192&gt;0),'Control Sample Data'!F192-'Choose Housekeeping Genes'!AD$20,35-'Choose Housekeeping Genes'!AD$20),"")</f>
        <v/>
      </c>
      <c r="AC192" s="22" t="str">
        <f>IF(SUM('Control Sample Data'!G$3:G$194)&gt;10,IF(AND(ISNUMBER('Control Sample Data'!G192),'Control Sample Data'!G192&lt;35,'Control Sample Data'!G192&gt;0),'Control Sample Data'!G192-'Choose Housekeeping Genes'!AE$20,35-'Choose Housekeeping Genes'!AE$20),"")</f>
        <v/>
      </c>
      <c r="AD192" s="22" t="str">
        <f>IF(SUM('Control Sample Data'!H$3:H$194)&gt;10,IF(AND(ISNUMBER('Control Sample Data'!H192),'Control Sample Data'!H192&lt;35,'Control Sample Data'!H192&gt;0),'Control Sample Data'!H192-'Choose Housekeeping Genes'!AF$20,35-'Choose Housekeeping Genes'!AF$20),"")</f>
        <v/>
      </c>
      <c r="AE192" s="22" t="str">
        <f>IF(SUM('Control Sample Data'!I$3:I$194)&gt;10,IF(AND(ISNUMBER('Control Sample Data'!I192),'Control Sample Data'!I192&lt;35,'Control Sample Data'!I192&gt;0),'Control Sample Data'!I192-'Choose Housekeeping Genes'!AG$20,35-'Choose Housekeeping Genes'!AG$20),"")</f>
        <v/>
      </c>
      <c r="AF192" s="22" t="str">
        <f>IF(SUM('Control Sample Data'!J$3:J$194)&gt;10,IF(AND(ISNUMBER('Control Sample Data'!J192),'Control Sample Data'!J192&lt;35,'Control Sample Data'!J192&gt;0),'Control Sample Data'!J192-'Choose Housekeeping Genes'!AH$20,35-'Choose Housekeeping Genes'!AH$20),"")</f>
        <v/>
      </c>
      <c r="AG192" s="22" t="str">
        <f>IF(SUM('Control Sample Data'!K$3:K$194)&gt;10,IF(AND(ISNUMBER('Control Sample Data'!K192),'Control Sample Data'!K192&lt;35,'Control Sample Data'!K192&gt;0),'Control Sample Data'!K192-'Choose Housekeeping Genes'!AI$20,35-'Choose Housekeeping Genes'!AI$20),"")</f>
        <v/>
      </c>
      <c r="AH192" s="22" t="str">
        <f>IF(SUM('Control Sample Data'!L$3:L$194)&gt;10,IF(AND(ISNUMBER('Control Sample Data'!L192),'Control Sample Data'!L192&lt;35,'Control Sample Data'!L192&gt;0),'Control Sample Data'!L192-'Choose Housekeeping Genes'!AJ$20,35-'Choose Housekeeping Genes'!AJ$20),"")</f>
        <v/>
      </c>
      <c r="AI192" s="22" t="str">
        <f>IF(SUM('Control Sample Data'!M$3:M$194)&gt;10,IF(AND(ISNUMBER('Control Sample Data'!M192),'Control Sample Data'!M192&lt;35,'Control Sample Data'!M192&gt;0),'Control Sample Data'!M192-'Choose Housekeeping Genes'!AK$20,35-'Choose Housekeeping Genes'!AK$20),"")</f>
        <v/>
      </c>
      <c r="AJ192" s="22" t="str">
        <f>IF(SUM('Control Sample Data'!N$3:N$194)&gt;10,IF(AND(ISNUMBER('Control Sample Data'!N192),'Control Sample Data'!N192&lt;35,'Control Sample Data'!N192&gt;0),'Control Sample Data'!N192-'Choose Housekeeping Genes'!AL$20,35-'Choose Housekeeping Genes'!AL$20),"")</f>
        <v/>
      </c>
      <c r="AK192" s="22" t="str">
        <f>IF(SUM('Control Sample Data'!O$3:O$194)&gt;10,IF(AND(ISNUMBER('Control Sample Data'!O192),'Control Sample Data'!O192&lt;35,'Control Sample Data'!O192&gt;0),'Control Sample Data'!O192-'Choose Housekeeping Genes'!AM$20,35-'Choose Housekeeping Genes'!AM$20),"")</f>
        <v/>
      </c>
      <c r="AL192" s="22" t="str">
        <f>IF(SUM('Control Sample Data'!P$3:P$194)&gt;10,IF(AND(ISNUMBER('Control Sample Data'!P192),'Control Sample Data'!P192&lt;35,'Control Sample Data'!P192&gt;0),'Control Sample Data'!P192-'Choose Housekeeping Genes'!AN$20,35-'Choose Housekeeping Genes'!AN$20),"")</f>
        <v/>
      </c>
      <c r="AM192" s="22" t="str">
        <f>IF(SUM('Control Sample Data'!Q$3:Q$194)&gt;10,IF(AND(ISNUMBER('Control Sample Data'!Q192),'Control Sample Data'!Q192&lt;35,'Control Sample Data'!Q192&gt;0),'Control Sample Data'!Q192-'Choose Housekeeping Genes'!AO$20,35-'Choose Housekeeping Genes'!AO$20),"")</f>
        <v/>
      </c>
      <c r="AN192" s="22" t="str">
        <f>IF(SUM('Control Sample Data'!R$3:R$194)&gt;10,IF(AND(ISNUMBER('Control Sample Data'!R192),'Control Sample Data'!R192&lt;35,'Control Sample Data'!R192&gt;0),'Control Sample Data'!R192-'Choose Housekeeping Genes'!AP$20,35-'Choose Housekeeping Genes'!AP$20),"")</f>
        <v/>
      </c>
      <c r="AO192" s="22" t="str">
        <f>IF(SUM('Control Sample Data'!S$3:S$194)&gt;10,IF(AND(ISNUMBER('Control Sample Data'!S192),'Control Sample Data'!S192&lt;35,'Control Sample Data'!S192&gt;0),'Control Sample Data'!S192-'Choose Housekeeping Genes'!AQ$20,35-'Choose Housekeeping Genes'!AQ$20),"")</f>
        <v/>
      </c>
      <c r="AP192" s="22" t="str">
        <f>IF(SUM('Control Sample Data'!T$3:T$194)&gt;10,IF(AND(ISNUMBER('Control Sample Data'!T192),'Control Sample Data'!T192&lt;35,'Control Sample Data'!T192&gt;0),'Control Sample Data'!T192-'Choose Housekeeping Genes'!AR$20,35-'Choose Housekeeping Genes'!AR$20),"")</f>
        <v/>
      </c>
      <c r="AQ192" s="22" t="str">
        <f>IF(SUM('Control Sample Data'!U$3:U$194)&gt;10,IF(AND(ISNUMBER('Control Sample Data'!U192),'Control Sample Data'!U192&lt;35,'Control Sample Data'!U192&gt;0),'Control Sample Data'!U192-'Choose Housekeeping Genes'!AS$20,35-'Choose Housekeeping Genes'!AS$20),"")</f>
        <v/>
      </c>
      <c r="AR192" s="22" t="str">
        <f>IF(SUM('Control Sample Data'!V$3:V$194)&gt;10,IF(AND(ISNUMBER('Control Sample Data'!V192),'Control Sample Data'!V192&lt;35,'Control Sample Data'!V192&gt;0),'Control Sample Data'!V192-'Choose Housekeeping Genes'!AT$20,35-'Choose Housekeeping Genes'!AT$20),"")</f>
        <v/>
      </c>
      <c r="AS192" s="69" t="str">
        <f>'Control Sample Data'!A192</f>
        <v>PPC</v>
      </c>
      <c r="AT192" s="21" t="s">
        <v>60</v>
      </c>
      <c r="AU192" s="22" t="str">
        <f ca="1">IF(ISNUMBER(C192-'Choose Housekeeping Genes'!D$12),C192-'Choose Housekeeping Genes'!D$12,"")</f>
        <v/>
      </c>
      <c r="AV192" s="22" t="str">
        <f ca="1">IF(ISNUMBER(D192-'Choose Housekeeping Genes'!E$12),D192-'Choose Housekeeping Genes'!E$12,"")</f>
        <v/>
      </c>
      <c r="AW192" s="22" t="str">
        <f ca="1">IF(ISNUMBER(E192-'Choose Housekeeping Genes'!F$12),E192-'Choose Housekeeping Genes'!F$12,"")</f>
        <v/>
      </c>
      <c r="AX192" s="22" t="str">
        <f ca="1">IF(ISNUMBER(F192-'Choose Housekeeping Genes'!G$12),F192-'Choose Housekeeping Genes'!G$12,"")</f>
        <v/>
      </c>
      <c r="AY192" s="22" t="str">
        <f ca="1">IF(ISNUMBER(G192-'Choose Housekeeping Genes'!H$12),G192-'Choose Housekeeping Genes'!H$12,"")</f>
        <v/>
      </c>
      <c r="AZ192" s="22" t="str">
        <f ca="1">IF(ISNUMBER(H192-'Choose Housekeeping Genes'!I$12),H192-'Choose Housekeeping Genes'!I$12,"")</f>
        <v/>
      </c>
      <c r="BA192" s="22" t="str">
        <f ca="1">IF(ISNUMBER(I192-'Choose Housekeeping Genes'!J$12),I192-'Choose Housekeeping Genes'!J$12,"")</f>
        <v/>
      </c>
      <c r="BB192" s="22" t="str">
        <f ca="1">IF(ISNUMBER(J192-'Choose Housekeeping Genes'!K$12),J192-'Choose Housekeeping Genes'!K$12,"")</f>
        <v/>
      </c>
      <c r="BC192" s="22" t="str">
        <f ca="1">IF(ISNUMBER(K192-'Choose Housekeeping Genes'!L$12),K192-'Choose Housekeeping Genes'!L$12,"")</f>
        <v/>
      </c>
      <c r="BD192" s="22" t="str">
        <f ca="1">IF(ISNUMBER(L192-'Choose Housekeeping Genes'!M$12),L192-'Choose Housekeeping Genes'!M$12,"")</f>
        <v/>
      </c>
      <c r="BE192" s="22" t="str">
        <f ca="1">IF(ISNUMBER(M192-'Choose Housekeeping Genes'!N$12),M192-'Choose Housekeeping Genes'!N$12,"")</f>
        <v/>
      </c>
      <c r="BF192" s="22" t="str">
        <f ca="1">IF(ISNUMBER(N192-'Choose Housekeeping Genes'!O$12),N192-'Choose Housekeeping Genes'!O$12,"")</f>
        <v/>
      </c>
      <c r="BG192" s="22" t="str">
        <f ca="1">IF(ISNUMBER(O192-'Choose Housekeeping Genes'!P$12),O192-'Choose Housekeeping Genes'!P$12,"")</f>
        <v/>
      </c>
      <c r="BH192" s="22" t="str">
        <f ca="1">IF(ISNUMBER(P192-'Choose Housekeeping Genes'!Q$12),P192-'Choose Housekeeping Genes'!Q$12,"")</f>
        <v/>
      </c>
      <c r="BI192" s="22" t="str">
        <f ca="1">IF(ISNUMBER(Q192-'Choose Housekeeping Genes'!R$12),Q192-'Choose Housekeeping Genes'!R$12,"")</f>
        <v/>
      </c>
      <c r="BJ192" s="22" t="str">
        <f ca="1">IF(ISNUMBER(R192-'Choose Housekeeping Genes'!S$12),R192-'Choose Housekeeping Genes'!S$12,"")</f>
        <v/>
      </c>
      <c r="BK192" s="22" t="str">
        <f ca="1">IF(ISNUMBER(S192-'Choose Housekeeping Genes'!T$12),S192-'Choose Housekeeping Genes'!T$12,"")</f>
        <v/>
      </c>
      <c r="BL192" s="22" t="str">
        <f ca="1">IF(ISNUMBER(T192-'Choose Housekeeping Genes'!U$12),T192-'Choose Housekeeping Genes'!U$12,"")</f>
        <v/>
      </c>
      <c r="BM192" s="22" t="str">
        <f ca="1">IF(ISNUMBER(U192-'Choose Housekeeping Genes'!V$12),U192-'Choose Housekeeping Genes'!V$12,"")</f>
        <v/>
      </c>
      <c r="BN192" s="22" t="str">
        <f ca="1">IF(ISNUMBER(V192-'Choose Housekeeping Genes'!W$12),V192-'Choose Housekeeping Genes'!W$12,"")</f>
        <v/>
      </c>
      <c r="BO192" s="142" t="str">
        <f t="shared" si="138"/>
        <v>PPC</v>
      </c>
      <c r="BP192" s="140" t="s">
        <v>60</v>
      </c>
      <c r="BQ192" s="22" t="str">
        <f ca="1">IF(ISNUMBER(Y192-'Choose Housekeeping Genes'!AA$12),Y192-'Choose Housekeeping Genes'!AA$12,"")</f>
        <v/>
      </c>
      <c r="BR192" s="22" t="str">
        <f ca="1">IF(ISNUMBER(Z192-'Choose Housekeeping Genes'!AB$12),Z192-'Choose Housekeeping Genes'!AB$12,"")</f>
        <v/>
      </c>
      <c r="BS192" s="22" t="str">
        <f ca="1">IF(ISNUMBER(AA192-'Choose Housekeeping Genes'!AC$12),AA192-'Choose Housekeeping Genes'!AC$12,"")</f>
        <v/>
      </c>
      <c r="BT192" s="22" t="str">
        <f ca="1">IF(ISNUMBER(AB192-'Choose Housekeeping Genes'!AD$12),AB192-'Choose Housekeeping Genes'!AD$12,"")</f>
        <v/>
      </c>
      <c r="BU192" s="22" t="str">
        <f ca="1">IF(ISNUMBER(AC192-'Choose Housekeeping Genes'!AE$12),AC192-'Choose Housekeeping Genes'!AE$12,"")</f>
        <v/>
      </c>
      <c r="BV192" s="22" t="str">
        <f ca="1">IF(ISNUMBER(AD192-'Choose Housekeeping Genes'!AF$12),AD192-'Choose Housekeeping Genes'!AF$12,"")</f>
        <v/>
      </c>
      <c r="BW192" s="22" t="str">
        <f ca="1">IF(ISNUMBER(AE192-'Choose Housekeeping Genes'!AG$12),AE192-'Choose Housekeeping Genes'!AG$12,"")</f>
        <v/>
      </c>
      <c r="BX192" s="22" t="str">
        <f ca="1">IF(ISNUMBER(AF192-'Choose Housekeeping Genes'!AH$12),AF192-'Choose Housekeeping Genes'!AH$12,"")</f>
        <v/>
      </c>
      <c r="BY192" s="22" t="str">
        <f ca="1">IF(ISNUMBER(AG192-'Choose Housekeeping Genes'!AI$12),AG192-'Choose Housekeeping Genes'!AI$12,"")</f>
        <v/>
      </c>
      <c r="BZ192" s="22" t="str">
        <f ca="1">IF(ISNUMBER(AH192-'Choose Housekeeping Genes'!AJ$12),AH192-'Choose Housekeeping Genes'!AJ$12,"")</f>
        <v/>
      </c>
      <c r="CA192" s="22" t="str">
        <f ca="1">IF(ISNUMBER(AI192-'Choose Housekeeping Genes'!AK$12),AI192-'Choose Housekeeping Genes'!AK$12,"")</f>
        <v/>
      </c>
      <c r="CB192" s="22" t="str">
        <f ca="1">IF(ISNUMBER(AJ192-'Choose Housekeeping Genes'!AL$12),AJ192-'Choose Housekeeping Genes'!AL$12,"")</f>
        <v/>
      </c>
      <c r="CC192" s="22" t="str">
        <f ca="1">IF(ISNUMBER(AK192-'Choose Housekeeping Genes'!AM$12),AK192-'Choose Housekeeping Genes'!AM$12,"")</f>
        <v/>
      </c>
      <c r="CD192" s="22" t="str">
        <f ca="1">IF(ISNUMBER(AL192-'Choose Housekeeping Genes'!AN$12),AL192-'Choose Housekeeping Genes'!AN$12,"")</f>
        <v/>
      </c>
      <c r="CE192" s="22" t="str">
        <f ca="1">IF(ISNUMBER(AM192-'Choose Housekeeping Genes'!AO$12),AM192-'Choose Housekeeping Genes'!AO$12,"")</f>
        <v/>
      </c>
      <c r="CF192" s="22" t="str">
        <f ca="1">IF(ISNUMBER(AN192-'Choose Housekeeping Genes'!AP$12),AN192-'Choose Housekeeping Genes'!AP$12,"")</f>
        <v/>
      </c>
      <c r="CG192" s="22" t="str">
        <f ca="1">IF(ISNUMBER(AO192-'Choose Housekeeping Genes'!AQ$12),AO192-'Choose Housekeeping Genes'!AQ$12,"")</f>
        <v/>
      </c>
      <c r="CH192" s="22" t="str">
        <f ca="1">IF(ISNUMBER(AP192-'Choose Housekeeping Genes'!AR$12),AP192-'Choose Housekeeping Genes'!AR$12,"")</f>
        <v/>
      </c>
      <c r="CI192" s="22" t="str">
        <f ca="1">IF(ISNUMBER(AQ192-'Choose Housekeeping Genes'!AS$12),AQ192-'Choose Housekeeping Genes'!AS$12,"")</f>
        <v/>
      </c>
      <c r="CJ192" s="22" t="str">
        <f ca="1">IF(ISNUMBER(AR192-'Choose Housekeeping Genes'!AT$12),AR192-'Choose Housekeeping Genes'!AT$12,"")</f>
        <v/>
      </c>
      <c r="CK192" s="66" t="e">
        <f t="shared" ca="1" si="95"/>
        <v>#DIV/0!</v>
      </c>
      <c r="CL192" s="143" t="e">
        <f t="shared" ca="1" si="96"/>
        <v>#DIV/0!</v>
      </c>
      <c r="DA192" s="69" t="str">
        <f>'Transcript table'!D200</f>
        <v>PPC</v>
      </c>
      <c r="DB192" s="21" t="s">
        <v>60</v>
      </c>
      <c r="DC192" s="65" t="str">
        <f t="shared" ca="1" si="97"/>
        <v/>
      </c>
      <c r="DD192" s="65" t="str">
        <f t="shared" ca="1" si="98"/>
        <v/>
      </c>
      <c r="DE192" s="65" t="str">
        <f t="shared" ca="1" si="99"/>
        <v/>
      </c>
      <c r="DF192" s="65" t="str">
        <f t="shared" ca="1" si="100"/>
        <v/>
      </c>
      <c r="DG192" s="65" t="str">
        <f t="shared" ca="1" si="101"/>
        <v/>
      </c>
      <c r="DH192" s="65" t="str">
        <f t="shared" ca="1" si="102"/>
        <v/>
      </c>
      <c r="DI192" s="65" t="str">
        <f t="shared" ca="1" si="103"/>
        <v/>
      </c>
      <c r="DJ192" s="65" t="str">
        <f t="shared" ca="1" si="104"/>
        <v/>
      </c>
      <c r="DK192" s="65" t="str">
        <f t="shared" ca="1" si="105"/>
        <v/>
      </c>
      <c r="DL192" s="65" t="str">
        <f t="shared" ca="1" si="106"/>
        <v/>
      </c>
      <c r="DM192" s="65" t="str">
        <f t="shared" ca="1" si="107"/>
        <v/>
      </c>
      <c r="DN192" s="65" t="str">
        <f t="shared" ca="1" si="108"/>
        <v/>
      </c>
      <c r="DO192" s="65" t="str">
        <f t="shared" ca="1" si="109"/>
        <v/>
      </c>
      <c r="DP192" s="65" t="str">
        <f t="shared" ca="1" si="110"/>
        <v/>
      </c>
      <c r="DQ192" s="65" t="str">
        <f t="shared" ca="1" si="111"/>
        <v/>
      </c>
      <c r="DR192" s="65" t="str">
        <f t="shared" ca="1" si="112"/>
        <v/>
      </c>
      <c r="DS192" s="65" t="str">
        <f t="shared" ca="1" si="113"/>
        <v/>
      </c>
      <c r="DT192" s="65" t="str">
        <f t="shared" ca="1" si="114"/>
        <v/>
      </c>
      <c r="DU192" s="65" t="str">
        <f t="shared" ca="1" si="115"/>
        <v/>
      </c>
      <c r="DV192" s="65" t="str">
        <f t="shared" ca="1" si="116"/>
        <v/>
      </c>
      <c r="DW192" s="141" t="str">
        <f t="shared" si="117"/>
        <v>PPC</v>
      </c>
      <c r="DX192" s="140" t="s">
        <v>60</v>
      </c>
      <c r="DY192" s="65" t="str">
        <f t="shared" ca="1" si="118"/>
        <v/>
      </c>
      <c r="DZ192" s="65" t="str">
        <f t="shared" ca="1" si="119"/>
        <v/>
      </c>
      <c r="EA192" s="65" t="str">
        <f t="shared" ca="1" si="120"/>
        <v/>
      </c>
      <c r="EB192" s="65" t="str">
        <f t="shared" ca="1" si="121"/>
        <v/>
      </c>
      <c r="EC192" s="65" t="str">
        <f t="shared" ca="1" si="122"/>
        <v/>
      </c>
      <c r="ED192" s="65" t="str">
        <f t="shared" ca="1" si="123"/>
        <v/>
      </c>
      <c r="EE192" s="65" t="str">
        <f t="shared" ca="1" si="124"/>
        <v/>
      </c>
      <c r="EF192" s="65" t="str">
        <f t="shared" ca="1" si="125"/>
        <v/>
      </c>
      <c r="EG192" s="65" t="str">
        <f t="shared" ca="1" si="126"/>
        <v/>
      </c>
      <c r="EH192" s="65" t="str">
        <f t="shared" ca="1" si="127"/>
        <v/>
      </c>
      <c r="EI192" s="65" t="str">
        <f t="shared" ca="1" si="128"/>
        <v/>
      </c>
      <c r="EJ192" s="65" t="str">
        <f t="shared" ca="1" si="129"/>
        <v/>
      </c>
      <c r="EK192" s="65" t="str">
        <f t="shared" ca="1" si="130"/>
        <v/>
      </c>
      <c r="EL192" s="65" t="str">
        <f t="shared" ca="1" si="131"/>
        <v/>
      </c>
      <c r="EM192" s="65" t="str">
        <f t="shared" ca="1" si="132"/>
        <v/>
      </c>
      <c r="EN192" s="65" t="str">
        <f t="shared" ca="1" si="133"/>
        <v/>
      </c>
      <c r="EO192" s="65" t="str">
        <f t="shared" ca="1" si="134"/>
        <v/>
      </c>
      <c r="EP192" s="65" t="str">
        <f t="shared" ca="1" si="135"/>
        <v/>
      </c>
      <c r="EQ192" s="65" t="str">
        <f t="shared" ca="1" si="136"/>
        <v/>
      </c>
      <c r="ER192" s="65" t="str">
        <f t="shared" ca="1" si="137"/>
        <v/>
      </c>
    </row>
    <row r="193" spans="1:148" ht="12.75" customHeight="1">
      <c r="A193" s="134" t="str">
        <f>'Test Sample Data'!A193</f>
        <v>GDC</v>
      </c>
      <c r="B193" s="136" t="s">
        <v>57</v>
      </c>
      <c r="C193" s="22" t="str">
        <f>IF(SUM('Test Sample Data'!C$3:C$194)&gt;10,IF(AND(ISNUMBER('Test Sample Data'!C193),'Test Sample Data'!C193&lt;35,'Test Sample Data'!C193&gt;0),'Test Sample Data'!C193-'Choose Housekeeping Genes'!D$20,35-'Choose Housekeeping Genes'!D$20),"")</f>
        <v/>
      </c>
      <c r="D193" s="22" t="str">
        <f>IF(SUM('Test Sample Data'!D$3:D$194)&gt;10,IF(AND(ISNUMBER('Test Sample Data'!D193),'Test Sample Data'!D193&lt;35,'Test Sample Data'!D193&gt;0),'Test Sample Data'!D193-'Choose Housekeeping Genes'!E$20,35-'Choose Housekeeping Genes'!E$20),"")</f>
        <v/>
      </c>
      <c r="E193" s="22" t="str">
        <f>IF(SUM('Test Sample Data'!E$3:E$194)&gt;10,IF(AND(ISNUMBER('Test Sample Data'!E193),'Test Sample Data'!E193&lt;35,'Test Sample Data'!E193&gt;0),'Test Sample Data'!E193-'Choose Housekeeping Genes'!F$20,35-'Choose Housekeeping Genes'!F$20),"")</f>
        <v/>
      </c>
      <c r="F193" s="22" t="str">
        <f>IF(SUM('Test Sample Data'!F$3:F$194)&gt;10,IF(AND(ISNUMBER('Test Sample Data'!F193),'Test Sample Data'!F193&lt;35,'Test Sample Data'!F193&gt;0),'Test Sample Data'!F193-'Choose Housekeeping Genes'!G$20,35-'Choose Housekeeping Genes'!G$20),"")</f>
        <v/>
      </c>
      <c r="G193" s="22" t="str">
        <f>IF(SUM('Test Sample Data'!G$3:G$194)&gt;10,IF(AND(ISNUMBER('Test Sample Data'!G193),'Test Sample Data'!G193&lt;35,'Test Sample Data'!G193&gt;0),'Test Sample Data'!G193-'Choose Housekeeping Genes'!H$20,35-'Choose Housekeeping Genes'!H$20),"")</f>
        <v/>
      </c>
      <c r="H193" s="22" t="str">
        <f>IF(SUM('Test Sample Data'!H$3:H$194)&gt;10,IF(AND(ISNUMBER('Test Sample Data'!H193),'Test Sample Data'!H193&lt;35,'Test Sample Data'!H193&gt;0),'Test Sample Data'!H193-'Choose Housekeeping Genes'!I$20,35-'Choose Housekeeping Genes'!I$20),"")</f>
        <v/>
      </c>
      <c r="I193" s="22" t="str">
        <f>IF(SUM('Test Sample Data'!I$3:I$194)&gt;10,IF(AND(ISNUMBER('Test Sample Data'!I193),'Test Sample Data'!I193&lt;35,'Test Sample Data'!I193&gt;0),'Test Sample Data'!I193-'Choose Housekeeping Genes'!J$20,35-'Choose Housekeeping Genes'!J$20),"")</f>
        <v/>
      </c>
      <c r="J193" s="22" t="str">
        <f>IF(SUM('Test Sample Data'!J$3:J$194)&gt;10,IF(AND(ISNUMBER('Test Sample Data'!J193),'Test Sample Data'!J193&lt;35,'Test Sample Data'!J193&gt;0),'Test Sample Data'!J193-'Choose Housekeeping Genes'!K$20,35-'Choose Housekeeping Genes'!K$20),"")</f>
        <v/>
      </c>
      <c r="K193" s="22" t="str">
        <f>IF(SUM('Test Sample Data'!K$3:K$194)&gt;10,IF(AND(ISNUMBER('Test Sample Data'!K193),'Test Sample Data'!K193&lt;35,'Test Sample Data'!K193&gt;0),'Test Sample Data'!K193-'Choose Housekeeping Genes'!L$20,35-'Choose Housekeeping Genes'!L$20),"")</f>
        <v/>
      </c>
      <c r="L193" s="22" t="str">
        <f>IF(SUM('Test Sample Data'!L$3:L$194)&gt;10,IF(AND(ISNUMBER('Test Sample Data'!L193),'Test Sample Data'!L193&lt;35,'Test Sample Data'!L193&gt;0),'Test Sample Data'!L193-'Choose Housekeeping Genes'!M$20,35-'Choose Housekeeping Genes'!M$20),"")</f>
        <v/>
      </c>
      <c r="M193" s="22" t="str">
        <f>IF(SUM('Test Sample Data'!M$3:M$194)&gt;10,IF(AND(ISNUMBER('Test Sample Data'!M193),'Test Sample Data'!M193&lt;35,'Test Sample Data'!M193&gt;0),'Test Sample Data'!M193-'Choose Housekeeping Genes'!N$20,35-'Choose Housekeeping Genes'!N$20),"")</f>
        <v/>
      </c>
      <c r="N193" s="22" t="str">
        <f>IF(SUM('Test Sample Data'!N$3:N$194)&gt;10,IF(AND(ISNUMBER('Test Sample Data'!N193),'Test Sample Data'!N193&lt;35,'Test Sample Data'!N193&gt;0),'Test Sample Data'!N193-'Choose Housekeeping Genes'!O$20,35-'Choose Housekeeping Genes'!O$20),"")</f>
        <v/>
      </c>
      <c r="O193" s="22" t="str">
        <f>IF(SUM('Test Sample Data'!O$3:O$194)&gt;10,IF(AND(ISNUMBER('Test Sample Data'!O193),'Test Sample Data'!O193&lt;35,'Test Sample Data'!O193&gt;0),'Test Sample Data'!O193-'Choose Housekeeping Genes'!P$20,35-'Choose Housekeeping Genes'!P$20),"")</f>
        <v/>
      </c>
      <c r="P193" s="22" t="str">
        <f>IF(SUM('Test Sample Data'!P$3:P$194)&gt;10,IF(AND(ISNUMBER('Test Sample Data'!P193),'Test Sample Data'!P193&lt;35,'Test Sample Data'!P193&gt;0),'Test Sample Data'!P193-'Choose Housekeeping Genes'!Q$20,35-'Choose Housekeeping Genes'!Q$20),"")</f>
        <v/>
      </c>
      <c r="Q193" s="22" t="str">
        <f>IF(SUM('Test Sample Data'!Q$3:Q$194)&gt;10,IF(AND(ISNUMBER('Test Sample Data'!Q193),'Test Sample Data'!Q193&lt;35,'Test Sample Data'!Q193&gt;0),'Test Sample Data'!Q193-'Choose Housekeeping Genes'!R$20,35-'Choose Housekeeping Genes'!R$20),"")</f>
        <v/>
      </c>
      <c r="R193" s="22" t="str">
        <f>IF(SUM('Test Sample Data'!R$3:R$194)&gt;10,IF(AND(ISNUMBER('Test Sample Data'!R193),'Test Sample Data'!R193&lt;35,'Test Sample Data'!R193&gt;0),'Test Sample Data'!R193-'Choose Housekeeping Genes'!S$20,35-'Choose Housekeeping Genes'!S$20),"")</f>
        <v/>
      </c>
      <c r="S193" s="22" t="str">
        <f>IF(SUM('Test Sample Data'!S$3:S$194)&gt;10,IF(AND(ISNUMBER('Test Sample Data'!S193),'Test Sample Data'!S193&lt;35,'Test Sample Data'!S193&gt;0),'Test Sample Data'!S193-'Choose Housekeeping Genes'!T$20,35-'Choose Housekeeping Genes'!T$20),"")</f>
        <v/>
      </c>
      <c r="T193" s="22" t="str">
        <f>IF(SUM('Test Sample Data'!T$3:T$194)&gt;10,IF(AND(ISNUMBER('Test Sample Data'!T193),'Test Sample Data'!T193&lt;35,'Test Sample Data'!T193&gt;0),'Test Sample Data'!T193-'Choose Housekeeping Genes'!U$20,35-'Choose Housekeeping Genes'!U$20),"")</f>
        <v/>
      </c>
      <c r="U193" s="22" t="str">
        <f>IF(SUM('Test Sample Data'!U$3:U$194)&gt;10,IF(AND(ISNUMBER('Test Sample Data'!U193),'Test Sample Data'!U193&lt;35,'Test Sample Data'!U193&gt;0),'Test Sample Data'!U193-'Choose Housekeeping Genes'!V$20,35-'Choose Housekeeping Genes'!V$20),"")</f>
        <v/>
      </c>
      <c r="V193" s="22" t="str">
        <f>IF(SUM('Test Sample Data'!V$3:V$194)&gt;10,IF(AND(ISNUMBER('Test Sample Data'!V193),'Test Sample Data'!V193&lt;35,'Test Sample Data'!V193&gt;0),'Test Sample Data'!V193-'Choose Housekeeping Genes'!W$20,35-'Choose Housekeeping Genes'!W$20),"")</f>
        <v/>
      </c>
      <c r="W193" s="139" t="str">
        <f>'Control Sample Data'!A193</f>
        <v>GDC</v>
      </c>
      <c r="X193" s="140" t="s">
        <v>57</v>
      </c>
      <c r="Y193" s="22" t="str">
        <f>IF(SUM('Control Sample Data'!C$3:C$194)&gt;10,IF(AND(ISNUMBER('Control Sample Data'!C193),'Control Sample Data'!C193&lt;35,'Control Sample Data'!C193&gt;0),'Control Sample Data'!C193-'Choose Housekeeping Genes'!AA$20,35-'Choose Housekeeping Genes'!AA$20),"")</f>
        <v/>
      </c>
      <c r="Z193" s="22" t="str">
        <f>IF(SUM('Control Sample Data'!D$3:D$194)&gt;10,IF(AND(ISNUMBER('Control Sample Data'!D193),'Control Sample Data'!D193&lt;35,'Control Sample Data'!D193&gt;0),'Control Sample Data'!D193-'Choose Housekeeping Genes'!AB$20,35-'Choose Housekeeping Genes'!AB$20),"")</f>
        <v/>
      </c>
      <c r="AA193" s="22" t="str">
        <f>IF(SUM('Control Sample Data'!E$3:E$194)&gt;10,IF(AND(ISNUMBER('Control Sample Data'!E193),'Control Sample Data'!E193&lt;35,'Control Sample Data'!E193&gt;0),'Control Sample Data'!E193-'Choose Housekeeping Genes'!AC$20,35-'Choose Housekeeping Genes'!AC$20),"")</f>
        <v/>
      </c>
      <c r="AB193" s="22" t="str">
        <f>IF(SUM('Control Sample Data'!F$3:F$194)&gt;10,IF(AND(ISNUMBER('Control Sample Data'!F193),'Control Sample Data'!F193&lt;35,'Control Sample Data'!F193&gt;0),'Control Sample Data'!F193-'Choose Housekeeping Genes'!AD$20,35-'Choose Housekeeping Genes'!AD$20),"")</f>
        <v/>
      </c>
      <c r="AC193" s="22" t="str">
        <f>IF(SUM('Control Sample Data'!G$3:G$194)&gt;10,IF(AND(ISNUMBER('Control Sample Data'!G193),'Control Sample Data'!G193&lt;35,'Control Sample Data'!G193&gt;0),'Control Sample Data'!G193-'Choose Housekeeping Genes'!AE$20,35-'Choose Housekeeping Genes'!AE$20),"")</f>
        <v/>
      </c>
      <c r="AD193" s="22" t="str">
        <f>IF(SUM('Control Sample Data'!H$3:H$194)&gt;10,IF(AND(ISNUMBER('Control Sample Data'!H193),'Control Sample Data'!H193&lt;35,'Control Sample Data'!H193&gt;0),'Control Sample Data'!H193-'Choose Housekeeping Genes'!AF$20,35-'Choose Housekeeping Genes'!AF$20),"")</f>
        <v/>
      </c>
      <c r="AE193" s="22" t="str">
        <f>IF(SUM('Control Sample Data'!I$3:I$194)&gt;10,IF(AND(ISNUMBER('Control Sample Data'!I193),'Control Sample Data'!I193&lt;35,'Control Sample Data'!I193&gt;0),'Control Sample Data'!I193-'Choose Housekeeping Genes'!AG$20,35-'Choose Housekeeping Genes'!AG$20),"")</f>
        <v/>
      </c>
      <c r="AF193" s="22" t="str">
        <f>IF(SUM('Control Sample Data'!J$3:J$194)&gt;10,IF(AND(ISNUMBER('Control Sample Data'!J193),'Control Sample Data'!J193&lt;35,'Control Sample Data'!J193&gt;0),'Control Sample Data'!J193-'Choose Housekeeping Genes'!AH$20,35-'Choose Housekeeping Genes'!AH$20),"")</f>
        <v/>
      </c>
      <c r="AG193" s="22" t="str">
        <f>IF(SUM('Control Sample Data'!K$3:K$194)&gt;10,IF(AND(ISNUMBER('Control Sample Data'!K193),'Control Sample Data'!K193&lt;35,'Control Sample Data'!K193&gt;0),'Control Sample Data'!K193-'Choose Housekeeping Genes'!AI$20,35-'Choose Housekeeping Genes'!AI$20),"")</f>
        <v/>
      </c>
      <c r="AH193" s="22" t="str">
        <f>IF(SUM('Control Sample Data'!L$3:L$194)&gt;10,IF(AND(ISNUMBER('Control Sample Data'!L193),'Control Sample Data'!L193&lt;35,'Control Sample Data'!L193&gt;0),'Control Sample Data'!L193-'Choose Housekeeping Genes'!AJ$20,35-'Choose Housekeeping Genes'!AJ$20),"")</f>
        <v/>
      </c>
      <c r="AI193" s="22" t="str">
        <f>IF(SUM('Control Sample Data'!M$3:M$194)&gt;10,IF(AND(ISNUMBER('Control Sample Data'!M193),'Control Sample Data'!M193&lt;35,'Control Sample Data'!M193&gt;0),'Control Sample Data'!M193-'Choose Housekeeping Genes'!AK$20,35-'Choose Housekeeping Genes'!AK$20),"")</f>
        <v/>
      </c>
      <c r="AJ193" s="22" t="str">
        <f>IF(SUM('Control Sample Data'!N$3:N$194)&gt;10,IF(AND(ISNUMBER('Control Sample Data'!N193),'Control Sample Data'!N193&lt;35,'Control Sample Data'!N193&gt;0),'Control Sample Data'!N193-'Choose Housekeeping Genes'!AL$20,35-'Choose Housekeeping Genes'!AL$20),"")</f>
        <v/>
      </c>
      <c r="AK193" s="22" t="str">
        <f>IF(SUM('Control Sample Data'!O$3:O$194)&gt;10,IF(AND(ISNUMBER('Control Sample Data'!O193),'Control Sample Data'!O193&lt;35,'Control Sample Data'!O193&gt;0),'Control Sample Data'!O193-'Choose Housekeeping Genes'!AM$20,35-'Choose Housekeeping Genes'!AM$20),"")</f>
        <v/>
      </c>
      <c r="AL193" s="22" t="str">
        <f>IF(SUM('Control Sample Data'!P$3:P$194)&gt;10,IF(AND(ISNUMBER('Control Sample Data'!P193),'Control Sample Data'!P193&lt;35,'Control Sample Data'!P193&gt;0),'Control Sample Data'!P193-'Choose Housekeeping Genes'!AN$20,35-'Choose Housekeeping Genes'!AN$20),"")</f>
        <v/>
      </c>
      <c r="AM193" s="22" t="str">
        <f>IF(SUM('Control Sample Data'!Q$3:Q$194)&gt;10,IF(AND(ISNUMBER('Control Sample Data'!Q193),'Control Sample Data'!Q193&lt;35,'Control Sample Data'!Q193&gt;0),'Control Sample Data'!Q193-'Choose Housekeeping Genes'!AO$20,35-'Choose Housekeeping Genes'!AO$20),"")</f>
        <v/>
      </c>
      <c r="AN193" s="22" t="str">
        <f>IF(SUM('Control Sample Data'!R$3:R$194)&gt;10,IF(AND(ISNUMBER('Control Sample Data'!R193),'Control Sample Data'!R193&lt;35,'Control Sample Data'!R193&gt;0),'Control Sample Data'!R193-'Choose Housekeeping Genes'!AP$20,35-'Choose Housekeeping Genes'!AP$20),"")</f>
        <v/>
      </c>
      <c r="AO193" s="22" t="str">
        <f>IF(SUM('Control Sample Data'!S$3:S$194)&gt;10,IF(AND(ISNUMBER('Control Sample Data'!S193),'Control Sample Data'!S193&lt;35,'Control Sample Data'!S193&gt;0),'Control Sample Data'!S193-'Choose Housekeeping Genes'!AQ$20,35-'Choose Housekeeping Genes'!AQ$20),"")</f>
        <v/>
      </c>
      <c r="AP193" s="22" t="str">
        <f>IF(SUM('Control Sample Data'!T$3:T$194)&gt;10,IF(AND(ISNUMBER('Control Sample Data'!T193),'Control Sample Data'!T193&lt;35,'Control Sample Data'!T193&gt;0),'Control Sample Data'!T193-'Choose Housekeeping Genes'!AR$20,35-'Choose Housekeeping Genes'!AR$20),"")</f>
        <v/>
      </c>
      <c r="AQ193" s="22" t="str">
        <f>IF(SUM('Control Sample Data'!U$3:U$194)&gt;10,IF(AND(ISNUMBER('Control Sample Data'!U193),'Control Sample Data'!U193&lt;35,'Control Sample Data'!U193&gt;0),'Control Sample Data'!U193-'Choose Housekeeping Genes'!AS$20,35-'Choose Housekeeping Genes'!AS$20),"")</f>
        <v/>
      </c>
      <c r="AR193" s="22" t="str">
        <f>IF(SUM('Control Sample Data'!V$3:V$194)&gt;10,IF(AND(ISNUMBER('Control Sample Data'!V193),'Control Sample Data'!V193&lt;35,'Control Sample Data'!V193&gt;0),'Control Sample Data'!V193-'Choose Housekeeping Genes'!AT$20,35-'Choose Housekeeping Genes'!AT$20),"")</f>
        <v/>
      </c>
      <c r="AS193" s="69" t="str">
        <f>'Control Sample Data'!A193</f>
        <v>GDC</v>
      </c>
      <c r="AT193" s="21" t="s">
        <v>57</v>
      </c>
      <c r="AU193" s="22" t="str">
        <f ca="1">IF(ISNUMBER(C193-'Choose Housekeeping Genes'!D$12),C193-'Choose Housekeeping Genes'!D$12,"")</f>
        <v/>
      </c>
      <c r="AV193" s="22" t="str">
        <f ca="1">IF(ISNUMBER(D193-'Choose Housekeeping Genes'!E$12),D193-'Choose Housekeeping Genes'!E$12,"")</f>
        <v/>
      </c>
      <c r="AW193" s="22" t="str">
        <f ca="1">IF(ISNUMBER(E193-'Choose Housekeeping Genes'!F$12),E193-'Choose Housekeeping Genes'!F$12,"")</f>
        <v/>
      </c>
      <c r="AX193" s="22" t="str">
        <f ca="1">IF(ISNUMBER(F193-'Choose Housekeeping Genes'!G$12),F193-'Choose Housekeeping Genes'!G$12,"")</f>
        <v/>
      </c>
      <c r="AY193" s="22" t="str">
        <f ca="1">IF(ISNUMBER(G193-'Choose Housekeeping Genes'!H$12),G193-'Choose Housekeeping Genes'!H$12,"")</f>
        <v/>
      </c>
      <c r="AZ193" s="22" t="str">
        <f ca="1">IF(ISNUMBER(H193-'Choose Housekeeping Genes'!I$12),H193-'Choose Housekeeping Genes'!I$12,"")</f>
        <v/>
      </c>
      <c r="BA193" s="22" t="str">
        <f ca="1">IF(ISNUMBER(I193-'Choose Housekeeping Genes'!J$12),I193-'Choose Housekeeping Genes'!J$12,"")</f>
        <v/>
      </c>
      <c r="BB193" s="22" t="str">
        <f ca="1">IF(ISNUMBER(J193-'Choose Housekeeping Genes'!K$12),J193-'Choose Housekeeping Genes'!K$12,"")</f>
        <v/>
      </c>
      <c r="BC193" s="22" t="str">
        <f ca="1">IF(ISNUMBER(K193-'Choose Housekeeping Genes'!L$12),K193-'Choose Housekeeping Genes'!L$12,"")</f>
        <v/>
      </c>
      <c r="BD193" s="22" t="str">
        <f ca="1">IF(ISNUMBER(L193-'Choose Housekeeping Genes'!M$12),L193-'Choose Housekeeping Genes'!M$12,"")</f>
        <v/>
      </c>
      <c r="BE193" s="22" t="str">
        <f ca="1">IF(ISNUMBER(M193-'Choose Housekeeping Genes'!N$12),M193-'Choose Housekeeping Genes'!N$12,"")</f>
        <v/>
      </c>
      <c r="BF193" s="22" t="str">
        <f ca="1">IF(ISNUMBER(N193-'Choose Housekeeping Genes'!O$12),N193-'Choose Housekeeping Genes'!O$12,"")</f>
        <v/>
      </c>
      <c r="BG193" s="22" t="str">
        <f ca="1">IF(ISNUMBER(O193-'Choose Housekeeping Genes'!P$12),O193-'Choose Housekeeping Genes'!P$12,"")</f>
        <v/>
      </c>
      <c r="BH193" s="22" t="str">
        <f ca="1">IF(ISNUMBER(P193-'Choose Housekeeping Genes'!Q$12),P193-'Choose Housekeeping Genes'!Q$12,"")</f>
        <v/>
      </c>
      <c r="BI193" s="22" t="str">
        <f ca="1">IF(ISNUMBER(Q193-'Choose Housekeeping Genes'!R$12),Q193-'Choose Housekeeping Genes'!R$12,"")</f>
        <v/>
      </c>
      <c r="BJ193" s="22" t="str">
        <f ca="1">IF(ISNUMBER(R193-'Choose Housekeeping Genes'!S$12),R193-'Choose Housekeeping Genes'!S$12,"")</f>
        <v/>
      </c>
      <c r="BK193" s="22" t="str">
        <f ca="1">IF(ISNUMBER(S193-'Choose Housekeeping Genes'!T$12),S193-'Choose Housekeeping Genes'!T$12,"")</f>
        <v/>
      </c>
      <c r="BL193" s="22" t="str">
        <f ca="1">IF(ISNUMBER(T193-'Choose Housekeeping Genes'!U$12),T193-'Choose Housekeeping Genes'!U$12,"")</f>
        <v/>
      </c>
      <c r="BM193" s="22" t="str">
        <f ca="1">IF(ISNUMBER(U193-'Choose Housekeeping Genes'!V$12),U193-'Choose Housekeeping Genes'!V$12,"")</f>
        <v/>
      </c>
      <c r="BN193" s="22" t="str">
        <f ca="1">IF(ISNUMBER(V193-'Choose Housekeeping Genes'!W$12),V193-'Choose Housekeeping Genes'!W$12,"")</f>
        <v/>
      </c>
      <c r="BO193" s="142" t="str">
        <f t="shared" si="138"/>
        <v>GDC</v>
      </c>
      <c r="BP193" s="140" t="s">
        <v>57</v>
      </c>
      <c r="BQ193" s="22" t="str">
        <f ca="1">IF(ISNUMBER(Y193-'Choose Housekeeping Genes'!AA$12),Y193-'Choose Housekeeping Genes'!AA$12,"")</f>
        <v/>
      </c>
      <c r="BR193" s="22" t="str">
        <f ca="1">IF(ISNUMBER(Z193-'Choose Housekeeping Genes'!AB$12),Z193-'Choose Housekeeping Genes'!AB$12,"")</f>
        <v/>
      </c>
      <c r="BS193" s="22" t="str">
        <f ca="1">IF(ISNUMBER(AA193-'Choose Housekeeping Genes'!AC$12),AA193-'Choose Housekeeping Genes'!AC$12,"")</f>
        <v/>
      </c>
      <c r="BT193" s="22" t="str">
        <f ca="1">IF(ISNUMBER(AB193-'Choose Housekeeping Genes'!AD$12),AB193-'Choose Housekeeping Genes'!AD$12,"")</f>
        <v/>
      </c>
      <c r="BU193" s="22" t="str">
        <f ca="1">IF(ISNUMBER(AC193-'Choose Housekeeping Genes'!AE$12),AC193-'Choose Housekeeping Genes'!AE$12,"")</f>
        <v/>
      </c>
      <c r="BV193" s="22" t="str">
        <f ca="1">IF(ISNUMBER(AD193-'Choose Housekeeping Genes'!AF$12),AD193-'Choose Housekeeping Genes'!AF$12,"")</f>
        <v/>
      </c>
      <c r="BW193" s="22" t="str">
        <f ca="1">IF(ISNUMBER(AE193-'Choose Housekeeping Genes'!AG$12),AE193-'Choose Housekeeping Genes'!AG$12,"")</f>
        <v/>
      </c>
      <c r="BX193" s="22" t="str">
        <f ca="1">IF(ISNUMBER(AF193-'Choose Housekeeping Genes'!AH$12),AF193-'Choose Housekeeping Genes'!AH$12,"")</f>
        <v/>
      </c>
      <c r="BY193" s="22" t="str">
        <f ca="1">IF(ISNUMBER(AG193-'Choose Housekeeping Genes'!AI$12),AG193-'Choose Housekeeping Genes'!AI$12,"")</f>
        <v/>
      </c>
      <c r="BZ193" s="22" t="str">
        <f ca="1">IF(ISNUMBER(AH193-'Choose Housekeeping Genes'!AJ$12),AH193-'Choose Housekeeping Genes'!AJ$12,"")</f>
        <v/>
      </c>
      <c r="CA193" s="22" t="str">
        <f ca="1">IF(ISNUMBER(AI193-'Choose Housekeeping Genes'!AK$12),AI193-'Choose Housekeeping Genes'!AK$12,"")</f>
        <v/>
      </c>
      <c r="CB193" s="22" t="str">
        <f ca="1">IF(ISNUMBER(AJ193-'Choose Housekeeping Genes'!AL$12),AJ193-'Choose Housekeeping Genes'!AL$12,"")</f>
        <v/>
      </c>
      <c r="CC193" s="22" t="str">
        <f ca="1">IF(ISNUMBER(AK193-'Choose Housekeeping Genes'!AM$12),AK193-'Choose Housekeeping Genes'!AM$12,"")</f>
        <v/>
      </c>
      <c r="CD193" s="22" t="str">
        <f ca="1">IF(ISNUMBER(AL193-'Choose Housekeeping Genes'!AN$12),AL193-'Choose Housekeeping Genes'!AN$12,"")</f>
        <v/>
      </c>
      <c r="CE193" s="22" t="str">
        <f ca="1">IF(ISNUMBER(AM193-'Choose Housekeeping Genes'!AO$12),AM193-'Choose Housekeeping Genes'!AO$12,"")</f>
        <v/>
      </c>
      <c r="CF193" s="22" t="str">
        <f ca="1">IF(ISNUMBER(AN193-'Choose Housekeeping Genes'!AP$12),AN193-'Choose Housekeeping Genes'!AP$12,"")</f>
        <v/>
      </c>
      <c r="CG193" s="22" t="str">
        <f ca="1">IF(ISNUMBER(AO193-'Choose Housekeeping Genes'!AQ$12),AO193-'Choose Housekeeping Genes'!AQ$12,"")</f>
        <v/>
      </c>
      <c r="CH193" s="22" t="str">
        <f ca="1">IF(ISNUMBER(AP193-'Choose Housekeeping Genes'!AR$12),AP193-'Choose Housekeeping Genes'!AR$12,"")</f>
        <v/>
      </c>
      <c r="CI193" s="22" t="str">
        <f ca="1">IF(ISNUMBER(AQ193-'Choose Housekeeping Genes'!AS$12),AQ193-'Choose Housekeeping Genes'!AS$12,"")</f>
        <v/>
      </c>
      <c r="CJ193" s="22" t="str">
        <f ca="1">IF(ISNUMBER(AR193-'Choose Housekeeping Genes'!AT$12),AR193-'Choose Housekeeping Genes'!AT$12,"")</f>
        <v/>
      </c>
      <c r="CK193" s="66" t="e">
        <f t="shared" ca="1" si="95"/>
        <v>#DIV/0!</v>
      </c>
      <c r="CL193" s="143" t="e">
        <f t="shared" ca="1" si="96"/>
        <v>#DIV/0!</v>
      </c>
      <c r="DA193" s="69" t="str">
        <f>'Transcript table'!D201</f>
        <v>GDC</v>
      </c>
      <c r="DB193" s="21" t="s">
        <v>57</v>
      </c>
      <c r="DC193" s="65" t="str">
        <f t="shared" ca="1" si="97"/>
        <v/>
      </c>
      <c r="DD193" s="65" t="str">
        <f t="shared" ca="1" si="98"/>
        <v/>
      </c>
      <c r="DE193" s="65" t="str">
        <f t="shared" ca="1" si="99"/>
        <v/>
      </c>
      <c r="DF193" s="65" t="str">
        <f t="shared" ca="1" si="100"/>
        <v/>
      </c>
      <c r="DG193" s="65" t="str">
        <f t="shared" ca="1" si="101"/>
        <v/>
      </c>
      <c r="DH193" s="65" t="str">
        <f t="shared" ca="1" si="102"/>
        <v/>
      </c>
      <c r="DI193" s="65" t="str">
        <f t="shared" ca="1" si="103"/>
        <v/>
      </c>
      <c r="DJ193" s="65" t="str">
        <f t="shared" ca="1" si="104"/>
        <v/>
      </c>
      <c r="DK193" s="65" t="str">
        <f t="shared" ca="1" si="105"/>
        <v/>
      </c>
      <c r="DL193" s="65" t="str">
        <f t="shared" ca="1" si="106"/>
        <v/>
      </c>
      <c r="DM193" s="65" t="str">
        <f t="shared" ca="1" si="107"/>
        <v/>
      </c>
      <c r="DN193" s="65" t="str">
        <f t="shared" ca="1" si="108"/>
        <v/>
      </c>
      <c r="DO193" s="65" t="str">
        <f t="shared" ca="1" si="109"/>
        <v/>
      </c>
      <c r="DP193" s="65" t="str">
        <f t="shared" ca="1" si="110"/>
        <v/>
      </c>
      <c r="DQ193" s="65" t="str">
        <f t="shared" ca="1" si="111"/>
        <v/>
      </c>
      <c r="DR193" s="65" t="str">
        <f t="shared" ca="1" si="112"/>
        <v/>
      </c>
      <c r="DS193" s="65" t="str">
        <f t="shared" ca="1" si="113"/>
        <v/>
      </c>
      <c r="DT193" s="65" t="str">
        <f t="shared" ca="1" si="114"/>
        <v/>
      </c>
      <c r="DU193" s="65" t="str">
        <f t="shared" ca="1" si="115"/>
        <v/>
      </c>
      <c r="DV193" s="65" t="str">
        <f t="shared" ca="1" si="116"/>
        <v/>
      </c>
      <c r="DW193" s="141" t="str">
        <f t="shared" si="117"/>
        <v>GDC</v>
      </c>
      <c r="DX193" s="140" t="s">
        <v>57</v>
      </c>
      <c r="DY193" s="65" t="str">
        <f t="shared" ca="1" si="118"/>
        <v/>
      </c>
      <c r="DZ193" s="65" t="str">
        <f t="shared" ca="1" si="119"/>
        <v/>
      </c>
      <c r="EA193" s="65" t="str">
        <f t="shared" ca="1" si="120"/>
        <v/>
      </c>
      <c r="EB193" s="65" t="str">
        <f t="shared" ca="1" si="121"/>
        <v/>
      </c>
      <c r="EC193" s="65" t="str">
        <f t="shared" ca="1" si="122"/>
        <v/>
      </c>
      <c r="ED193" s="65" t="str">
        <f t="shared" ca="1" si="123"/>
        <v/>
      </c>
      <c r="EE193" s="65" t="str">
        <f t="shared" ca="1" si="124"/>
        <v/>
      </c>
      <c r="EF193" s="65" t="str">
        <f t="shared" ca="1" si="125"/>
        <v/>
      </c>
      <c r="EG193" s="65" t="str">
        <f t="shared" ca="1" si="126"/>
        <v/>
      </c>
      <c r="EH193" s="65" t="str">
        <f t="shared" ca="1" si="127"/>
        <v/>
      </c>
      <c r="EI193" s="65" t="str">
        <f t="shared" ca="1" si="128"/>
        <v/>
      </c>
      <c r="EJ193" s="65" t="str">
        <f t="shared" ca="1" si="129"/>
        <v/>
      </c>
      <c r="EK193" s="65" t="str">
        <f t="shared" ca="1" si="130"/>
        <v/>
      </c>
      <c r="EL193" s="65" t="str">
        <f t="shared" ca="1" si="131"/>
        <v/>
      </c>
      <c r="EM193" s="65" t="str">
        <f t="shared" ca="1" si="132"/>
        <v/>
      </c>
      <c r="EN193" s="65" t="str">
        <f t="shared" ca="1" si="133"/>
        <v/>
      </c>
      <c r="EO193" s="65" t="str">
        <f t="shared" ca="1" si="134"/>
        <v/>
      </c>
      <c r="EP193" s="65" t="str">
        <f t="shared" ca="1" si="135"/>
        <v/>
      </c>
      <c r="EQ193" s="65" t="str">
        <f t="shared" ca="1" si="136"/>
        <v/>
      </c>
      <c r="ER193" s="65" t="str">
        <f t="shared" ca="1" si="137"/>
        <v/>
      </c>
    </row>
    <row r="194" spans="1:148" ht="12.75" customHeight="1">
      <c r="A194" s="134" t="str">
        <f>'Test Sample Data'!A194</f>
        <v>Blank</v>
      </c>
      <c r="B194" s="136" t="s">
        <v>55</v>
      </c>
      <c r="C194" s="22" t="str">
        <f>IF(SUM('Test Sample Data'!C$3:C$194)&gt;10,IF(AND(ISNUMBER('Test Sample Data'!C194),'Test Sample Data'!C194&lt;35,'Test Sample Data'!C194&gt;0),'Test Sample Data'!C194-'Choose Housekeeping Genes'!D$20,35-'Choose Housekeeping Genes'!D$20),"")</f>
        <v/>
      </c>
      <c r="D194" s="22" t="str">
        <f>IF(SUM('Test Sample Data'!D$3:D$194)&gt;10,IF(AND(ISNUMBER('Test Sample Data'!D194),'Test Sample Data'!D194&lt;35,'Test Sample Data'!D194&gt;0),'Test Sample Data'!D194-'Choose Housekeeping Genes'!E$20,35-'Choose Housekeeping Genes'!E$20),"")</f>
        <v/>
      </c>
      <c r="E194" s="22" t="str">
        <f>IF(SUM('Test Sample Data'!E$3:E$194)&gt;10,IF(AND(ISNUMBER('Test Sample Data'!E194),'Test Sample Data'!E194&lt;35,'Test Sample Data'!E194&gt;0),'Test Sample Data'!E194-'Choose Housekeeping Genes'!F$20,35-'Choose Housekeeping Genes'!F$20),"")</f>
        <v/>
      </c>
      <c r="F194" s="22" t="str">
        <f>IF(SUM('Test Sample Data'!F$3:F$194)&gt;10,IF(AND(ISNUMBER('Test Sample Data'!F194),'Test Sample Data'!F194&lt;35,'Test Sample Data'!F194&gt;0),'Test Sample Data'!F194-'Choose Housekeeping Genes'!G$20,35-'Choose Housekeeping Genes'!G$20),"")</f>
        <v/>
      </c>
      <c r="G194" s="22" t="str">
        <f>IF(SUM('Test Sample Data'!G$3:G$194)&gt;10,IF(AND(ISNUMBER('Test Sample Data'!G194),'Test Sample Data'!G194&lt;35,'Test Sample Data'!G194&gt;0),'Test Sample Data'!G194-'Choose Housekeeping Genes'!H$20,35-'Choose Housekeeping Genes'!H$20),"")</f>
        <v/>
      </c>
      <c r="H194" s="22" t="str">
        <f>IF(SUM('Test Sample Data'!H$3:H$194)&gt;10,IF(AND(ISNUMBER('Test Sample Data'!H194),'Test Sample Data'!H194&lt;35,'Test Sample Data'!H194&gt;0),'Test Sample Data'!H194-'Choose Housekeeping Genes'!I$20,35-'Choose Housekeeping Genes'!I$20),"")</f>
        <v/>
      </c>
      <c r="I194" s="22" t="str">
        <f>IF(SUM('Test Sample Data'!I$3:I$194)&gt;10,IF(AND(ISNUMBER('Test Sample Data'!I194),'Test Sample Data'!I194&lt;35,'Test Sample Data'!I194&gt;0),'Test Sample Data'!I194-'Choose Housekeeping Genes'!J$20,35-'Choose Housekeeping Genes'!J$20),"")</f>
        <v/>
      </c>
      <c r="J194" s="22" t="str">
        <f>IF(SUM('Test Sample Data'!J$3:J$194)&gt;10,IF(AND(ISNUMBER('Test Sample Data'!J194),'Test Sample Data'!J194&lt;35,'Test Sample Data'!J194&gt;0),'Test Sample Data'!J194-'Choose Housekeeping Genes'!K$20,35-'Choose Housekeeping Genes'!K$20),"")</f>
        <v/>
      </c>
      <c r="K194" s="22" t="str">
        <f>IF(SUM('Test Sample Data'!K$3:K$194)&gt;10,IF(AND(ISNUMBER('Test Sample Data'!K194),'Test Sample Data'!K194&lt;35,'Test Sample Data'!K194&gt;0),'Test Sample Data'!K194-'Choose Housekeeping Genes'!L$20,35-'Choose Housekeeping Genes'!L$20),"")</f>
        <v/>
      </c>
      <c r="L194" s="22" t="str">
        <f>IF(SUM('Test Sample Data'!L$3:L$194)&gt;10,IF(AND(ISNUMBER('Test Sample Data'!L194),'Test Sample Data'!L194&lt;35,'Test Sample Data'!L194&gt;0),'Test Sample Data'!L194-'Choose Housekeeping Genes'!M$20,35-'Choose Housekeeping Genes'!M$20),"")</f>
        <v/>
      </c>
      <c r="M194" s="22" t="str">
        <f>IF(SUM('Test Sample Data'!M$3:M$194)&gt;10,IF(AND(ISNUMBER('Test Sample Data'!M194),'Test Sample Data'!M194&lt;35,'Test Sample Data'!M194&gt;0),'Test Sample Data'!M194-'Choose Housekeeping Genes'!N$20,35-'Choose Housekeeping Genes'!N$20),"")</f>
        <v/>
      </c>
      <c r="N194" s="22" t="str">
        <f>IF(SUM('Test Sample Data'!N$3:N$194)&gt;10,IF(AND(ISNUMBER('Test Sample Data'!N194),'Test Sample Data'!N194&lt;35,'Test Sample Data'!N194&gt;0),'Test Sample Data'!N194-'Choose Housekeeping Genes'!O$20,35-'Choose Housekeeping Genes'!O$20),"")</f>
        <v/>
      </c>
      <c r="O194" s="22" t="str">
        <f>IF(SUM('Test Sample Data'!O$3:O$194)&gt;10,IF(AND(ISNUMBER('Test Sample Data'!O194),'Test Sample Data'!O194&lt;35,'Test Sample Data'!O194&gt;0),'Test Sample Data'!O194-'Choose Housekeeping Genes'!P$20,35-'Choose Housekeeping Genes'!P$20),"")</f>
        <v/>
      </c>
      <c r="P194" s="22" t="str">
        <f>IF(SUM('Test Sample Data'!P$3:P$194)&gt;10,IF(AND(ISNUMBER('Test Sample Data'!P194),'Test Sample Data'!P194&lt;35,'Test Sample Data'!P194&gt;0),'Test Sample Data'!P194-'Choose Housekeeping Genes'!Q$20,35-'Choose Housekeeping Genes'!Q$20),"")</f>
        <v/>
      </c>
      <c r="Q194" s="22" t="str">
        <f>IF(SUM('Test Sample Data'!Q$3:Q$194)&gt;10,IF(AND(ISNUMBER('Test Sample Data'!Q194),'Test Sample Data'!Q194&lt;35,'Test Sample Data'!Q194&gt;0),'Test Sample Data'!Q194-'Choose Housekeeping Genes'!R$20,35-'Choose Housekeeping Genes'!R$20),"")</f>
        <v/>
      </c>
      <c r="R194" s="22" t="str">
        <f>IF(SUM('Test Sample Data'!R$3:R$194)&gt;10,IF(AND(ISNUMBER('Test Sample Data'!R194),'Test Sample Data'!R194&lt;35,'Test Sample Data'!R194&gt;0),'Test Sample Data'!R194-'Choose Housekeeping Genes'!S$20,35-'Choose Housekeeping Genes'!S$20),"")</f>
        <v/>
      </c>
      <c r="S194" s="22" t="str">
        <f>IF(SUM('Test Sample Data'!S$3:S$194)&gt;10,IF(AND(ISNUMBER('Test Sample Data'!S194),'Test Sample Data'!S194&lt;35,'Test Sample Data'!S194&gt;0),'Test Sample Data'!S194-'Choose Housekeeping Genes'!T$20,35-'Choose Housekeeping Genes'!T$20),"")</f>
        <v/>
      </c>
      <c r="T194" s="22" t="str">
        <f>IF(SUM('Test Sample Data'!T$3:T$194)&gt;10,IF(AND(ISNUMBER('Test Sample Data'!T194),'Test Sample Data'!T194&lt;35,'Test Sample Data'!T194&gt;0),'Test Sample Data'!T194-'Choose Housekeeping Genes'!U$20,35-'Choose Housekeeping Genes'!U$20),"")</f>
        <v/>
      </c>
      <c r="U194" s="22" t="str">
        <f>IF(SUM('Test Sample Data'!U$3:U$194)&gt;10,IF(AND(ISNUMBER('Test Sample Data'!U194),'Test Sample Data'!U194&lt;35,'Test Sample Data'!U194&gt;0),'Test Sample Data'!U194-'Choose Housekeeping Genes'!V$20,35-'Choose Housekeeping Genes'!V$20),"")</f>
        <v/>
      </c>
      <c r="V194" s="22" t="str">
        <f>IF(SUM('Test Sample Data'!V$3:V$194)&gt;10,IF(AND(ISNUMBER('Test Sample Data'!V194),'Test Sample Data'!V194&lt;35,'Test Sample Data'!V194&gt;0),'Test Sample Data'!V194-'Choose Housekeeping Genes'!W$20,35-'Choose Housekeeping Genes'!W$20),"")</f>
        <v/>
      </c>
      <c r="W194" s="139" t="str">
        <f>'Control Sample Data'!A194</f>
        <v>Blank</v>
      </c>
      <c r="X194" s="140" t="s">
        <v>55</v>
      </c>
      <c r="Y194" s="22" t="str">
        <f>IF(SUM('Control Sample Data'!C$3:C$194)&gt;10,IF(AND(ISNUMBER('Control Sample Data'!C194),'Control Sample Data'!C194&lt;35,'Control Sample Data'!C194&gt;0),'Control Sample Data'!C194-'Choose Housekeeping Genes'!AA$20,35-'Choose Housekeeping Genes'!AA$20),"")</f>
        <v/>
      </c>
      <c r="Z194" s="22" t="str">
        <f>IF(SUM('Control Sample Data'!D$3:D$194)&gt;10,IF(AND(ISNUMBER('Control Sample Data'!D194),'Control Sample Data'!D194&lt;35,'Control Sample Data'!D194&gt;0),'Control Sample Data'!D194-'Choose Housekeeping Genes'!AB$20,35-'Choose Housekeeping Genes'!AB$20),"")</f>
        <v/>
      </c>
      <c r="AA194" s="22" t="str">
        <f>IF(SUM('Control Sample Data'!E$3:E$194)&gt;10,IF(AND(ISNUMBER('Control Sample Data'!E194),'Control Sample Data'!E194&lt;35,'Control Sample Data'!E194&gt;0),'Control Sample Data'!E194-'Choose Housekeeping Genes'!AC$20,35-'Choose Housekeeping Genes'!AC$20),"")</f>
        <v/>
      </c>
      <c r="AB194" s="22" t="str">
        <f>IF(SUM('Control Sample Data'!F$3:F$194)&gt;10,IF(AND(ISNUMBER('Control Sample Data'!F194),'Control Sample Data'!F194&lt;35,'Control Sample Data'!F194&gt;0),'Control Sample Data'!F194-'Choose Housekeeping Genes'!AD$20,35-'Choose Housekeeping Genes'!AD$20),"")</f>
        <v/>
      </c>
      <c r="AC194" s="22" t="str">
        <f>IF(SUM('Control Sample Data'!G$3:G$194)&gt;10,IF(AND(ISNUMBER('Control Sample Data'!G194),'Control Sample Data'!G194&lt;35,'Control Sample Data'!G194&gt;0),'Control Sample Data'!G194-'Choose Housekeeping Genes'!AE$20,35-'Choose Housekeeping Genes'!AE$20),"")</f>
        <v/>
      </c>
      <c r="AD194" s="22" t="str">
        <f>IF(SUM('Control Sample Data'!H$3:H$194)&gt;10,IF(AND(ISNUMBER('Control Sample Data'!H194),'Control Sample Data'!H194&lt;35,'Control Sample Data'!H194&gt;0),'Control Sample Data'!H194-'Choose Housekeeping Genes'!AF$20,35-'Choose Housekeeping Genes'!AF$20),"")</f>
        <v/>
      </c>
      <c r="AE194" s="22" t="str">
        <f>IF(SUM('Control Sample Data'!I$3:I$194)&gt;10,IF(AND(ISNUMBER('Control Sample Data'!I194),'Control Sample Data'!I194&lt;35,'Control Sample Data'!I194&gt;0),'Control Sample Data'!I194-'Choose Housekeeping Genes'!AG$20,35-'Choose Housekeeping Genes'!AG$20),"")</f>
        <v/>
      </c>
      <c r="AF194" s="22" t="str">
        <f>IF(SUM('Control Sample Data'!J$3:J$194)&gt;10,IF(AND(ISNUMBER('Control Sample Data'!J194),'Control Sample Data'!J194&lt;35,'Control Sample Data'!J194&gt;0),'Control Sample Data'!J194-'Choose Housekeeping Genes'!AH$20,35-'Choose Housekeeping Genes'!AH$20),"")</f>
        <v/>
      </c>
      <c r="AG194" s="22" t="str">
        <f>IF(SUM('Control Sample Data'!K$3:K$194)&gt;10,IF(AND(ISNUMBER('Control Sample Data'!K194),'Control Sample Data'!K194&lt;35,'Control Sample Data'!K194&gt;0),'Control Sample Data'!K194-'Choose Housekeeping Genes'!AI$20,35-'Choose Housekeeping Genes'!AI$20),"")</f>
        <v/>
      </c>
      <c r="AH194" s="22" t="str">
        <f>IF(SUM('Control Sample Data'!L$3:L$194)&gt;10,IF(AND(ISNUMBER('Control Sample Data'!L194),'Control Sample Data'!L194&lt;35,'Control Sample Data'!L194&gt;0),'Control Sample Data'!L194-'Choose Housekeeping Genes'!AJ$20,35-'Choose Housekeeping Genes'!AJ$20),"")</f>
        <v/>
      </c>
      <c r="AI194" s="22" t="str">
        <f>IF(SUM('Control Sample Data'!M$3:M$194)&gt;10,IF(AND(ISNUMBER('Control Sample Data'!M194),'Control Sample Data'!M194&lt;35,'Control Sample Data'!M194&gt;0),'Control Sample Data'!M194-'Choose Housekeeping Genes'!AK$20,35-'Choose Housekeeping Genes'!AK$20),"")</f>
        <v/>
      </c>
      <c r="AJ194" s="22" t="str">
        <f>IF(SUM('Control Sample Data'!N$3:N$194)&gt;10,IF(AND(ISNUMBER('Control Sample Data'!N194),'Control Sample Data'!N194&lt;35,'Control Sample Data'!N194&gt;0),'Control Sample Data'!N194-'Choose Housekeeping Genes'!AL$20,35-'Choose Housekeeping Genes'!AL$20),"")</f>
        <v/>
      </c>
      <c r="AK194" s="22" t="str">
        <f>IF(SUM('Control Sample Data'!O$3:O$194)&gt;10,IF(AND(ISNUMBER('Control Sample Data'!O194),'Control Sample Data'!O194&lt;35,'Control Sample Data'!O194&gt;0),'Control Sample Data'!O194-'Choose Housekeeping Genes'!AM$20,35-'Choose Housekeeping Genes'!AM$20),"")</f>
        <v/>
      </c>
      <c r="AL194" s="22" t="str">
        <f>IF(SUM('Control Sample Data'!P$3:P$194)&gt;10,IF(AND(ISNUMBER('Control Sample Data'!P194),'Control Sample Data'!P194&lt;35,'Control Sample Data'!P194&gt;0),'Control Sample Data'!P194-'Choose Housekeeping Genes'!AN$20,35-'Choose Housekeeping Genes'!AN$20),"")</f>
        <v/>
      </c>
      <c r="AM194" s="22" t="str">
        <f>IF(SUM('Control Sample Data'!Q$3:Q$194)&gt;10,IF(AND(ISNUMBER('Control Sample Data'!Q194),'Control Sample Data'!Q194&lt;35,'Control Sample Data'!Q194&gt;0),'Control Sample Data'!Q194-'Choose Housekeeping Genes'!AO$20,35-'Choose Housekeeping Genes'!AO$20),"")</f>
        <v/>
      </c>
      <c r="AN194" s="22" t="str">
        <f>IF(SUM('Control Sample Data'!R$3:R$194)&gt;10,IF(AND(ISNUMBER('Control Sample Data'!R194),'Control Sample Data'!R194&lt;35,'Control Sample Data'!R194&gt;0),'Control Sample Data'!R194-'Choose Housekeeping Genes'!AP$20,35-'Choose Housekeeping Genes'!AP$20),"")</f>
        <v/>
      </c>
      <c r="AO194" s="22" t="str">
        <f>IF(SUM('Control Sample Data'!S$3:S$194)&gt;10,IF(AND(ISNUMBER('Control Sample Data'!S194),'Control Sample Data'!S194&lt;35,'Control Sample Data'!S194&gt;0),'Control Sample Data'!S194-'Choose Housekeeping Genes'!AQ$20,35-'Choose Housekeeping Genes'!AQ$20),"")</f>
        <v/>
      </c>
      <c r="AP194" s="22" t="str">
        <f>IF(SUM('Control Sample Data'!T$3:T$194)&gt;10,IF(AND(ISNUMBER('Control Sample Data'!T194),'Control Sample Data'!T194&lt;35,'Control Sample Data'!T194&gt;0),'Control Sample Data'!T194-'Choose Housekeeping Genes'!AR$20,35-'Choose Housekeeping Genes'!AR$20),"")</f>
        <v/>
      </c>
      <c r="AQ194" s="22" t="str">
        <f>IF(SUM('Control Sample Data'!U$3:U$194)&gt;10,IF(AND(ISNUMBER('Control Sample Data'!U194),'Control Sample Data'!U194&lt;35,'Control Sample Data'!U194&gt;0),'Control Sample Data'!U194-'Choose Housekeeping Genes'!AS$20,35-'Choose Housekeeping Genes'!AS$20),"")</f>
        <v/>
      </c>
      <c r="AR194" s="22" t="str">
        <f>IF(SUM('Control Sample Data'!V$3:V$194)&gt;10,IF(AND(ISNUMBER('Control Sample Data'!V194),'Control Sample Data'!V194&lt;35,'Control Sample Data'!V194&gt;0),'Control Sample Data'!V194-'Choose Housekeeping Genes'!AT$20,35-'Choose Housekeeping Genes'!AT$20),"")</f>
        <v/>
      </c>
      <c r="AS194" s="69" t="str">
        <f>'Control Sample Data'!A194</f>
        <v>Blank</v>
      </c>
      <c r="AT194" s="21" t="s">
        <v>55</v>
      </c>
      <c r="AU194" s="22" t="str">
        <f ca="1">IF(ISNUMBER(C194-'Choose Housekeeping Genes'!D$12),C194-'Choose Housekeeping Genes'!D$12,"")</f>
        <v/>
      </c>
      <c r="AV194" s="22" t="str">
        <f ca="1">IF(ISNUMBER(D194-'Choose Housekeeping Genes'!E$12),D194-'Choose Housekeeping Genes'!E$12,"")</f>
        <v/>
      </c>
      <c r="AW194" s="22" t="str">
        <f ca="1">IF(ISNUMBER(E194-'Choose Housekeeping Genes'!F$12),E194-'Choose Housekeeping Genes'!F$12,"")</f>
        <v/>
      </c>
      <c r="AX194" s="22" t="str">
        <f ca="1">IF(ISNUMBER(F194-'Choose Housekeeping Genes'!G$12),F194-'Choose Housekeeping Genes'!G$12,"")</f>
        <v/>
      </c>
      <c r="AY194" s="22" t="str">
        <f ca="1">IF(ISNUMBER(G194-'Choose Housekeeping Genes'!H$12),G194-'Choose Housekeeping Genes'!H$12,"")</f>
        <v/>
      </c>
      <c r="AZ194" s="22" t="str">
        <f ca="1">IF(ISNUMBER(H194-'Choose Housekeeping Genes'!I$12),H194-'Choose Housekeeping Genes'!I$12,"")</f>
        <v/>
      </c>
      <c r="BA194" s="22" t="str">
        <f ca="1">IF(ISNUMBER(I194-'Choose Housekeeping Genes'!J$12),I194-'Choose Housekeeping Genes'!J$12,"")</f>
        <v/>
      </c>
      <c r="BB194" s="22" t="str">
        <f ca="1">IF(ISNUMBER(J194-'Choose Housekeeping Genes'!K$12),J194-'Choose Housekeeping Genes'!K$12,"")</f>
        <v/>
      </c>
      <c r="BC194" s="22" t="str">
        <f ca="1">IF(ISNUMBER(K194-'Choose Housekeeping Genes'!L$12),K194-'Choose Housekeeping Genes'!L$12,"")</f>
        <v/>
      </c>
      <c r="BD194" s="22" t="str">
        <f ca="1">IF(ISNUMBER(L194-'Choose Housekeeping Genes'!M$12),L194-'Choose Housekeeping Genes'!M$12,"")</f>
        <v/>
      </c>
      <c r="BE194" s="22" t="str">
        <f ca="1">IF(ISNUMBER(M194-'Choose Housekeeping Genes'!N$12),M194-'Choose Housekeeping Genes'!N$12,"")</f>
        <v/>
      </c>
      <c r="BF194" s="22" t="str">
        <f ca="1">IF(ISNUMBER(N194-'Choose Housekeeping Genes'!O$12),N194-'Choose Housekeeping Genes'!O$12,"")</f>
        <v/>
      </c>
      <c r="BG194" s="22" t="str">
        <f ca="1">IF(ISNUMBER(O194-'Choose Housekeeping Genes'!P$12),O194-'Choose Housekeeping Genes'!P$12,"")</f>
        <v/>
      </c>
      <c r="BH194" s="22" t="str">
        <f ca="1">IF(ISNUMBER(P194-'Choose Housekeeping Genes'!Q$12),P194-'Choose Housekeeping Genes'!Q$12,"")</f>
        <v/>
      </c>
      <c r="BI194" s="22" t="str">
        <f ca="1">IF(ISNUMBER(Q194-'Choose Housekeeping Genes'!R$12),Q194-'Choose Housekeeping Genes'!R$12,"")</f>
        <v/>
      </c>
      <c r="BJ194" s="22" t="str">
        <f ca="1">IF(ISNUMBER(R194-'Choose Housekeeping Genes'!S$12),R194-'Choose Housekeeping Genes'!S$12,"")</f>
        <v/>
      </c>
      <c r="BK194" s="22" t="str">
        <f ca="1">IF(ISNUMBER(S194-'Choose Housekeeping Genes'!T$12),S194-'Choose Housekeeping Genes'!T$12,"")</f>
        <v/>
      </c>
      <c r="BL194" s="22" t="str">
        <f ca="1">IF(ISNUMBER(T194-'Choose Housekeeping Genes'!U$12),T194-'Choose Housekeeping Genes'!U$12,"")</f>
        <v/>
      </c>
      <c r="BM194" s="22" t="str">
        <f ca="1">IF(ISNUMBER(U194-'Choose Housekeeping Genes'!V$12),U194-'Choose Housekeeping Genes'!V$12,"")</f>
        <v/>
      </c>
      <c r="BN194" s="22" t="str">
        <f ca="1">IF(ISNUMBER(V194-'Choose Housekeeping Genes'!W$12),V194-'Choose Housekeeping Genes'!W$12,"")</f>
        <v/>
      </c>
      <c r="BO194" s="142" t="str">
        <f t="shared" si="138"/>
        <v>Blank</v>
      </c>
      <c r="BP194" s="140" t="s">
        <v>55</v>
      </c>
      <c r="BQ194" s="22" t="str">
        <f ca="1">IF(ISNUMBER(Y194-'Choose Housekeeping Genes'!AA$12),Y194-'Choose Housekeeping Genes'!AA$12,"")</f>
        <v/>
      </c>
      <c r="BR194" s="22" t="str">
        <f ca="1">IF(ISNUMBER(Z194-'Choose Housekeeping Genes'!AB$12),Z194-'Choose Housekeeping Genes'!AB$12,"")</f>
        <v/>
      </c>
      <c r="BS194" s="22" t="str">
        <f ca="1">IF(ISNUMBER(AA194-'Choose Housekeeping Genes'!AC$12),AA194-'Choose Housekeeping Genes'!AC$12,"")</f>
        <v/>
      </c>
      <c r="BT194" s="22" t="str">
        <f ca="1">IF(ISNUMBER(AB194-'Choose Housekeeping Genes'!AD$12),AB194-'Choose Housekeeping Genes'!AD$12,"")</f>
        <v/>
      </c>
      <c r="BU194" s="22" t="str">
        <f ca="1">IF(ISNUMBER(AC194-'Choose Housekeeping Genes'!AE$12),AC194-'Choose Housekeeping Genes'!AE$12,"")</f>
        <v/>
      </c>
      <c r="BV194" s="22" t="str">
        <f ca="1">IF(ISNUMBER(AD194-'Choose Housekeeping Genes'!AF$12),AD194-'Choose Housekeeping Genes'!AF$12,"")</f>
        <v/>
      </c>
      <c r="BW194" s="22" t="str">
        <f ca="1">IF(ISNUMBER(AE194-'Choose Housekeeping Genes'!AG$12),AE194-'Choose Housekeeping Genes'!AG$12,"")</f>
        <v/>
      </c>
      <c r="BX194" s="22" t="str">
        <f ca="1">IF(ISNUMBER(AF194-'Choose Housekeeping Genes'!AH$12),AF194-'Choose Housekeeping Genes'!AH$12,"")</f>
        <v/>
      </c>
      <c r="BY194" s="22" t="str">
        <f ca="1">IF(ISNUMBER(AG194-'Choose Housekeeping Genes'!AI$12),AG194-'Choose Housekeeping Genes'!AI$12,"")</f>
        <v/>
      </c>
      <c r="BZ194" s="22" t="str">
        <f ca="1">IF(ISNUMBER(AH194-'Choose Housekeeping Genes'!AJ$12),AH194-'Choose Housekeeping Genes'!AJ$12,"")</f>
        <v/>
      </c>
      <c r="CA194" s="22" t="str">
        <f ca="1">IF(ISNUMBER(AI194-'Choose Housekeeping Genes'!AK$12),AI194-'Choose Housekeeping Genes'!AK$12,"")</f>
        <v/>
      </c>
      <c r="CB194" s="22" t="str">
        <f ca="1">IF(ISNUMBER(AJ194-'Choose Housekeeping Genes'!AL$12),AJ194-'Choose Housekeeping Genes'!AL$12,"")</f>
        <v/>
      </c>
      <c r="CC194" s="22" t="str">
        <f ca="1">IF(ISNUMBER(AK194-'Choose Housekeeping Genes'!AM$12),AK194-'Choose Housekeeping Genes'!AM$12,"")</f>
        <v/>
      </c>
      <c r="CD194" s="22" t="str">
        <f ca="1">IF(ISNUMBER(AL194-'Choose Housekeeping Genes'!AN$12),AL194-'Choose Housekeeping Genes'!AN$12,"")</f>
        <v/>
      </c>
      <c r="CE194" s="22" t="str">
        <f ca="1">IF(ISNUMBER(AM194-'Choose Housekeeping Genes'!AO$12),AM194-'Choose Housekeeping Genes'!AO$12,"")</f>
        <v/>
      </c>
      <c r="CF194" s="22" t="str">
        <f ca="1">IF(ISNUMBER(AN194-'Choose Housekeeping Genes'!AP$12),AN194-'Choose Housekeeping Genes'!AP$12,"")</f>
        <v/>
      </c>
      <c r="CG194" s="22" t="str">
        <f ca="1">IF(ISNUMBER(AO194-'Choose Housekeeping Genes'!AQ$12),AO194-'Choose Housekeeping Genes'!AQ$12,"")</f>
        <v/>
      </c>
      <c r="CH194" s="22" t="str">
        <f ca="1">IF(ISNUMBER(AP194-'Choose Housekeeping Genes'!AR$12),AP194-'Choose Housekeeping Genes'!AR$12,"")</f>
        <v/>
      </c>
      <c r="CI194" s="22" t="str">
        <f ca="1">IF(ISNUMBER(AQ194-'Choose Housekeeping Genes'!AS$12),AQ194-'Choose Housekeeping Genes'!AS$12,"")</f>
        <v/>
      </c>
      <c r="CJ194" s="22" t="str">
        <f ca="1">IF(ISNUMBER(AR194-'Choose Housekeeping Genes'!AT$12),AR194-'Choose Housekeeping Genes'!AT$12,"")</f>
        <v/>
      </c>
      <c r="CK194" s="66" t="e">
        <f t="shared" ca="1" si="95"/>
        <v>#DIV/0!</v>
      </c>
      <c r="CL194" s="143" t="e">
        <f t="shared" ca="1" si="96"/>
        <v>#DIV/0!</v>
      </c>
      <c r="DA194" s="69" t="str">
        <f>'Transcript table'!D202</f>
        <v>Blank</v>
      </c>
      <c r="DB194" s="21" t="s">
        <v>55</v>
      </c>
      <c r="DC194" s="65" t="str">
        <f t="shared" ca="1" si="97"/>
        <v/>
      </c>
      <c r="DD194" s="65" t="str">
        <f t="shared" ca="1" si="98"/>
        <v/>
      </c>
      <c r="DE194" s="65" t="str">
        <f t="shared" ca="1" si="99"/>
        <v/>
      </c>
      <c r="DF194" s="65" t="str">
        <f t="shared" ca="1" si="100"/>
        <v/>
      </c>
      <c r="DG194" s="65" t="str">
        <f t="shared" ca="1" si="101"/>
        <v/>
      </c>
      <c r="DH194" s="65" t="str">
        <f t="shared" ca="1" si="102"/>
        <v/>
      </c>
      <c r="DI194" s="65" t="str">
        <f t="shared" ca="1" si="103"/>
        <v/>
      </c>
      <c r="DJ194" s="65" t="str">
        <f t="shared" ca="1" si="104"/>
        <v/>
      </c>
      <c r="DK194" s="65" t="str">
        <f t="shared" ca="1" si="105"/>
        <v/>
      </c>
      <c r="DL194" s="65" t="str">
        <f t="shared" ca="1" si="106"/>
        <v/>
      </c>
      <c r="DM194" s="65" t="str">
        <f t="shared" ca="1" si="107"/>
        <v/>
      </c>
      <c r="DN194" s="65" t="str">
        <f t="shared" ca="1" si="108"/>
        <v/>
      </c>
      <c r="DO194" s="65" t="str">
        <f t="shared" ca="1" si="109"/>
        <v/>
      </c>
      <c r="DP194" s="65" t="str">
        <f t="shared" ca="1" si="110"/>
        <v/>
      </c>
      <c r="DQ194" s="65" t="str">
        <f t="shared" ca="1" si="111"/>
        <v/>
      </c>
      <c r="DR194" s="65" t="str">
        <f t="shared" ca="1" si="112"/>
        <v/>
      </c>
      <c r="DS194" s="65" t="str">
        <f t="shared" ca="1" si="113"/>
        <v/>
      </c>
      <c r="DT194" s="65" t="str">
        <f t="shared" ca="1" si="114"/>
        <v/>
      </c>
      <c r="DU194" s="65" t="str">
        <f t="shared" ca="1" si="115"/>
        <v/>
      </c>
      <c r="DV194" s="65" t="str">
        <f t="shared" ca="1" si="116"/>
        <v/>
      </c>
      <c r="DW194" s="141" t="str">
        <f t="shared" si="117"/>
        <v>Blank</v>
      </c>
      <c r="DX194" s="140" t="s">
        <v>55</v>
      </c>
      <c r="DY194" s="65" t="str">
        <f t="shared" ca="1" si="118"/>
        <v/>
      </c>
      <c r="DZ194" s="65" t="str">
        <f t="shared" ca="1" si="119"/>
        <v/>
      </c>
      <c r="EA194" s="65" t="str">
        <f t="shared" ca="1" si="120"/>
        <v/>
      </c>
      <c r="EB194" s="65" t="str">
        <f t="shared" ca="1" si="121"/>
        <v/>
      </c>
      <c r="EC194" s="65" t="str">
        <f t="shared" ca="1" si="122"/>
        <v/>
      </c>
      <c r="ED194" s="65" t="str">
        <f t="shared" ca="1" si="123"/>
        <v/>
      </c>
      <c r="EE194" s="65" t="str">
        <f t="shared" ca="1" si="124"/>
        <v/>
      </c>
      <c r="EF194" s="65" t="str">
        <f t="shared" ca="1" si="125"/>
        <v/>
      </c>
      <c r="EG194" s="65" t="str">
        <f t="shared" ca="1" si="126"/>
        <v/>
      </c>
      <c r="EH194" s="65" t="str">
        <f t="shared" ca="1" si="127"/>
        <v/>
      </c>
      <c r="EI194" s="65" t="str">
        <f t="shared" ca="1" si="128"/>
        <v/>
      </c>
      <c r="EJ194" s="65" t="str">
        <f t="shared" ca="1" si="129"/>
        <v/>
      </c>
      <c r="EK194" s="65" t="str">
        <f t="shared" ca="1" si="130"/>
        <v/>
      </c>
      <c r="EL194" s="65" t="str">
        <f t="shared" ca="1" si="131"/>
        <v/>
      </c>
      <c r="EM194" s="65" t="str">
        <f t="shared" ca="1" si="132"/>
        <v/>
      </c>
      <c r="EN194" s="65" t="str">
        <f t="shared" ca="1" si="133"/>
        <v/>
      </c>
      <c r="EO194" s="65" t="str">
        <f t="shared" ca="1" si="134"/>
        <v/>
      </c>
      <c r="EP194" s="65" t="str">
        <f t="shared" ca="1" si="135"/>
        <v/>
      </c>
      <c r="EQ194" s="65" t="str">
        <f t="shared" ca="1" si="136"/>
        <v/>
      </c>
      <c r="ER194" s="65" t="str">
        <f t="shared" ca="1" si="137"/>
        <v/>
      </c>
    </row>
  </sheetData>
  <mergeCells count="20">
    <mergeCell ref="AU1:BN1"/>
    <mergeCell ref="BQ1:CJ1"/>
    <mergeCell ref="CK1:CK2"/>
    <mergeCell ref="CL1:CL2"/>
    <mergeCell ref="AT1:AT2"/>
    <mergeCell ref="BP1:BP2"/>
    <mergeCell ref="BO1:BO2"/>
    <mergeCell ref="A1:A2"/>
    <mergeCell ref="B1:B2"/>
    <mergeCell ref="W1:W2"/>
    <mergeCell ref="X1:X2"/>
    <mergeCell ref="AS1:AS2"/>
    <mergeCell ref="C1:V1"/>
    <mergeCell ref="Y1:AR1"/>
    <mergeCell ref="DY1:ER1"/>
    <mergeCell ref="DA1:DA2"/>
    <mergeCell ref="DB1:DB2"/>
    <mergeCell ref="DC1:DV1"/>
    <mergeCell ref="DW1:DW2"/>
    <mergeCell ref="DX1:DX2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94"/>
  <sheetViews>
    <sheetView zoomScale="80" zoomScaleNormal="80" workbookViewId="0">
      <pane ySplit="10" topLeftCell="A11" activePane="bottomLeft" state="frozen"/>
      <selection activeCell="J390" sqref="J390"/>
      <selection pane="bottomLeft" sqref="A1:D3"/>
    </sheetView>
  </sheetViews>
  <sheetFormatPr defaultColWidth="0" defaultRowHeight="15" zeroHeight="1"/>
  <cols>
    <col min="1" max="1" width="17.625" style="47" customWidth="1"/>
    <col min="2" max="2" width="15" style="14" customWidth="1"/>
    <col min="3" max="3" width="11.75" style="14" customWidth="1"/>
    <col min="4" max="4" width="11.625" style="14" customWidth="1"/>
    <col min="5" max="5" width="16.375" style="14" customWidth="1"/>
    <col min="6" max="6" width="128" style="14" customWidth="1"/>
    <col min="7" max="7" width="24.25" style="14" hidden="1" customWidth="1"/>
    <col min="8" max="8" width="9" style="14" hidden="1" customWidth="1"/>
    <col min="9" max="12" width="0" style="14" hidden="1" customWidth="1"/>
    <col min="13" max="13" width="9" style="14" hidden="1" customWidth="1"/>
    <col min="14" max="14" width="0" style="14" hidden="1" customWidth="1"/>
    <col min="15" max="16384" width="9" style="14" hidden="1"/>
  </cols>
  <sheetData>
    <row r="1" spans="1:13" ht="15" customHeight="1">
      <c r="A1" s="264" t="s">
        <v>918</v>
      </c>
      <c r="B1" s="264"/>
      <c r="C1" s="264"/>
      <c r="D1" s="264"/>
      <c r="E1" s="169" t="s">
        <v>491</v>
      </c>
    </row>
    <row r="2" spans="1:13" ht="15" customHeight="1">
      <c r="A2" s="264"/>
      <c r="B2" s="264"/>
      <c r="C2" s="264"/>
      <c r="D2" s="264"/>
      <c r="E2" s="60" t="s">
        <v>492</v>
      </c>
      <c r="F2" s="165" t="s">
        <v>913</v>
      </c>
    </row>
    <row r="3" spans="1:13" ht="15" customHeight="1">
      <c r="A3" s="264"/>
      <c r="B3" s="264"/>
      <c r="C3" s="264"/>
      <c r="D3" s="264"/>
      <c r="E3" s="60" t="s">
        <v>911</v>
      </c>
      <c r="F3" s="166" t="s">
        <v>912</v>
      </c>
    </row>
    <row r="4" spans="1:13" ht="15" hidden="1" customHeight="1">
      <c r="A4" s="167"/>
      <c r="B4" s="168"/>
      <c r="C4" s="168"/>
      <c r="D4" s="168"/>
      <c r="E4" s="60"/>
      <c r="F4" s="166"/>
    </row>
    <row r="5" spans="1:13" ht="15" hidden="1" customHeight="1">
      <c r="A5" s="167"/>
      <c r="B5" s="168"/>
      <c r="C5" s="168"/>
      <c r="D5" s="168"/>
      <c r="E5" s="60"/>
      <c r="F5" s="60"/>
    </row>
    <row r="6" spans="1:13" ht="14.25" hidden="1" customHeight="1">
      <c r="A6" s="167"/>
      <c r="B6" s="168"/>
      <c r="C6" s="168"/>
      <c r="D6" s="168"/>
      <c r="E6" s="60"/>
    </row>
    <row r="7" spans="1:13" ht="13.5" hidden="1" customHeight="1">
      <c r="A7" s="14"/>
      <c r="B7" s="168"/>
      <c r="C7" s="168"/>
      <c r="D7" s="168"/>
      <c r="E7" s="60"/>
      <c r="F7" s="60"/>
    </row>
    <row r="8" spans="1:13" ht="2.25" customHeight="1">
      <c r="A8" s="167"/>
      <c r="B8" s="168"/>
      <c r="C8" s="168"/>
      <c r="D8" s="168"/>
    </row>
    <row r="9" spans="1:13" ht="32.25" customHeight="1">
      <c r="A9" s="261" t="s">
        <v>985</v>
      </c>
      <c r="B9" s="262"/>
      <c r="C9" s="262"/>
      <c r="D9" s="262"/>
      <c r="E9" s="263" t="s">
        <v>490</v>
      </c>
      <c r="F9" s="263"/>
    </row>
    <row r="10" spans="1:13" ht="37.5" customHeight="1">
      <c r="A10" s="164" t="s">
        <v>440</v>
      </c>
      <c r="B10" s="164" t="s">
        <v>0</v>
      </c>
      <c r="C10" s="164" t="s">
        <v>1178</v>
      </c>
      <c r="D10" s="164" t="s">
        <v>927</v>
      </c>
      <c r="E10" s="175" t="s">
        <v>1181</v>
      </c>
      <c r="F10" s="176" t="s">
        <v>1180</v>
      </c>
    </row>
    <row r="11" spans="1:13" ht="33.75">
      <c r="A11" s="72" t="s">
        <v>439</v>
      </c>
      <c r="B11" s="172" t="s">
        <v>438</v>
      </c>
      <c r="C11" s="173" t="s">
        <v>986</v>
      </c>
      <c r="D11" s="177" t="s">
        <v>598</v>
      </c>
      <c r="E11" s="178" t="s">
        <v>553</v>
      </c>
      <c r="F11" s="206" t="s">
        <v>599</v>
      </c>
    </row>
    <row r="12" spans="1:13">
      <c r="A12" s="72" t="s">
        <v>437</v>
      </c>
      <c r="B12" s="172" t="s">
        <v>436</v>
      </c>
      <c r="C12" s="173" t="s">
        <v>987</v>
      </c>
      <c r="D12" s="177" t="s">
        <v>600</v>
      </c>
      <c r="E12" s="178" t="s">
        <v>553</v>
      </c>
      <c r="F12" s="206" t="s">
        <v>601</v>
      </c>
      <c r="G12"/>
      <c r="H12"/>
      <c r="I12"/>
      <c r="J12"/>
      <c r="K12"/>
      <c r="L12"/>
      <c r="M12"/>
    </row>
    <row r="13" spans="1:13">
      <c r="A13" s="72" t="s">
        <v>435</v>
      </c>
      <c r="B13" s="172" t="s">
        <v>434</v>
      </c>
      <c r="C13" s="173" t="s">
        <v>988</v>
      </c>
      <c r="D13" s="177" t="s">
        <v>602</v>
      </c>
      <c r="E13" s="178" t="s">
        <v>553</v>
      </c>
      <c r="F13" s="206" t="s">
        <v>603</v>
      </c>
      <c r="G13"/>
      <c r="H13"/>
      <c r="I13"/>
      <c r="J13"/>
      <c r="K13"/>
      <c r="L13"/>
      <c r="M13"/>
    </row>
    <row r="14" spans="1:13">
      <c r="A14" s="72" t="s">
        <v>433</v>
      </c>
      <c r="B14" s="172" t="s">
        <v>432</v>
      </c>
      <c r="C14" s="173" t="s">
        <v>989</v>
      </c>
      <c r="D14" s="177" t="s">
        <v>604</v>
      </c>
      <c r="E14" s="178" t="s">
        <v>553</v>
      </c>
      <c r="F14" s="206" t="s">
        <v>605</v>
      </c>
      <c r="G14"/>
      <c r="H14"/>
      <c r="I14"/>
      <c r="J14"/>
      <c r="K14"/>
      <c r="L14"/>
      <c r="M14"/>
    </row>
    <row r="15" spans="1:13">
      <c r="A15" s="72" t="s">
        <v>431</v>
      </c>
      <c r="B15" s="172" t="s">
        <v>430</v>
      </c>
      <c r="C15" s="173" t="s">
        <v>990</v>
      </c>
      <c r="D15" s="177" t="s">
        <v>606</v>
      </c>
      <c r="E15" s="180" t="s">
        <v>554</v>
      </c>
      <c r="F15" s="206" t="s">
        <v>607</v>
      </c>
      <c r="G15"/>
      <c r="H15"/>
      <c r="I15"/>
      <c r="J15"/>
      <c r="K15"/>
      <c r="L15"/>
      <c r="M15"/>
    </row>
    <row r="16" spans="1:13">
      <c r="A16" s="72" t="s">
        <v>429</v>
      </c>
      <c r="B16" s="172" t="s">
        <v>428</v>
      </c>
      <c r="C16" s="173" t="s">
        <v>991</v>
      </c>
      <c r="D16" s="177" t="s">
        <v>608</v>
      </c>
      <c r="E16" s="180" t="s">
        <v>554</v>
      </c>
      <c r="F16" s="206" t="s">
        <v>609</v>
      </c>
      <c r="G16"/>
      <c r="H16"/>
      <c r="I16"/>
      <c r="J16"/>
      <c r="K16"/>
      <c r="L16"/>
      <c r="M16"/>
    </row>
    <row r="17" spans="1:13">
      <c r="A17" s="72" t="s">
        <v>427</v>
      </c>
      <c r="B17" s="172" t="s">
        <v>426</v>
      </c>
      <c r="C17" s="173" t="s">
        <v>992</v>
      </c>
      <c r="D17" s="177" t="s">
        <v>610</v>
      </c>
      <c r="E17" s="180" t="s">
        <v>554</v>
      </c>
      <c r="F17" s="206" t="s">
        <v>914</v>
      </c>
      <c r="G17"/>
      <c r="H17"/>
      <c r="I17"/>
      <c r="J17"/>
      <c r="K17"/>
      <c r="L17"/>
      <c r="M17"/>
    </row>
    <row r="18" spans="1:13">
      <c r="A18" s="72" t="s">
        <v>425</v>
      </c>
      <c r="B18" s="172" t="s">
        <v>424</v>
      </c>
      <c r="C18" s="173" t="s">
        <v>993</v>
      </c>
      <c r="D18" s="177" t="s">
        <v>611</v>
      </c>
      <c r="E18" s="202" t="s">
        <v>555</v>
      </c>
      <c r="F18" s="206" t="s">
        <v>612</v>
      </c>
      <c r="G18"/>
      <c r="H18"/>
      <c r="I18"/>
      <c r="J18"/>
      <c r="K18"/>
      <c r="L18"/>
      <c r="M18"/>
    </row>
    <row r="19" spans="1:13">
      <c r="A19" s="72" t="s">
        <v>423</v>
      </c>
      <c r="B19" s="172" t="s">
        <v>422</v>
      </c>
      <c r="C19" s="173" t="s">
        <v>994</v>
      </c>
      <c r="D19" s="177" t="s">
        <v>613</v>
      </c>
      <c r="E19" s="202" t="s">
        <v>555</v>
      </c>
      <c r="F19" s="206" t="s">
        <v>614</v>
      </c>
      <c r="G19"/>
      <c r="H19"/>
      <c r="I19"/>
      <c r="J19"/>
      <c r="K19"/>
      <c r="L19"/>
      <c r="M19"/>
    </row>
    <row r="20" spans="1:13">
      <c r="A20" s="72" t="s">
        <v>421</v>
      </c>
      <c r="B20" s="172" t="s">
        <v>420</v>
      </c>
      <c r="C20" s="173" t="s">
        <v>995</v>
      </c>
      <c r="D20" s="177" t="s">
        <v>493</v>
      </c>
      <c r="E20" s="202" t="s">
        <v>555</v>
      </c>
      <c r="F20" s="206" t="s">
        <v>615</v>
      </c>
      <c r="G20"/>
      <c r="H20"/>
      <c r="I20"/>
      <c r="J20"/>
      <c r="K20"/>
      <c r="L20"/>
      <c r="M20"/>
    </row>
    <row r="21" spans="1:13">
      <c r="A21" s="72" t="s">
        <v>419</v>
      </c>
      <c r="B21" s="172" t="s">
        <v>418</v>
      </c>
      <c r="C21" s="173" t="s">
        <v>996</v>
      </c>
      <c r="D21" s="177" t="s">
        <v>616</v>
      </c>
      <c r="E21" s="202" t="s">
        <v>555</v>
      </c>
      <c r="F21" s="206" t="s">
        <v>617</v>
      </c>
      <c r="G21"/>
      <c r="H21"/>
      <c r="I21"/>
      <c r="J21"/>
      <c r="K21"/>
      <c r="L21"/>
      <c r="M21"/>
    </row>
    <row r="22" spans="1:13">
      <c r="A22" s="72" t="s">
        <v>417</v>
      </c>
      <c r="B22" s="172" t="s">
        <v>416</v>
      </c>
      <c r="C22" s="173" t="s">
        <v>997</v>
      </c>
      <c r="D22" s="177" t="s">
        <v>618</v>
      </c>
      <c r="E22" s="202" t="s">
        <v>555</v>
      </c>
      <c r="F22" s="206" t="s">
        <v>619</v>
      </c>
      <c r="G22"/>
      <c r="H22"/>
      <c r="I22"/>
      <c r="J22"/>
      <c r="K22"/>
      <c r="L22"/>
      <c r="M22"/>
    </row>
    <row r="23" spans="1:13">
      <c r="A23" s="72" t="s">
        <v>415</v>
      </c>
      <c r="B23" s="172" t="s">
        <v>414</v>
      </c>
      <c r="C23" s="173" t="s">
        <v>998</v>
      </c>
      <c r="D23" s="177" t="s">
        <v>620</v>
      </c>
      <c r="E23" s="181" t="s">
        <v>556</v>
      </c>
      <c r="F23" s="206" t="s">
        <v>621</v>
      </c>
      <c r="G23"/>
      <c r="H23"/>
      <c r="I23"/>
      <c r="J23"/>
      <c r="K23"/>
      <c r="L23"/>
      <c r="M23"/>
    </row>
    <row r="24" spans="1:13">
      <c r="A24" s="72" t="s">
        <v>413</v>
      </c>
      <c r="B24" s="172" t="s">
        <v>412</v>
      </c>
      <c r="C24" s="173" t="s">
        <v>999</v>
      </c>
      <c r="D24" s="177" t="s">
        <v>622</v>
      </c>
      <c r="E24" s="181" t="s">
        <v>556</v>
      </c>
      <c r="F24" s="206" t="s">
        <v>623</v>
      </c>
      <c r="G24"/>
      <c r="H24"/>
      <c r="I24"/>
      <c r="J24"/>
      <c r="K24"/>
      <c r="L24"/>
      <c r="M24"/>
    </row>
    <row r="25" spans="1:13">
      <c r="A25" s="72" t="s">
        <v>411</v>
      </c>
      <c r="B25" s="172" t="s">
        <v>410</v>
      </c>
      <c r="C25" s="173" t="s">
        <v>1000</v>
      </c>
      <c r="D25" s="177" t="s">
        <v>624</v>
      </c>
      <c r="E25" s="181" t="s">
        <v>556</v>
      </c>
      <c r="F25" s="206" t="s">
        <v>625</v>
      </c>
      <c r="G25"/>
      <c r="H25"/>
      <c r="I25"/>
      <c r="J25"/>
      <c r="K25"/>
      <c r="L25"/>
      <c r="M25"/>
    </row>
    <row r="26" spans="1:13">
      <c r="A26" s="72" t="s">
        <v>409</v>
      </c>
      <c r="B26" s="172" t="s">
        <v>408</v>
      </c>
      <c r="C26" s="173" t="s">
        <v>1001</v>
      </c>
      <c r="D26" s="177" t="s">
        <v>626</v>
      </c>
      <c r="E26" s="182" t="s">
        <v>557</v>
      </c>
      <c r="F26" s="207" t="s">
        <v>627</v>
      </c>
      <c r="G26"/>
      <c r="H26"/>
      <c r="I26"/>
      <c r="J26"/>
      <c r="K26"/>
      <c r="L26"/>
      <c r="M26"/>
    </row>
    <row r="27" spans="1:13">
      <c r="A27" s="72" t="s">
        <v>407</v>
      </c>
      <c r="B27" s="172" t="s">
        <v>406</v>
      </c>
      <c r="C27" s="173" t="s">
        <v>1002</v>
      </c>
      <c r="D27" s="177" t="s">
        <v>628</v>
      </c>
      <c r="E27" s="182" t="s">
        <v>557</v>
      </c>
      <c r="F27" s="206" t="s">
        <v>629</v>
      </c>
      <c r="G27"/>
      <c r="H27"/>
      <c r="I27"/>
      <c r="J27"/>
      <c r="K27"/>
      <c r="L27"/>
      <c r="M27"/>
    </row>
    <row r="28" spans="1:13">
      <c r="A28" s="72" t="s">
        <v>405</v>
      </c>
      <c r="B28" s="172" t="s">
        <v>404</v>
      </c>
      <c r="C28" s="173" t="s">
        <v>1003</v>
      </c>
      <c r="D28" s="177" t="s">
        <v>630</v>
      </c>
      <c r="E28" s="184" t="s">
        <v>558</v>
      </c>
      <c r="F28" s="206" t="s">
        <v>631</v>
      </c>
      <c r="G28"/>
      <c r="H28"/>
      <c r="I28"/>
      <c r="J28"/>
      <c r="K28"/>
      <c r="L28"/>
      <c r="M28"/>
    </row>
    <row r="29" spans="1:13">
      <c r="A29" s="72" t="s">
        <v>403</v>
      </c>
      <c r="B29" s="172" t="s">
        <v>402</v>
      </c>
      <c r="C29" s="173" t="s">
        <v>1004</v>
      </c>
      <c r="D29" s="177" t="s">
        <v>632</v>
      </c>
      <c r="E29" s="184" t="s">
        <v>558</v>
      </c>
      <c r="F29" s="206" t="s">
        <v>633</v>
      </c>
      <c r="G29"/>
      <c r="H29"/>
      <c r="I29"/>
      <c r="J29"/>
      <c r="K29"/>
      <c r="L29"/>
      <c r="M29"/>
    </row>
    <row r="30" spans="1:13">
      <c r="A30" s="72" t="s">
        <v>401</v>
      </c>
      <c r="B30" s="172" t="s">
        <v>400</v>
      </c>
      <c r="C30" s="173" t="s">
        <v>1005</v>
      </c>
      <c r="D30" s="177" t="s">
        <v>634</v>
      </c>
      <c r="E30" s="184" t="s">
        <v>558</v>
      </c>
      <c r="F30" s="206" t="s">
        <v>635</v>
      </c>
      <c r="G30"/>
      <c r="H30"/>
      <c r="I30"/>
      <c r="J30"/>
      <c r="K30"/>
      <c r="L30"/>
      <c r="M30"/>
    </row>
    <row r="31" spans="1:13">
      <c r="A31" s="72" t="s">
        <v>399</v>
      </c>
      <c r="B31" s="172" t="s">
        <v>398</v>
      </c>
      <c r="C31" s="173" t="s">
        <v>1006</v>
      </c>
      <c r="D31" s="177" t="s">
        <v>636</v>
      </c>
      <c r="E31" s="184" t="s">
        <v>558</v>
      </c>
      <c r="F31" s="206" t="s">
        <v>637</v>
      </c>
      <c r="G31"/>
      <c r="H31"/>
      <c r="I31"/>
      <c r="J31"/>
      <c r="K31"/>
      <c r="L31"/>
      <c r="M31"/>
    </row>
    <row r="32" spans="1:13" ht="22.5">
      <c r="A32" s="72" t="s">
        <v>397</v>
      </c>
      <c r="B32" s="172" t="s">
        <v>396</v>
      </c>
      <c r="C32" s="173" t="s">
        <v>1007</v>
      </c>
      <c r="D32" s="177" t="s">
        <v>638</v>
      </c>
      <c r="E32" s="185" t="s">
        <v>494</v>
      </c>
      <c r="F32" s="206" t="s">
        <v>639</v>
      </c>
      <c r="G32"/>
      <c r="H32"/>
      <c r="I32"/>
      <c r="J32"/>
      <c r="K32"/>
      <c r="L32"/>
      <c r="M32"/>
    </row>
    <row r="33" spans="1:13">
      <c r="A33" s="72" t="s">
        <v>395</v>
      </c>
      <c r="B33" s="172" t="s">
        <v>394</v>
      </c>
      <c r="C33" s="173" t="s">
        <v>1008</v>
      </c>
      <c r="D33" s="177" t="s">
        <v>640</v>
      </c>
      <c r="E33" s="185" t="s">
        <v>494</v>
      </c>
      <c r="F33" s="206" t="s">
        <v>641</v>
      </c>
      <c r="G33"/>
      <c r="H33"/>
      <c r="I33"/>
      <c r="J33"/>
      <c r="K33"/>
      <c r="L33"/>
      <c r="M33"/>
    </row>
    <row r="34" spans="1:13">
      <c r="A34" s="72" t="s">
        <v>393</v>
      </c>
      <c r="B34" s="172" t="s">
        <v>392</v>
      </c>
      <c r="C34" s="173" t="s">
        <v>1009</v>
      </c>
      <c r="D34" s="177" t="s">
        <v>642</v>
      </c>
      <c r="E34" s="186" t="s">
        <v>559</v>
      </c>
      <c r="F34" s="206" t="s">
        <v>643</v>
      </c>
      <c r="G34"/>
      <c r="H34"/>
      <c r="I34"/>
      <c r="J34"/>
      <c r="K34"/>
      <c r="L34"/>
      <c r="M34"/>
    </row>
    <row r="35" spans="1:13">
      <c r="A35" s="72" t="s">
        <v>391</v>
      </c>
      <c r="B35" s="172" t="s">
        <v>390</v>
      </c>
      <c r="C35" s="173" t="s">
        <v>1010</v>
      </c>
      <c r="D35" s="177" t="s">
        <v>644</v>
      </c>
      <c r="E35" s="186" t="s">
        <v>559</v>
      </c>
      <c r="F35" s="206" t="s">
        <v>645</v>
      </c>
      <c r="G35"/>
      <c r="H35"/>
      <c r="I35"/>
      <c r="J35"/>
      <c r="K35"/>
      <c r="L35"/>
      <c r="M35"/>
    </row>
    <row r="36" spans="1:13">
      <c r="A36" s="72" t="s">
        <v>389</v>
      </c>
      <c r="B36" s="172" t="s">
        <v>388</v>
      </c>
      <c r="C36" s="173" t="s">
        <v>1011</v>
      </c>
      <c r="D36" s="177" t="s">
        <v>646</v>
      </c>
      <c r="E36" s="186" t="s">
        <v>559</v>
      </c>
      <c r="F36" s="206" t="s">
        <v>647</v>
      </c>
      <c r="G36"/>
      <c r="H36"/>
      <c r="I36"/>
      <c r="J36"/>
      <c r="K36"/>
      <c r="L36"/>
      <c r="M36"/>
    </row>
    <row r="37" spans="1:13" ht="33.75">
      <c r="A37" s="72" t="s">
        <v>387</v>
      </c>
      <c r="B37" s="172" t="s">
        <v>386</v>
      </c>
      <c r="C37" s="173" t="s">
        <v>1012</v>
      </c>
      <c r="D37" s="177" t="s">
        <v>648</v>
      </c>
      <c r="E37" s="190" t="s">
        <v>560</v>
      </c>
      <c r="F37" s="207" t="s">
        <v>649</v>
      </c>
      <c r="G37"/>
      <c r="H37"/>
      <c r="I37"/>
      <c r="J37"/>
      <c r="K37"/>
      <c r="L37"/>
      <c r="M37"/>
    </row>
    <row r="38" spans="1:13">
      <c r="A38" s="72" t="s">
        <v>385</v>
      </c>
      <c r="B38" s="172" t="s">
        <v>384</v>
      </c>
      <c r="C38" s="173" t="s">
        <v>1013</v>
      </c>
      <c r="D38" s="177" t="s">
        <v>495</v>
      </c>
      <c r="E38" s="190" t="s">
        <v>560</v>
      </c>
      <c r="F38" s="206" t="s">
        <v>650</v>
      </c>
      <c r="G38"/>
      <c r="H38"/>
      <c r="I38"/>
      <c r="J38"/>
      <c r="K38"/>
      <c r="L38"/>
      <c r="M38"/>
    </row>
    <row r="39" spans="1:13">
      <c r="A39" s="72" t="s">
        <v>383</v>
      </c>
      <c r="B39" s="172" t="s">
        <v>382</v>
      </c>
      <c r="C39" s="173" t="s">
        <v>1014</v>
      </c>
      <c r="D39" s="177" t="s">
        <v>496</v>
      </c>
      <c r="E39" s="190" t="s">
        <v>560</v>
      </c>
      <c r="F39" s="206" t="s">
        <v>651</v>
      </c>
      <c r="G39"/>
      <c r="H39"/>
      <c r="I39"/>
      <c r="J39"/>
      <c r="K39"/>
      <c r="L39"/>
      <c r="M39"/>
    </row>
    <row r="40" spans="1:13">
      <c r="A40" s="72" t="s">
        <v>381</v>
      </c>
      <c r="B40" s="172" t="s">
        <v>380</v>
      </c>
      <c r="C40" s="173" t="s">
        <v>1015</v>
      </c>
      <c r="D40" s="177" t="s">
        <v>652</v>
      </c>
      <c r="E40" s="190" t="s">
        <v>560</v>
      </c>
      <c r="F40" s="206" t="s">
        <v>653</v>
      </c>
      <c r="G40"/>
      <c r="H40"/>
      <c r="I40"/>
      <c r="J40"/>
      <c r="K40"/>
      <c r="L40"/>
      <c r="M40"/>
    </row>
    <row r="41" spans="1:13">
      <c r="A41" s="72" t="s">
        <v>379</v>
      </c>
      <c r="B41" s="172" t="s">
        <v>378</v>
      </c>
      <c r="C41" s="173" t="s">
        <v>1016</v>
      </c>
      <c r="D41" s="177" t="s">
        <v>654</v>
      </c>
      <c r="E41" s="190" t="s">
        <v>560</v>
      </c>
      <c r="F41" s="206" t="s">
        <v>655</v>
      </c>
      <c r="G41"/>
      <c r="H41"/>
      <c r="I41"/>
      <c r="J41"/>
      <c r="K41"/>
      <c r="L41"/>
      <c r="M41"/>
    </row>
    <row r="42" spans="1:13">
      <c r="A42" s="72" t="s">
        <v>377</v>
      </c>
      <c r="B42" s="172" t="s">
        <v>376</v>
      </c>
      <c r="C42" s="173" t="s">
        <v>1017</v>
      </c>
      <c r="D42" s="177" t="s">
        <v>656</v>
      </c>
      <c r="E42" s="190" t="s">
        <v>560</v>
      </c>
      <c r="F42" s="206" t="s">
        <v>657</v>
      </c>
      <c r="G42"/>
      <c r="H42"/>
      <c r="I42"/>
      <c r="J42"/>
      <c r="K42"/>
      <c r="L42"/>
      <c r="M42"/>
    </row>
    <row r="43" spans="1:13">
      <c r="A43" s="72" t="s">
        <v>375</v>
      </c>
      <c r="B43" s="172" t="s">
        <v>374</v>
      </c>
      <c r="C43" s="173" t="s">
        <v>1018</v>
      </c>
      <c r="D43" s="177" t="s">
        <v>658</v>
      </c>
      <c r="E43" s="190" t="s">
        <v>560</v>
      </c>
      <c r="F43" s="206" t="s">
        <v>659</v>
      </c>
      <c r="G43"/>
      <c r="H43"/>
      <c r="I43"/>
      <c r="J43"/>
      <c r="K43"/>
      <c r="L43"/>
      <c r="M43"/>
    </row>
    <row r="44" spans="1:13">
      <c r="A44" s="72" t="s">
        <v>373</v>
      </c>
      <c r="B44" s="172" t="s">
        <v>372</v>
      </c>
      <c r="C44" s="173" t="s">
        <v>1019</v>
      </c>
      <c r="D44" s="177" t="s">
        <v>660</v>
      </c>
      <c r="E44" s="189" t="s">
        <v>561</v>
      </c>
      <c r="F44" s="207" t="s">
        <v>661</v>
      </c>
      <c r="G44"/>
      <c r="H44"/>
      <c r="I44"/>
      <c r="J44"/>
      <c r="K44"/>
      <c r="L44"/>
      <c r="M44"/>
    </row>
    <row r="45" spans="1:13">
      <c r="A45" s="72" t="s">
        <v>371</v>
      </c>
      <c r="B45" s="172" t="s">
        <v>370</v>
      </c>
      <c r="C45" s="173" t="s">
        <v>1020</v>
      </c>
      <c r="D45" s="177" t="s">
        <v>662</v>
      </c>
      <c r="E45" s="189" t="s">
        <v>561</v>
      </c>
      <c r="F45" s="206" t="s">
        <v>663</v>
      </c>
      <c r="G45"/>
      <c r="H45"/>
      <c r="I45"/>
      <c r="J45"/>
      <c r="K45"/>
      <c r="L45"/>
      <c r="M45"/>
    </row>
    <row r="46" spans="1:13" ht="68.25" customHeight="1">
      <c r="A46" s="72" t="s">
        <v>369</v>
      </c>
      <c r="B46" s="172" t="s">
        <v>368</v>
      </c>
      <c r="C46" s="173" t="s">
        <v>1021</v>
      </c>
      <c r="D46" s="177" t="s">
        <v>664</v>
      </c>
      <c r="E46" s="189" t="s">
        <v>561</v>
      </c>
      <c r="F46" s="206" t="s">
        <v>665</v>
      </c>
      <c r="G46"/>
      <c r="H46"/>
      <c r="I46"/>
      <c r="J46"/>
      <c r="K46"/>
      <c r="L46"/>
      <c r="M46"/>
    </row>
    <row r="47" spans="1:13" ht="56.25">
      <c r="A47" s="72" t="s">
        <v>367</v>
      </c>
      <c r="B47" s="172" t="s">
        <v>366</v>
      </c>
      <c r="C47" s="173" t="s">
        <v>1022</v>
      </c>
      <c r="D47" s="177" t="s">
        <v>666</v>
      </c>
      <c r="E47" s="193" t="s">
        <v>562</v>
      </c>
      <c r="F47" s="206" t="s">
        <v>667</v>
      </c>
      <c r="G47"/>
      <c r="H47"/>
      <c r="I47"/>
      <c r="J47"/>
      <c r="K47"/>
      <c r="L47"/>
      <c r="M47"/>
    </row>
    <row r="48" spans="1:13">
      <c r="A48" s="72" t="s">
        <v>365</v>
      </c>
      <c r="B48" s="172" t="s">
        <v>364</v>
      </c>
      <c r="C48" s="173" t="s">
        <v>1023</v>
      </c>
      <c r="D48" s="177" t="s">
        <v>497</v>
      </c>
      <c r="E48" s="193" t="s">
        <v>562</v>
      </c>
      <c r="F48" s="206" t="s">
        <v>668</v>
      </c>
      <c r="G48"/>
      <c r="H48"/>
      <c r="I48"/>
      <c r="J48"/>
      <c r="K48"/>
      <c r="L48"/>
      <c r="M48"/>
    </row>
    <row r="49" spans="1:13">
      <c r="A49" s="72" t="s">
        <v>363</v>
      </c>
      <c r="B49" s="172" t="s">
        <v>362</v>
      </c>
      <c r="C49" s="173" t="s">
        <v>1024</v>
      </c>
      <c r="D49" s="177" t="s">
        <v>498</v>
      </c>
      <c r="E49" s="193" t="s">
        <v>562</v>
      </c>
      <c r="F49" s="206" t="s">
        <v>669</v>
      </c>
      <c r="G49"/>
      <c r="H49"/>
      <c r="I49"/>
      <c r="J49"/>
      <c r="K49"/>
      <c r="L49"/>
      <c r="M49"/>
    </row>
    <row r="50" spans="1:13">
      <c r="A50" s="72" t="s">
        <v>361</v>
      </c>
      <c r="B50" s="172" t="s">
        <v>360</v>
      </c>
      <c r="C50" s="173" t="s">
        <v>1025</v>
      </c>
      <c r="D50" s="177" t="s">
        <v>499</v>
      </c>
      <c r="E50" s="193" t="s">
        <v>562</v>
      </c>
      <c r="F50" s="206" t="s">
        <v>670</v>
      </c>
      <c r="G50"/>
      <c r="H50"/>
      <c r="I50"/>
      <c r="J50"/>
      <c r="K50"/>
      <c r="L50"/>
      <c r="M50"/>
    </row>
    <row r="51" spans="1:13">
      <c r="A51" s="72" t="s">
        <v>359</v>
      </c>
      <c r="B51" s="172" t="s">
        <v>358</v>
      </c>
      <c r="C51" s="173" t="s">
        <v>1026</v>
      </c>
      <c r="D51" s="177" t="s">
        <v>500</v>
      </c>
      <c r="E51" s="193" t="s">
        <v>562</v>
      </c>
      <c r="F51" s="206" t="s">
        <v>671</v>
      </c>
      <c r="G51"/>
      <c r="H51"/>
      <c r="I51"/>
      <c r="J51"/>
      <c r="K51"/>
      <c r="L51"/>
      <c r="M51"/>
    </row>
    <row r="52" spans="1:13">
      <c r="A52" s="72" t="s">
        <v>357</v>
      </c>
      <c r="B52" s="172" t="s">
        <v>356</v>
      </c>
      <c r="C52" s="173" t="s">
        <v>1027</v>
      </c>
      <c r="D52" s="177" t="s">
        <v>501</v>
      </c>
      <c r="E52" s="193" t="s">
        <v>562</v>
      </c>
      <c r="F52" s="206" t="s">
        <v>672</v>
      </c>
      <c r="G52"/>
      <c r="H52"/>
      <c r="I52"/>
      <c r="J52"/>
      <c r="K52"/>
      <c r="L52"/>
      <c r="M52"/>
    </row>
    <row r="53" spans="1:13">
      <c r="A53" s="72" t="s">
        <v>355</v>
      </c>
      <c r="B53" s="172" t="s">
        <v>354</v>
      </c>
      <c r="C53" s="173" t="s">
        <v>1028</v>
      </c>
      <c r="D53" s="177" t="s">
        <v>502</v>
      </c>
      <c r="E53" s="193" t="s">
        <v>562</v>
      </c>
      <c r="F53" s="206" t="s">
        <v>673</v>
      </c>
      <c r="G53"/>
      <c r="H53"/>
      <c r="I53"/>
      <c r="J53"/>
      <c r="K53"/>
      <c r="L53"/>
      <c r="M53"/>
    </row>
    <row r="54" spans="1:13">
      <c r="A54" s="72" t="s">
        <v>353</v>
      </c>
      <c r="B54" s="172" t="s">
        <v>352</v>
      </c>
      <c r="C54" s="173" t="s">
        <v>1029</v>
      </c>
      <c r="D54" s="177" t="s">
        <v>674</v>
      </c>
      <c r="E54" s="193" t="s">
        <v>562</v>
      </c>
      <c r="F54" s="206" t="s">
        <v>675</v>
      </c>
      <c r="G54"/>
      <c r="H54"/>
      <c r="I54"/>
      <c r="J54"/>
      <c r="K54"/>
      <c r="L54"/>
      <c r="M54"/>
    </row>
    <row r="55" spans="1:13">
      <c r="A55" s="72" t="s">
        <v>351</v>
      </c>
      <c r="B55" s="172" t="s">
        <v>350</v>
      </c>
      <c r="C55" s="173" t="s">
        <v>1030</v>
      </c>
      <c r="D55" s="177" t="s">
        <v>676</v>
      </c>
      <c r="E55" s="193" t="s">
        <v>562</v>
      </c>
      <c r="F55" s="206" t="s">
        <v>677</v>
      </c>
      <c r="G55"/>
      <c r="H55"/>
      <c r="I55"/>
      <c r="J55"/>
      <c r="K55"/>
      <c r="L55"/>
      <c r="M55"/>
    </row>
    <row r="56" spans="1:13" ht="22.5">
      <c r="A56" s="72" t="s">
        <v>349</v>
      </c>
      <c r="B56" s="172" t="s">
        <v>348</v>
      </c>
      <c r="C56" s="173" t="s">
        <v>1031</v>
      </c>
      <c r="D56" s="177" t="s">
        <v>678</v>
      </c>
      <c r="E56" s="192" t="s">
        <v>563</v>
      </c>
      <c r="F56" s="206" t="s">
        <v>679</v>
      </c>
      <c r="G56"/>
      <c r="H56"/>
      <c r="I56"/>
      <c r="J56"/>
      <c r="K56"/>
      <c r="L56"/>
      <c r="M56"/>
    </row>
    <row r="57" spans="1:13">
      <c r="A57" s="72" t="s">
        <v>347</v>
      </c>
      <c r="B57" s="172" t="s">
        <v>346</v>
      </c>
      <c r="C57" s="173" t="s">
        <v>1032</v>
      </c>
      <c r="D57" s="177" t="s">
        <v>503</v>
      </c>
      <c r="E57" s="192" t="s">
        <v>563</v>
      </c>
      <c r="F57" s="206" t="s">
        <v>915</v>
      </c>
      <c r="G57"/>
      <c r="H57"/>
      <c r="I57"/>
      <c r="J57"/>
      <c r="K57"/>
      <c r="L57"/>
      <c r="M57"/>
    </row>
    <row r="58" spans="1:13">
      <c r="A58" s="72" t="s">
        <v>345</v>
      </c>
      <c r="B58" s="172" t="s">
        <v>344</v>
      </c>
      <c r="C58" s="173" t="s">
        <v>1033</v>
      </c>
      <c r="D58" s="177" t="s">
        <v>504</v>
      </c>
      <c r="E58" s="192" t="s">
        <v>563</v>
      </c>
      <c r="F58" s="206" t="s">
        <v>680</v>
      </c>
      <c r="G58"/>
      <c r="H58"/>
      <c r="I58"/>
      <c r="J58"/>
      <c r="K58"/>
      <c r="L58"/>
      <c r="M58"/>
    </row>
    <row r="59" spans="1:13">
      <c r="A59" s="72" t="s">
        <v>343</v>
      </c>
      <c r="B59" s="172" t="s">
        <v>342</v>
      </c>
      <c r="C59" s="173" t="s">
        <v>1034</v>
      </c>
      <c r="D59" s="177" t="s">
        <v>505</v>
      </c>
      <c r="E59" s="192" t="s">
        <v>563</v>
      </c>
      <c r="F59" s="206" t="s">
        <v>681</v>
      </c>
      <c r="G59"/>
      <c r="H59"/>
      <c r="I59"/>
      <c r="J59"/>
      <c r="K59"/>
      <c r="L59"/>
      <c r="M59"/>
    </row>
    <row r="60" spans="1:13">
      <c r="A60" s="72" t="s">
        <v>341</v>
      </c>
      <c r="B60" s="172" t="s">
        <v>340</v>
      </c>
      <c r="C60" s="173" t="s">
        <v>1035</v>
      </c>
      <c r="D60" s="177" t="s">
        <v>682</v>
      </c>
      <c r="E60" s="192" t="s">
        <v>563</v>
      </c>
      <c r="F60" s="206" t="s">
        <v>683</v>
      </c>
      <c r="G60"/>
      <c r="H60"/>
      <c r="I60"/>
      <c r="J60"/>
      <c r="K60"/>
      <c r="L60"/>
      <c r="M60"/>
    </row>
    <row r="61" spans="1:13">
      <c r="A61" s="72" t="s">
        <v>339</v>
      </c>
      <c r="B61" s="172" t="s">
        <v>338</v>
      </c>
      <c r="C61" s="173" t="s">
        <v>1036</v>
      </c>
      <c r="D61" s="177" t="s">
        <v>684</v>
      </c>
      <c r="E61" s="192" t="s">
        <v>563</v>
      </c>
      <c r="F61" s="206" t="s">
        <v>685</v>
      </c>
      <c r="G61"/>
      <c r="H61"/>
      <c r="I61"/>
      <c r="J61"/>
      <c r="K61"/>
      <c r="L61"/>
      <c r="M61"/>
    </row>
    <row r="62" spans="1:13">
      <c r="A62" s="72" t="s">
        <v>337</v>
      </c>
      <c r="B62" s="172" t="s">
        <v>336</v>
      </c>
      <c r="C62" s="173" t="s">
        <v>1037</v>
      </c>
      <c r="D62" s="177" t="s">
        <v>686</v>
      </c>
      <c r="E62" s="192" t="s">
        <v>563</v>
      </c>
      <c r="F62" s="206" t="s">
        <v>687</v>
      </c>
      <c r="G62"/>
      <c r="H62"/>
      <c r="I62"/>
      <c r="J62"/>
      <c r="K62"/>
      <c r="L62"/>
      <c r="M62"/>
    </row>
    <row r="63" spans="1:13">
      <c r="A63" s="72" t="s">
        <v>335</v>
      </c>
      <c r="B63" s="172" t="s">
        <v>334</v>
      </c>
      <c r="C63" s="173" t="s">
        <v>1038</v>
      </c>
      <c r="D63" s="177" t="s">
        <v>688</v>
      </c>
      <c r="E63" s="203" t="s">
        <v>564</v>
      </c>
      <c r="F63" s="206" t="s">
        <v>689</v>
      </c>
      <c r="G63"/>
      <c r="H63"/>
      <c r="I63"/>
      <c r="J63"/>
      <c r="K63"/>
      <c r="L63"/>
      <c r="M63"/>
    </row>
    <row r="64" spans="1:13">
      <c r="A64" s="72" t="s">
        <v>333</v>
      </c>
      <c r="B64" s="172" t="s">
        <v>332</v>
      </c>
      <c r="C64" s="173" t="s">
        <v>1039</v>
      </c>
      <c r="D64" s="177" t="s">
        <v>506</v>
      </c>
      <c r="E64" s="203" t="s">
        <v>564</v>
      </c>
      <c r="F64" s="206" t="s">
        <v>690</v>
      </c>
      <c r="G64"/>
      <c r="H64"/>
      <c r="I64"/>
      <c r="J64"/>
      <c r="K64"/>
      <c r="L64"/>
      <c r="M64"/>
    </row>
    <row r="65" spans="1:13">
      <c r="A65" s="72" t="s">
        <v>331</v>
      </c>
      <c r="B65" s="172" t="s">
        <v>330</v>
      </c>
      <c r="C65" s="173" t="s">
        <v>1040</v>
      </c>
      <c r="D65" s="177" t="s">
        <v>507</v>
      </c>
      <c r="E65" s="203" t="s">
        <v>564</v>
      </c>
      <c r="F65" s="206" t="s">
        <v>691</v>
      </c>
      <c r="G65"/>
      <c r="H65"/>
      <c r="I65"/>
      <c r="J65"/>
      <c r="K65"/>
      <c r="L65"/>
      <c r="M65"/>
    </row>
    <row r="66" spans="1:13">
      <c r="A66" s="72" t="s">
        <v>329</v>
      </c>
      <c r="B66" s="172" t="s">
        <v>328</v>
      </c>
      <c r="C66" s="173" t="s">
        <v>1041</v>
      </c>
      <c r="D66" s="177" t="s">
        <v>692</v>
      </c>
      <c r="E66" s="203" t="s">
        <v>564</v>
      </c>
      <c r="F66" s="206" t="s">
        <v>693</v>
      </c>
      <c r="G66"/>
      <c r="H66"/>
      <c r="I66"/>
      <c r="J66"/>
      <c r="K66"/>
      <c r="L66"/>
      <c r="M66"/>
    </row>
    <row r="67" spans="1:13">
      <c r="A67" s="72" t="s">
        <v>327</v>
      </c>
      <c r="B67" s="172" t="s">
        <v>326</v>
      </c>
      <c r="C67" s="173" t="s">
        <v>1042</v>
      </c>
      <c r="D67" s="177" t="s">
        <v>565</v>
      </c>
      <c r="E67" s="194" t="s">
        <v>565</v>
      </c>
      <c r="F67" s="206" t="s">
        <v>694</v>
      </c>
      <c r="G67"/>
      <c r="H67"/>
      <c r="I67"/>
      <c r="J67"/>
      <c r="K67"/>
      <c r="L67"/>
      <c r="M67"/>
    </row>
    <row r="68" spans="1:13">
      <c r="A68" s="72" t="s">
        <v>325</v>
      </c>
      <c r="B68" s="172" t="s">
        <v>324</v>
      </c>
      <c r="C68" s="173" t="s">
        <v>1043</v>
      </c>
      <c r="D68" s="177" t="s">
        <v>695</v>
      </c>
      <c r="E68" s="204" t="s">
        <v>566</v>
      </c>
      <c r="F68" s="206" t="s">
        <v>696</v>
      </c>
      <c r="G68"/>
      <c r="H68"/>
      <c r="I68"/>
      <c r="J68"/>
      <c r="K68"/>
      <c r="L68"/>
      <c r="M68"/>
    </row>
    <row r="69" spans="1:13">
      <c r="A69" s="72" t="s">
        <v>323</v>
      </c>
      <c r="B69" s="172" t="s">
        <v>322</v>
      </c>
      <c r="C69" s="173" t="s">
        <v>1044</v>
      </c>
      <c r="D69" s="177" t="s">
        <v>697</v>
      </c>
      <c r="E69" s="204" t="s">
        <v>566</v>
      </c>
      <c r="F69" s="206" t="s">
        <v>698</v>
      </c>
      <c r="G69"/>
      <c r="H69"/>
      <c r="I69"/>
      <c r="J69"/>
      <c r="K69"/>
      <c r="L69"/>
      <c r="M69"/>
    </row>
    <row r="70" spans="1:13">
      <c r="A70" s="72" t="s">
        <v>321</v>
      </c>
      <c r="B70" s="172" t="s">
        <v>320</v>
      </c>
      <c r="C70" s="173" t="s">
        <v>1045</v>
      </c>
      <c r="D70" s="177" t="s">
        <v>699</v>
      </c>
      <c r="E70" s="204" t="s">
        <v>566</v>
      </c>
      <c r="F70" s="206" t="s">
        <v>700</v>
      </c>
      <c r="G70"/>
      <c r="H70"/>
      <c r="I70"/>
      <c r="J70"/>
      <c r="K70"/>
      <c r="L70"/>
      <c r="M70"/>
    </row>
    <row r="71" spans="1:13">
      <c r="A71" s="72" t="s">
        <v>319</v>
      </c>
      <c r="B71" s="172" t="s">
        <v>318</v>
      </c>
      <c r="C71" s="173" t="s">
        <v>1046</v>
      </c>
      <c r="D71" s="177" t="s">
        <v>701</v>
      </c>
      <c r="E71" s="195" t="s">
        <v>567</v>
      </c>
      <c r="F71" s="207" t="s">
        <v>702</v>
      </c>
      <c r="G71"/>
      <c r="H71"/>
      <c r="I71"/>
      <c r="J71"/>
      <c r="K71"/>
      <c r="L71"/>
      <c r="M71"/>
    </row>
    <row r="72" spans="1:13">
      <c r="A72" s="72" t="s">
        <v>317</v>
      </c>
      <c r="B72" s="172" t="s">
        <v>316</v>
      </c>
      <c r="C72" s="173" t="s">
        <v>1047</v>
      </c>
      <c r="D72" s="177" t="s">
        <v>508</v>
      </c>
      <c r="E72" s="195" t="s">
        <v>567</v>
      </c>
      <c r="F72" s="207" t="s">
        <v>703</v>
      </c>
      <c r="G72"/>
      <c r="H72"/>
      <c r="I72"/>
      <c r="J72"/>
      <c r="K72"/>
      <c r="L72"/>
      <c r="M72"/>
    </row>
    <row r="73" spans="1:13">
      <c r="A73" s="72" t="s">
        <v>315</v>
      </c>
      <c r="B73" s="172" t="s">
        <v>314</v>
      </c>
      <c r="C73" s="173" t="s">
        <v>1048</v>
      </c>
      <c r="D73" s="177" t="s">
        <v>509</v>
      </c>
      <c r="E73" s="195" t="s">
        <v>567</v>
      </c>
      <c r="F73" s="206" t="s">
        <v>704</v>
      </c>
      <c r="G73"/>
      <c r="H73"/>
      <c r="I73"/>
      <c r="J73"/>
      <c r="K73"/>
      <c r="L73"/>
      <c r="M73"/>
    </row>
    <row r="74" spans="1:13">
      <c r="A74" s="72" t="s">
        <v>313</v>
      </c>
      <c r="B74" s="172" t="s">
        <v>312</v>
      </c>
      <c r="C74" s="173" t="s">
        <v>1049</v>
      </c>
      <c r="D74" s="177" t="s">
        <v>705</v>
      </c>
      <c r="E74" s="196" t="s">
        <v>568</v>
      </c>
      <c r="F74" s="206" t="s">
        <v>706</v>
      </c>
      <c r="G74"/>
      <c r="H74"/>
      <c r="I74"/>
      <c r="J74"/>
      <c r="K74"/>
      <c r="L74"/>
      <c r="M74"/>
    </row>
    <row r="75" spans="1:13">
      <c r="A75" s="72" t="s">
        <v>311</v>
      </c>
      <c r="B75" s="172" t="s">
        <v>310</v>
      </c>
      <c r="C75" s="173" t="s">
        <v>1050</v>
      </c>
      <c r="D75" s="177" t="s">
        <v>510</v>
      </c>
      <c r="E75" s="196" t="s">
        <v>568</v>
      </c>
      <c r="F75" s="206" t="s">
        <v>707</v>
      </c>
      <c r="G75"/>
      <c r="H75"/>
      <c r="I75"/>
      <c r="J75"/>
      <c r="K75"/>
      <c r="L75"/>
      <c r="M75"/>
    </row>
    <row r="76" spans="1:13">
      <c r="A76" s="72" t="s">
        <v>309</v>
      </c>
      <c r="B76" s="172" t="s">
        <v>308</v>
      </c>
      <c r="C76" s="173" t="s">
        <v>1051</v>
      </c>
      <c r="D76" s="177" t="s">
        <v>511</v>
      </c>
      <c r="E76" s="196" t="s">
        <v>568</v>
      </c>
      <c r="F76" s="206" t="s">
        <v>916</v>
      </c>
      <c r="G76"/>
      <c r="H76"/>
      <c r="I76"/>
      <c r="J76"/>
      <c r="K76"/>
      <c r="L76"/>
      <c r="M76"/>
    </row>
    <row r="77" spans="1:13">
      <c r="A77" s="72" t="s">
        <v>307</v>
      </c>
      <c r="B77" s="172" t="s">
        <v>306</v>
      </c>
      <c r="C77" s="173" t="s">
        <v>1052</v>
      </c>
      <c r="D77" s="177" t="s">
        <v>708</v>
      </c>
      <c r="E77" s="196" t="s">
        <v>568</v>
      </c>
      <c r="F77" s="206" t="s">
        <v>709</v>
      </c>
      <c r="G77"/>
      <c r="H77"/>
      <c r="I77"/>
      <c r="J77"/>
      <c r="K77"/>
      <c r="L77"/>
      <c r="M77"/>
    </row>
    <row r="78" spans="1:13" ht="45">
      <c r="A78" s="72" t="s">
        <v>305</v>
      </c>
      <c r="B78" s="172" t="s">
        <v>304</v>
      </c>
      <c r="C78" s="173" t="s">
        <v>1053</v>
      </c>
      <c r="D78" s="177" t="s">
        <v>710</v>
      </c>
      <c r="E78" s="205" t="s">
        <v>569</v>
      </c>
      <c r="F78" s="206" t="s">
        <v>711</v>
      </c>
    </row>
    <row r="79" spans="1:13">
      <c r="A79" s="72" t="s">
        <v>303</v>
      </c>
      <c r="B79" s="172" t="s">
        <v>302</v>
      </c>
      <c r="C79" s="173" t="s">
        <v>1054</v>
      </c>
      <c r="D79" s="177" t="s">
        <v>512</v>
      </c>
      <c r="E79" s="205" t="s">
        <v>569</v>
      </c>
      <c r="F79" s="207" t="s">
        <v>712</v>
      </c>
    </row>
    <row r="80" spans="1:13" ht="22.5">
      <c r="A80" s="72" t="s">
        <v>301</v>
      </c>
      <c r="B80" s="172" t="s">
        <v>300</v>
      </c>
      <c r="C80" s="173" t="s">
        <v>1055</v>
      </c>
      <c r="D80" s="177" t="s">
        <v>513</v>
      </c>
      <c r="E80" s="205" t="s">
        <v>569</v>
      </c>
      <c r="F80" s="206" t="s">
        <v>713</v>
      </c>
    </row>
    <row r="81" spans="1:6">
      <c r="A81" s="72" t="s">
        <v>299</v>
      </c>
      <c r="B81" s="172" t="s">
        <v>298</v>
      </c>
      <c r="C81" s="173" t="s">
        <v>1056</v>
      </c>
      <c r="D81" s="177" t="s">
        <v>714</v>
      </c>
      <c r="E81" s="205" t="s">
        <v>569</v>
      </c>
      <c r="F81" s="206" t="s">
        <v>715</v>
      </c>
    </row>
    <row r="82" spans="1:6">
      <c r="A82" s="72" t="s">
        <v>297</v>
      </c>
      <c r="B82" s="172" t="s">
        <v>296</v>
      </c>
      <c r="C82" s="173" t="s">
        <v>1057</v>
      </c>
      <c r="D82" s="177" t="s">
        <v>716</v>
      </c>
      <c r="E82" s="205" t="s">
        <v>569</v>
      </c>
      <c r="F82" s="206" t="s">
        <v>717</v>
      </c>
    </row>
    <row r="83" spans="1:6">
      <c r="A83" s="72" t="s">
        <v>295</v>
      </c>
      <c r="B83" s="172" t="s">
        <v>294</v>
      </c>
      <c r="C83" s="173" t="s">
        <v>1058</v>
      </c>
      <c r="D83" s="177" t="s">
        <v>718</v>
      </c>
      <c r="E83" s="188" t="s">
        <v>570</v>
      </c>
      <c r="F83" s="207" t="s">
        <v>719</v>
      </c>
    </row>
    <row r="84" spans="1:6">
      <c r="A84" s="72" t="s">
        <v>293</v>
      </c>
      <c r="B84" s="172" t="s">
        <v>292</v>
      </c>
      <c r="C84" s="173" t="s">
        <v>1059</v>
      </c>
      <c r="D84" s="177" t="s">
        <v>514</v>
      </c>
      <c r="E84" s="188" t="s">
        <v>570</v>
      </c>
      <c r="F84" s="206" t="s">
        <v>720</v>
      </c>
    </row>
    <row r="85" spans="1:6">
      <c r="A85" s="72" t="s">
        <v>291</v>
      </c>
      <c r="B85" s="172" t="s">
        <v>290</v>
      </c>
      <c r="C85" s="173" t="s">
        <v>1060</v>
      </c>
      <c r="D85" s="177" t="s">
        <v>515</v>
      </c>
      <c r="E85" s="188" t="s">
        <v>570</v>
      </c>
      <c r="F85" s="206" t="s">
        <v>721</v>
      </c>
    </row>
    <row r="86" spans="1:6" ht="22.5">
      <c r="A86" s="72" t="s">
        <v>289</v>
      </c>
      <c r="B86" s="172" t="s">
        <v>288</v>
      </c>
      <c r="C86" s="173" t="s">
        <v>1061</v>
      </c>
      <c r="D86" s="177" t="s">
        <v>722</v>
      </c>
      <c r="E86" s="179" t="s">
        <v>571</v>
      </c>
      <c r="F86" s="206" t="s">
        <v>723</v>
      </c>
    </row>
    <row r="87" spans="1:6">
      <c r="A87" s="72" t="s">
        <v>287</v>
      </c>
      <c r="B87" s="172" t="s">
        <v>286</v>
      </c>
      <c r="C87" s="173" t="s">
        <v>1062</v>
      </c>
      <c r="D87" s="177" t="s">
        <v>724</v>
      </c>
      <c r="E87" s="179" t="s">
        <v>571</v>
      </c>
      <c r="F87" s="206" t="s">
        <v>725</v>
      </c>
    </row>
    <row r="88" spans="1:6">
      <c r="A88" s="72" t="s">
        <v>285</v>
      </c>
      <c r="B88" s="172" t="s">
        <v>284</v>
      </c>
      <c r="C88" s="173" t="s">
        <v>1063</v>
      </c>
      <c r="D88" s="177" t="s">
        <v>726</v>
      </c>
      <c r="E88" s="179" t="s">
        <v>571</v>
      </c>
      <c r="F88" s="206" t="s">
        <v>727</v>
      </c>
    </row>
    <row r="89" spans="1:6">
      <c r="A89" s="72" t="s">
        <v>283</v>
      </c>
      <c r="B89" s="172" t="s">
        <v>282</v>
      </c>
      <c r="C89" s="173" t="s">
        <v>1064</v>
      </c>
      <c r="D89" s="177" t="s">
        <v>728</v>
      </c>
      <c r="E89" s="179" t="s">
        <v>571</v>
      </c>
      <c r="F89" s="206" t="s">
        <v>729</v>
      </c>
    </row>
    <row r="90" spans="1:6">
      <c r="A90" s="72" t="s">
        <v>281</v>
      </c>
      <c r="B90" s="172" t="s">
        <v>280</v>
      </c>
      <c r="C90" s="173" t="s">
        <v>1065</v>
      </c>
      <c r="D90" s="177" t="s">
        <v>730</v>
      </c>
      <c r="E90" s="179" t="s">
        <v>571</v>
      </c>
      <c r="F90" s="206" t="s">
        <v>731</v>
      </c>
    </row>
    <row r="91" spans="1:6">
      <c r="A91" s="72" t="s">
        <v>279</v>
      </c>
      <c r="B91" s="172" t="s">
        <v>278</v>
      </c>
      <c r="C91" s="173" t="s">
        <v>1066</v>
      </c>
      <c r="D91" s="177" t="s">
        <v>732</v>
      </c>
      <c r="E91" s="179" t="s">
        <v>571</v>
      </c>
      <c r="F91" s="206" t="s">
        <v>733</v>
      </c>
    </row>
    <row r="92" spans="1:6">
      <c r="A92" s="72" t="s">
        <v>277</v>
      </c>
      <c r="B92" s="172" t="s">
        <v>276</v>
      </c>
      <c r="C92" s="173" t="s">
        <v>1067</v>
      </c>
      <c r="D92" s="177" t="s">
        <v>734</v>
      </c>
      <c r="E92" s="187" t="s">
        <v>734</v>
      </c>
      <c r="F92" s="206" t="s">
        <v>735</v>
      </c>
    </row>
    <row r="93" spans="1:6">
      <c r="A93" s="72" t="s">
        <v>275</v>
      </c>
      <c r="B93" s="172" t="s">
        <v>274</v>
      </c>
      <c r="C93" s="173" t="s">
        <v>1068</v>
      </c>
      <c r="D93" s="177" t="s">
        <v>572</v>
      </c>
      <c r="E93" s="202" t="s">
        <v>572</v>
      </c>
      <c r="F93" s="206" t="s">
        <v>736</v>
      </c>
    </row>
    <row r="94" spans="1:6">
      <c r="A94" s="72" t="s">
        <v>273</v>
      </c>
      <c r="B94" s="172" t="s">
        <v>272</v>
      </c>
      <c r="C94" s="173" t="s">
        <v>1069</v>
      </c>
      <c r="D94" s="177" t="s">
        <v>737</v>
      </c>
      <c r="E94" s="181" t="s">
        <v>516</v>
      </c>
      <c r="F94" s="206" t="s">
        <v>738</v>
      </c>
    </row>
    <row r="95" spans="1:6">
      <c r="A95" s="72" t="s">
        <v>271</v>
      </c>
      <c r="B95" s="172" t="s">
        <v>270</v>
      </c>
      <c r="C95" s="173" t="s">
        <v>1070</v>
      </c>
      <c r="D95" s="177" t="s">
        <v>739</v>
      </c>
      <c r="E95" s="181" t="s">
        <v>516</v>
      </c>
      <c r="F95" s="206" t="s">
        <v>740</v>
      </c>
    </row>
    <row r="96" spans="1:6">
      <c r="A96" s="72" t="s">
        <v>269</v>
      </c>
      <c r="B96" s="172" t="s">
        <v>268</v>
      </c>
      <c r="C96" s="173" t="s">
        <v>1071</v>
      </c>
      <c r="D96" s="177" t="s">
        <v>741</v>
      </c>
      <c r="E96" s="182" t="s">
        <v>574</v>
      </c>
      <c r="F96" s="207" t="s">
        <v>742</v>
      </c>
    </row>
    <row r="97" spans="1:6">
      <c r="A97" s="72" t="s">
        <v>267</v>
      </c>
      <c r="B97" s="172" t="s">
        <v>266</v>
      </c>
      <c r="C97" s="173" t="s">
        <v>1072</v>
      </c>
      <c r="D97" s="177" t="s">
        <v>517</v>
      </c>
      <c r="E97" s="182" t="s">
        <v>574</v>
      </c>
      <c r="F97" s="206" t="s">
        <v>743</v>
      </c>
    </row>
    <row r="98" spans="1:6">
      <c r="A98" s="72" t="s">
        <v>265</v>
      </c>
      <c r="B98" s="172" t="s">
        <v>264</v>
      </c>
      <c r="C98" s="173" t="s">
        <v>1073</v>
      </c>
      <c r="D98" s="177" t="s">
        <v>518</v>
      </c>
      <c r="E98" s="182" t="s">
        <v>574</v>
      </c>
      <c r="F98" s="206" t="s">
        <v>744</v>
      </c>
    </row>
    <row r="99" spans="1:6">
      <c r="A99" s="72" t="s">
        <v>263</v>
      </c>
      <c r="B99" s="172" t="s">
        <v>262</v>
      </c>
      <c r="C99" s="173" t="s">
        <v>1074</v>
      </c>
      <c r="D99" s="177" t="s">
        <v>519</v>
      </c>
      <c r="E99" s="182" t="s">
        <v>574</v>
      </c>
      <c r="F99" s="206" t="s">
        <v>745</v>
      </c>
    </row>
    <row r="100" spans="1:6">
      <c r="A100" s="72" t="s">
        <v>261</v>
      </c>
      <c r="B100" s="172" t="s">
        <v>260</v>
      </c>
      <c r="C100" s="173" t="s">
        <v>1075</v>
      </c>
      <c r="D100" s="177" t="s">
        <v>520</v>
      </c>
      <c r="E100" s="182" t="s">
        <v>574</v>
      </c>
      <c r="F100" s="206" t="s">
        <v>746</v>
      </c>
    </row>
    <row r="101" spans="1:6">
      <c r="A101" s="72" t="s">
        <v>259</v>
      </c>
      <c r="B101" s="172" t="s">
        <v>258</v>
      </c>
      <c r="C101" s="173" t="s">
        <v>1076</v>
      </c>
      <c r="D101" s="177" t="s">
        <v>747</v>
      </c>
      <c r="E101" s="182" t="s">
        <v>574</v>
      </c>
      <c r="F101" s="206" t="s">
        <v>748</v>
      </c>
    </row>
    <row r="102" spans="1:6">
      <c r="A102" s="72" t="s">
        <v>257</v>
      </c>
      <c r="B102" s="172" t="s">
        <v>256</v>
      </c>
      <c r="C102" s="173" t="s">
        <v>1077</v>
      </c>
      <c r="D102" s="177" t="s">
        <v>521</v>
      </c>
      <c r="E102" s="184" t="s">
        <v>521</v>
      </c>
      <c r="F102" s="206" t="s">
        <v>749</v>
      </c>
    </row>
    <row r="103" spans="1:6">
      <c r="A103" s="72" t="s">
        <v>255</v>
      </c>
      <c r="B103" s="172" t="s">
        <v>254</v>
      </c>
      <c r="C103" s="173" t="s">
        <v>1078</v>
      </c>
      <c r="D103" s="177" t="s">
        <v>750</v>
      </c>
      <c r="E103" s="185" t="s">
        <v>575</v>
      </c>
      <c r="F103" s="206" t="s">
        <v>751</v>
      </c>
    </row>
    <row r="104" spans="1:6">
      <c r="A104" s="72" t="s">
        <v>253</v>
      </c>
      <c r="B104" s="172" t="s">
        <v>252</v>
      </c>
      <c r="C104" s="173" t="s">
        <v>1079</v>
      </c>
      <c r="D104" s="177" t="s">
        <v>752</v>
      </c>
      <c r="E104" s="185" t="s">
        <v>575</v>
      </c>
      <c r="F104" s="206" t="s">
        <v>753</v>
      </c>
    </row>
    <row r="105" spans="1:6">
      <c r="A105" s="72" t="s">
        <v>251</v>
      </c>
      <c r="B105" s="172" t="s">
        <v>250</v>
      </c>
      <c r="C105" s="173" t="s">
        <v>1080</v>
      </c>
      <c r="D105" s="177" t="s">
        <v>754</v>
      </c>
      <c r="E105" s="185" t="s">
        <v>575</v>
      </c>
      <c r="F105" s="206" t="s">
        <v>755</v>
      </c>
    </row>
    <row r="106" spans="1:6">
      <c r="A106" s="72" t="s">
        <v>249</v>
      </c>
      <c r="B106" s="172" t="s">
        <v>248</v>
      </c>
      <c r="C106" s="173" t="s">
        <v>1081</v>
      </c>
      <c r="D106" s="177" t="s">
        <v>756</v>
      </c>
      <c r="E106" s="185" t="s">
        <v>575</v>
      </c>
      <c r="F106" s="206" t="s">
        <v>757</v>
      </c>
    </row>
    <row r="107" spans="1:6">
      <c r="A107" s="72" t="s">
        <v>247</v>
      </c>
      <c r="B107" s="172" t="s">
        <v>246</v>
      </c>
      <c r="C107" s="173" t="s">
        <v>1082</v>
      </c>
      <c r="D107" s="177" t="s">
        <v>758</v>
      </c>
      <c r="E107" s="185" t="s">
        <v>575</v>
      </c>
      <c r="F107" s="206" t="s">
        <v>759</v>
      </c>
    </row>
    <row r="108" spans="1:6">
      <c r="A108" s="72" t="s">
        <v>245</v>
      </c>
      <c r="B108" s="172" t="s">
        <v>244</v>
      </c>
      <c r="C108" s="173" t="s">
        <v>1083</v>
      </c>
      <c r="D108" s="177" t="s">
        <v>760</v>
      </c>
      <c r="E108" s="186" t="s">
        <v>576</v>
      </c>
      <c r="F108" s="206" t="s">
        <v>761</v>
      </c>
    </row>
    <row r="109" spans="1:6">
      <c r="A109" s="72" t="s">
        <v>243</v>
      </c>
      <c r="B109" s="172" t="s">
        <v>242</v>
      </c>
      <c r="C109" s="173" t="s">
        <v>1084</v>
      </c>
      <c r="D109" s="177" t="s">
        <v>522</v>
      </c>
      <c r="E109" s="186" t="s">
        <v>576</v>
      </c>
      <c r="F109" s="206" t="s">
        <v>762</v>
      </c>
    </row>
    <row r="110" spans="1:6">
      <c r="A110" s="72" t="s">
        <v>241</v>
      </c>
      <c r="B110" s="172" t="s">
        <v>240</v>
      </c>
      <c r="C110" s="173" t="s">
        <v>1085</v>
      </c>
      <c r="D110" s="177" t="s">
        <v>523</v>
      </c>
      <c r="E110" s="186" t="s">
        <v>576</v>
      </c>
      <c r="F110" s="206" t="s">
        <v>763</v>
      </c>
    </row>
    <row r="111" spans="1:6" ht="22.5">
      <c r="A111" s="72" t="s">
        <v>239</v>
      </c>
      <c r="B111" s="172" t="s">
        <v>238</v>
      </c>
      <c r="C111" s="173" t="s">
        <v>1086</v>
      </c>
      <c r="D111" s="177" t="s">
        <v>764</v>
      </c>
      <c r="E111" s="197" t="s">
        <v>577</v>
      </c>
      <c r="F111" s="206" t="s">
        <v>765</v>
      </c>
    </row>
    <row r="112" spans="1:6">
      <c r="A112" s="72" t="s">
        <v>237</v>
      </c>
      <c r="B112" s="172" t="s">
        <v>236</v>
      </c>
      <c r="C112" s="173" t="s">
        <v>1087</v>
      </c>
      <c r="D112" s="177" t="s">
        <v>524</v>
      </c>
      <c r="E112" s="197" t="s">
        <v>577</v>
      </c>
      <c r="F112" s="206" t="s">
        <v>766</v>
      </c>
    </row>
    <row r="113" spans="1:6">
      <c r="A113" s="72" t="s">
        <v>235</v>
      </c>
      <c r="B113" s="172" t="s">
        <v>234</v>
      </c>
      <c r="C113" s="173" t="s">
        <v>1088</v>
      </c>
      <c r="D113" s="177" t="s">
        <v>525</v>
      </c>
      <c r="E113" s="197" t="s">
        <v>577</v>
      </c>
      <c r="F113" s="206" t="s">
        <v>767</v>
      </c>
    </row>
    <row r="114" spans="1:6">
      <c r="A114" s="72" t="s">
        <v>233</v>
      </c>
      <c r="B114" s="172" t="s">
        <v>232</v>
      </c>
      <c r="C114" s="173" t="s">
        <v>1089</v>
      </c>
      <c r="D114" s="177" t="s">
        <v>526</v>
      </c>
      <c r="E114" s="197" t="s">
        <v>577</v>
      </c>
      <c r="F114" s="206" t="s">
        <v>768</v>
      </c>
    </row>
    <row r="115" spans="1:6">
      <c r="A115" s="72" t="s">
        <v>231</v>
      </c>
      <c r="B115" s="172" t="s">
        <v>230</v>
      </c>
      <c r="C115" s="173" t="s">
        <v>1090</v>
      </c>
      <c r="D115" s="177" t="s">
        <v>527</v>
      </c>
      <c r="E115" s="197" t="s">
        <v>577</v>
      </c>
      <c r="F115" s="206" t="s">
        <v>769</v>
      </c>
    </row>
    <row r="116" spans="1:6">
      <c r="A116" s="72" t="s">
        <v>229</v>
      </c>
      <c r="B116" s="172" t="s">
        <v>228</v>
      </c>
      <c r="C116" s="173" t="s">
        <v>1091</v>
      </c>
      <c r="D116" s="177" t="s">
        <v>528</v>
      </c>
      <c r="E116" s="197" t="s">
        <v>577</v>
      </c>
      <c r="F116" s="206" t="s">
        <v>770</v>
      </c>
    </row>
    <row r="117" spans="1:6">
      <c r="A117" s="72" t="s">
        <v>227</v>
      </c>
      <c r="B117" s="172" t="s">
        <v>226</v>
      </c>
      <c r="C117" s="173" t="s">
        <v>1092</v>
      </c>
      <c r="D117" s="177" t="s">
        <v>529</v>
      </c>
      <c r="E117" s="197" t="s">
        <v>577</v>
      </c>
      <c r="F117" s="206" t="s">
        <v>771</v>
      </c>
    </row>
    <row r="118" spans="1:6">
      <c r="A118" s="72" t="s">
        <v>225</v>
      </c>
      <c r="B118" s="172" t="s">
        <v>224</v>
      </c>
      <c r="C118" s="173" t="s">
        <v>1093</v>
      </c>
      <c r="D118" s="177" t="s">
        <v>530</v>
      </c>
      <c r="E118" s="197" t="s">
        <v>577</v>
      </c>
      <c r="F118" s="206" t="s">
        <v>772</v>
      </c>
    </row>
    <row r="119" spans="1:6" ht="22.5">
      <c r="A119" s="72" t="s">
        <v>223</v>
      </c>
      <c r="B119" s="172" t="s">
        <v>222</v>
      </c>
      <c r="C119" s="173" t="s">
        <v>1094</v>
      </c>
      <c r="D119" s="177" t="s">
        <v>773</v>
      </c>
      <c r="E119" s="198" t="s">
        <v>578</v>
      </c>
      <c r="F119" s="207" t="s">
        <v>774</v>
      </c>
    </row>
    <row r="120" spans="1:6">
      <c r="A120" s="72" t="s">
        <v>221</v>
      </c>
      <c r="B120" s="172" t="s">
        <v>220</v>
      </c>
      <c r="C120" s="173" t="s">
        <v>1095</v>
      </c>
      <c r="D120" s="177" t="s">
        <v>531</v>
      </c>
      <c r="E120" s="198" t="s">
        <v>578</v>
      </c>
      <c r="F120" s="206" t="s">
        <v>775</v>
      </c>
    </row>
    <row r="121" spans="1:6">
      <c r="A121" s="72" t="s">
        <v>219</v>
      </c>
      <c r="B121" s="172" t="s">
        <v>218</v>
      </c>
      <c r="C121" s="173" t="s">
        <v>1096</v>
      </c>
      <c r="D121" s="177" t="s">
        <v>532</v>
      </c>
      <c r="E121" s="198" t="s">
        <v>578</v>
      </c>
      <c r="F121" s="206" t="s">
        <v>776</v>
      </c>
    </row>
    <row r="122" spans="1:6" ht="22.5">
      <c r="A122" s="72" t="s">
        <v>217</v>
      </c>
      <c r="B122" s="172" t="s">
        <v>216</v>
      </c>
      <c r="C122" s="173" t="s">
        <v>1097</v>
      </c>
      <c r="D122" s="177" t="s">
        <v>777</v>
      </c>
      <c r="E122" s="192" t="s">
        <v>579</v>
      </c>
      <c r="F122" s="207" t="s">
        <v>778</v>
      </c>
    </row>
    <row r="123" spans="1:6">
      <c r="A123" s="72" t="s">
        <v>215</v>
      </c>
      <c r="B123" s="172" t="s">
        <v>214</v>
      </c>
      <c r="C123" s="173" t="s">
        <v>1098</v>
      </c>
      <c r="D123" s="177" t="s">
        <v>533</v>
      </c>
      <c r="E123" s="192" t="s">
        <v>579</v>
      </c>
      <c r="F123" s="206" t="s">
        <v>779</v>
      </c>
    </row>
    <row r="124" spans="1:6" ht="22.5">
      <c r="A124" s="72" t="s">
        <v>213</v>
      </c>
      <c r="B124" s="172" t="s">
        <v>212</v>
      </c>
      <c r="C124" s="173" t="s">
        <v>1099</v>
      </c>
      <c r="D124" s="177" t="s">
        <v>534</v>
      </c>
      <c r="E124" s="192" t="s">
        <v>579</v>
      </c>
      <c r="F124" s="206" t="s">
        <v>917</v>
      </c>
    </row>
    <row r="125" spans="1:6">
      <c r="A125" s="72" t="s">
        <v>211</v>
      </c>
      <c r="B125" s="172" t="s">
        <v>210</v>
      </c>
      <c r="C125" s="173" t="s">
        <v>1100</v>
      </c>
      <c r="D125" s="177" t="s">
        <v>535</v>
      </c>
      <c r="E125" s="192" t="s">
        <v>579</v>
      </c>
      <c r="F125" s="206" t="s">
        <v>780</v>
      </c>
    </row>
    <row r="126" spans="1:6">
      <c r="A126" s="72" t="s">
        <v>209</v>
      </c>
      <c r="B126" s="172" t="s">
        <v>208</v>
      </c>
      <c r="C126" s="173" t="s">
        <v>1101</v>
      </c>
      <c r="D126" s="177" t="s">
        <v>573</v>
      </c>
      <c r="E126" s="189" t="s">
        <v>573</v>
      </c>
      <c r="F126" s="206" t="s">
        <v>781</v>
      </c>
    </row>
    <row r="127" spans="1:6">
      <c r="A127" s="72" t="s">
        <v>207</v>
      </c>
      <c r="B127" s="172" t="s">
        <v>206</v>
      </c>
      <c r="C127" s="173" t="s">
        <v>1102</v>
      </c>
      <c r="D127" s="177" t="s">
        <v>782</v>
      </c>
      <c r="E127" s="193" t="s">
        <v>536</v>
      </c>
      <c r="F127" s="207" t="s">
        <v>783</v>
      </c>
    </row>
    <row r="128" spans="1:6">
      <c r="A128" s="72" t="s">
        <v>205</v>
      </c>
      <c r="B128" s="172" t="s">
        <v>204</v>
      </c>
      <c r="C128" s="173" t="s">
        <v>1103</v>
      </c>
      <c r="D128" s="177" t="s">
        <v>784</v>
      </c>
      <c r="E128" s="193" t="s">
        <v>536</v>
      </c>
      <c r="F128" s="206" t="s">
        <v>785</v>
      </c>
    </row>
    <row r="129" spans="1:6">
      <c r="A129" s="72" t="s">
        <v>203</v>
      </c>
      <c r="B129" s="172" t="s">
        <v>202</v>
      </c>
      <c r="C129" s="173" t="s">
        <v>1104</v>
      </c>
      <c r="D129" s="177" t="s">
        <v>786</v>
      </c>
      <c r="E129" s="193" t="s">
        <v>536</v>
      </c>
      <c r="F129" s="206" t="s">
        <v>787</v>
      </c>
    </row>
    <row r="130" spans="1:6">
      <c r="A130" s="72" t="s">
        <v>201</v>
      </c>
      <c r="B130" s="172" t="s">
        <v>200</v>
      </c>
      <c r="C130" s="173" t="s">
        <v>1105</v>
      </c>
      <c r="D130" s="177" t="s">
        <v>788</v>
      </c>
      <c r="E130" s="195" t="s">
        <v>580</v>
      </c>
      <c r="F130" s="206" t="s">
        <v>789</v>
      </c>
    </row>
    <row r="131" spans="1:6">
      <c r="A131" s="72" t="s">
        <v>199</v>
      </c>
      <c r="B131" s="172" t="s">
        <v>198</v>
      </c>
      <c r="C131" s="173" t="s">
        <v>1106</v>
      </c>
      <c r="D131" s="177" t="s">
        <v>537</v>
      </c>
      <c r="E131" s="195" t="s">
        <v>580</v>
      </c>
      <c r="F131" s="206" t="s">
        <v>790</v>
      </c>
    </row>
    <row r="132" spans="1:6">
      <c r="A132" s="72" t="s">
        <v>197</v>
      </c>
      <c r="B132" s="172" t="s">
        <v>196</v>
      </c>
      <c r="C132" s="173" t="s">
        <v>1107</v>
      </c>
      <c r="D132" s="177" t="s">
        <v>538</v>
      </c>
      <c r="E132" s="195" t="s">
        <v>580</v>
      </c>
      <c r="F132" s="206" t="s">
        <v>791</v>
      </c>
    </row>
    <row r="133" spans="1:6">
      <c r="A133" s="72" t="s">
        <v>195</v>
      </c>
      <c r="B133" s="172" t="s">
        <v>194</v>
      </c>
      <c r="C133" s="173" t="s">
        <v>1108</v>
      </c>
      <c r="D133" s="177" t="s">
        <v>792</v>
      </c>
      <c r="E133" s="196" t="s">
        <v>539</v>
      </c>
      <c r="F133" s="206" t="s">
        <v>793</v>
      </c>
    </row>
    <row r="134" spans="1:6">
      <c r="A134" s="72" t="s">
        <v>193</v>
      </c>
      <c r="B134" s="172" t="s">
        <v>192</v>
      </c>
      <c r="C134" s="173" t="s">
        <v>1109</v>
      </c>
      <c r="D134" s="177" t="s">
        <v>794</v>
      </c>
      <c r="E134" s="196" t="s">
        <v>539</v>
      </c>
      <c r="F134" s="206" t="s">
        <v>795</v>
      </c>
    </row>
    <row r="135" spans="1:6">
      <c r="A135" s="72" t="s">
        <v>191</v>
      </c>
      <c r="B135" s="172" t="s">
        <v>190</v>
      </c>
      <c r="C135" s="173" t="s">
        <v>1110</v>
      </c>
      <c r="D135" s="177" t="s">
        <v>796</v>
      </c>
      <c r="E135" s="196" t="s">
        <v>539</v>
      </c>
      <c r="F135" s="206" t="s">
        <v>797</v>
      </c>
    </row>
    <row r="136" spans="1:6">
      <c r="A136" s="72" t="s">
        <v>189</v>
      </c>
      <c r="B136" s="172" t="s">
        <v>188</v>
      </c>
      <c r="C136" s="173" t="s">
        <v>1111</v>
      </c>
      <c r="D136" s="177" t="s">
        <v>798</v>
      </c>
      <c r="E136" s="205" t="s">
        <v>581</v>
      </c>
      <c r="F136" s="206" t="s">
        <v>799</v>
      </c>
    </row>
    <row r="137" spans="1:6">
      <c r="A137" s="72" t="s">
        <v>187</v>
      </c>
      <c r="B137" s="172" t="s">
        <v>186</v>
      </c>
      <c r="C137" s="173" t="s">
        <v>1112</v>
      </c>
      <c r="D137" s="177" t="s">
        <v>540</v>
      </c>
      <c r="E137" s="205" t="s">
        <v>581</v>
      </c>
      <c r="F137" s="206" t="s">
        <v>800</v>
      </c>
    </row>
    <row r="138" spans="1:6">
      <c r="A138" s="72" t="s">
        <v>185</v>
      </c>
      <c r="B138" s="172" t="s">
        <v>184</v>
      </c>
      <c r="C138" s="173" t="s">
        <v>1113</v>
      </c>
      <c r="D138" s="177" t="s">
        <v>541</v>
      </c>
      <c r="E138" s="205" t="s">
        <v>581</v>
      </c>
      <c r="F138" s="206" t="s">
        <v>801</v>
      </c>
    </row>
    <row r="139" spans="1:6">
      <c r="A139" s="72" t="s">
        <v>183</v>
      </c>
      <c r="B139" s="172" t="s">
        <v>182</v>
      </c>
      <c r="C139" s="173" t="s">
        <v>1114</v>
      </c>
      <c r="D139" s="177" t="s">
        <v>802</v>
      </c>
      <c r="E139" s="188" t="s">
        <v>803</v>
      </c>
      <c r="F139" s="207" t="s">
        <v>804</v>
      </c>
    </row>
    <row r="140" spans="1:6">
      <c r="A140" s="72" t="s">
        <v>181</v>
      </c>
      <c r="B140" s="172" t="s">
        <v>180</v>
      </c>
      <c r="C140" s="173" t="s">
        <v>1115</v>
      </c>
      <c r="D140" s="177" t="s">
        <v>805</v>
      </c>
      <c r="E140" s="188" t="s">
        <v>542</v>
      </c>
      <c r="F140" s="206" t="s">
        <v>806</v>
      </c>
    </row>
    <row r="141" spans="1:6">
      <c r="A141" s="72" t="s">
        <v>179</v>
      </c>
      <c r="B141" s="172" t="s">
        <v>178</v>
      </c>
      <c r="C141" s="173" t="s">
        <v>1116</v>
      </c>
      <c r="D141" s="177" t="s">
        <v>807</v>
      </c>
      <c r="E141" s="188" t="s">
        <v>542</v>
      </c>
      <c r="F141" s="206" t="s">
        <v>808</v>
      </c>
    </row>
    <row r="142" spans="1:6">
      <c r="A142" s="72" t="s">
        <v>177</v>
      </c>
      <c r="B142" s="172" t="s">
        <v>176</v>
      </c>
      <c r="C142" s="173" t="s">
        <v>1117</v>
      </c>
      <c r="D142" s="177" t="s">
        <v>809</v>
      </c>
      <c r="E142" s="179" t="s">
        <v>582</v>
      </c>
      <c r="F142" s="206" t="s">
        <v>810</v>
      </c>
    </row>
    <row r="143" spans="1:6">
      <c r="A143" s="72" t="s">
        <v>175</v>
      </c>
      <c r="B143" s="172" t="s">
        <v>174</v>
      </c>
      <c r="C143" s="173" t="s">
        <v>1118</v>
      </c>
      <c r="D143" s="177" t="s">
        <v>543</v>
      </c>
      <c r="E143" s="179" t="s">
        <v>582</v>
      </c>
      <c r="F143" s="206" t="s">
        <v>811</v>
      </c>
    </row>
    <row r="144" spans="1:6">
      <c r="A144" s="72" t="s">
        <v>173</v>
      </c>
      <c r="B144" s="172" t="s">
        <v>172</v>
      </c>
      <c r="C144" s="173" t="s">
        <v>1119</v>
      </c>
      <c r="D144" s="177" t="s">
        <v>812</v>
      </c>
      <c r="E144" s="180" t="s">
        <v>583</v>
      </c>
      <c r="F144" s="206" t="s">
        <v>813</v>
      </c>
    </row>
    <row r="145" spans="1:6">
      <c r="A145" s="72" t="s">
        <v>171</v>
      </c>
      <c r="B145" s="172" t="s">
        <v>170</v>
      </c>
      <c r="C145" s="173" t="s">
        <v>1120</v>
      </c>
      <c r="D145" s="177" t="s">
        <v>814</v>
      </c>
      <c r="E145" s="180" t="s">
        <v>583</v>
      </c>
      <c r="F145" s="206" t="s">
        <v>815</v>
      </c>
    </row>
    <row r="146" spans="1:6" ht="22.5">
      <c r="A146" s="72" t="s">
        <v>169</v>
      </c>
      <c r="B146" s="172" t="s">
        <v>168</v>
      </c>
      <c r="C146" s="173" t="s">
        <v>1121</v>
      </c>
      <c r="D146" s="177" t="s">
        <v>816</v>
      </c>
      <c r="E146" s="187" t="s">
        <v>584</v>
      </c>
      <c r="F146" s="207" t="s">
        <v>817</v>
      </c>
    </row>
    <row r="147" spans="1:6">
      <c r="A147" s="72" t="s">
        <v>167</v>
      </c>
      <c r="B147" s="172" t="s">
        <v>166</v>
      </c>
      <c r="C147" s="173" t="s">
        <v>1122</v>
      </c>
      <c r="D147" s="177" t="s">
        <v>544</v>
      </c>
      <c r="E147" s="187" t="s">
        <v>584</v>
      </c>
      <c r="F147" s="206" t="s">
        <v>818</v>
      </c>
    </row>
    <row r="148" spans="1:6">
      <c r="A148" s="72" t="s">
        <v>165</v>
      </c>
      <c r="B148" s="172" t="s">
        <v>164</v>
      </c>
      <c r="C148" s="173" t="s">
        <v>1123</v>
      </c>
      <c r="D148" s="177" t="s">
        <v>545</v>
      </c>
      <c r="E148" s="187" t="s">
        <v>584</v>
      </c>
      <c r="F148" s="206" t="s">
        <v>819</v>
      </c>
    </row>
    <row r="149" spans="1:6">
      <c r="A149" s="72" t="s">
        <v>163</v>
      </c>
      <c r="B149" s="172" t="s">
        <v>162</v>
      </c>
      <c r="C149" s="173" t="s">
        <v>1124</v>
      </c>
      <c r="D149" s="177" t="s">
        <v>820</v>
      </c>
      <c r="E149" s="202" t="s">
        <v>585</v>
      </c>
      <c r="F149" s="206" t="s">
        <v>821</v>
      </c>
    </row>
    <row r="150" spans="1:6">
      <c r="A150" s="72" t="s">
        <v>161</v>
      </c>
      <c r="B150" s="172" t="s">
        <v>160</v>
      </c>
      <c r="C150" s="173" t="s">
        <v>1125</v>
      </c>
      <c r="D150" s="177" t="s">
        <v>546</v>
      </c>
      <c r="E150" s="202" t="s">
        <v>585</v>
      </c>
      <c r="F150" s="206" t="s">
        <v>822</v>
      </c>
    </row>
    <row r="151" spans="1:6" ht="22.5">
      <c r="A151" s="72" t="s">
        <v>159</v>
      </c>
      <c r="B151" s="172" t="s">
        <v>158</v>
      </c>
      <c r="C151" s="173" t="s">
        <v>1126</v>
      </c>
      <c r="D151" s="177" t="s">
        <v>823</v>
      </c>
      <c r="E151" s="182" t="s">
        <v>586</v>
      </c>
      <c r="F151" s="206" t="s">
        <v>824</v>
      </c>
    </row>
    <row r="152" spans="1:6">
      <c r="A152" s="72" t="s">
        <v>157</v>
      </c>
      <c r="B152" s="172" t="s">
        <v>156</v>
      </c>
      <c r="C152" s="173" t="s">
        <v>1127</v>
      </c>
      <c r="D152" s="177" t="s">
        <v>825</v>
      </c>
      <c r="E152" s="182" t="s">
        <v>586</v>
      </c>
      <c r="F152" s="206" t="s">
        <v>826</v>
      </c>
    </row>
    <row r="153" spans="1:6">
      <c r="A153" s="72" t="s">
        <v>155</v>
      </c>
      <c r="B153" s="172" t="s">
        <v>154</v>
      </c>
      <c r="C153" s="173" t="s">
        <v>1128</v>
      </c>
      <c r="D153" s="177" t="s">
        <v>827</v>
      </c>
      <c r="E153" s="195" t="s">
        <v>587</v>
      </c>
      <c r="F153" s="206" t="s">
        <v>828</v>
      </c>
    </row>
    <row r="154" spans="1:6">
      <c r="A154" s="72" t="s">
        <v>153</v>
      </c>
      <c r="B154" s="172" t="s">
        <v>152</v>
      </c>
      <c r="C154" s="173" t="s">
        <v>1129</v>
      </c>
      <c r="D154" s="177" t="s">
        <v>547</v>
      </c>
      <c r="E154" s="195" t="s">
        <v>587</v>
      </c>
      <c r="F154" s="206" t="s">
        <v>829</v>
      </c>
    </row>
    <row r="155" spans="1:6">
      <c r="A155" s="72" t="s">
        <v>151</v>
      </c>
      <c r="B155" s="172" t="s">
        <v>150</v>
      </c>
      <c r="C155" s="173" t="s">
        <v>1130</v>
      </c>
      <c r="D155" s="177" t="s">
        <v>548</v>
      </c>
      <c r="E155" s="195" t="s">
        <v>587</v>
      </c>
      <c r="F155" s="206" t="s">
        <v>830</v>
      </c>
    </row>
    <row r="156" spans="1:6">
      <c r="A156" s="72" t="s">
        <v>149</v>
      </c>
      <c r="B156" s="172" t="s">
        <v>148</v>
      </c>
      <c r="C156" s="173" t="s">
        <v>1131</v>
      </c>
      <c r="D156" s="177" t="s">
        <v>831</v>
      </c>
      <c r="E156" s="195" t="s">
        <v>587</v>
      </c>
      <c r="F156" s="206" t="s">
        <v>832</v>
      </c>
    </row>
    <row r="157" spans="1:6">
      <c r="A157" s="72" t="s">
        <v>147</v>
      </c>
      <c r="B157" s="172" t="s">
        <v>146</v>
      </c>
      <c r="C157" s="173" t="s">
        <v>1132</v>
      </c>
      <c r="D157" s="177" t="s">
        <v>833</v>
      </c>
      <c r="E157" s="195" t="s">
        <v>587</v>
      </c>
      <c r="F157" s="206" t="s">
        <v>834</v>
      </c>
    </row>
    <row r="158" spans="1:6">
      <c r="A158" s="72" t="s">
        <v>145</v>
      </c>
      <c r="B158" s="172" t="s">
        <v>144</v>
      </c>
      <c r="C158" s="173" t="s">
        <v>1133</v>
      </c>
      <c r="D158" s="177" t="s">
        <v>588</v>
      </c>
      <c r="E158" s="186" t="s">
        <v>588</v>
      </c>
      <c r="F158" s="206" t="s">
        <v>835</v>
      </c>
    </row>
    <row r="159" spans="1:6">
      <c r="A159" s="72" t="s">
        <v>143</v>
      </c>
      <c r="B159" s="172" t="s">
        <v>142</v>
      </c>
      <c r="C159" s="173" t="s">
        <v>1134</v>
      </c>
      <c r="D159" s="177" t="s">
        <v>836</v>
      </c>
      <c r="E159" s="189" t="s">
        <v>589</v>
      </c>
      <c r="F159" s="206" t="s">
        <v>837</v>
      </c>
    </row>
    <row r="160" spans="1:6">
      <c r="A160" s="72" t="s">
        <v>141</v>
      </c>
      <c r="B160" s="172" t="s">
        <v>140</v>
      </c>
      <c r="C160" s="173" t="s">
        <v>1135</v>
      </c>
      <c r="D160" s="177" t="s">
        <v>549</v>
      </c>
      <c r="E160" s="189" t="s">
        <v>589</v>
      </c>
      <c r="F160" s="206" t="s">
        <v>838</v>
      </c>
    </row>
    <row r="161" spans="1:6">
      <c r="A161" s="72" t="s">
        <v>139</v>
      </c>
      <c r="B161" s="172" t="s">
        <v>138</v>
      </c>
      <c r="C161" s="173" t="s">
        <v>1136</v>
      </c>
      <c r="D161" s="177" t="s">
        <v>550</v>
      </c>
      <c r="E161" s="189" t="s">
        <v>589</v>
      </c>
      <c r="F161" s="206" t="s">
        <v>839</v>
      </c>
    </row>
    <row r="162" spans="1:6">
      <c r="A162" s="72" t="s">
        <v>137</v>
      </c>
      <c r="B162" s="172" t="s">
        <v>136</v>
      </c>
      <c r="C162" s="173" t="s">
        <v>1137</v>
      </c>
      <c r="D162" s="177" t="s">
        <v>840</v>
      </c>
      <c r="E162" s="193" t="s">
        <v>840</v>
      </c>
      <c r="F162" s="206" t="s">
        <v>841</v>
      </c>
    </row>
    <row r="163" spans="1:6" ht="22.5">
      <c r="A163" s="72" t="s">
        <v>135</v>
      </c>
      <c r="B163" s="172" t="s">
        <v>134</v>
      </c>
      <c r="C163" s="173" t="s">
        <v>1138</v>
      </c>
      <c r="D163" s="177" t="s">
        <v>590</v>
      </c>
      <c r="E163" s="193" t="s">
        <v>590</v>
      </c>
      <c r="F163" s="206" t="s">
        <v>842</v>
      </c>
    </row>
    <row r="164" spans="1:6">
      <c r="A164" s="72" t="s">
        <v>133</v>
      </c>
      <c r="B164" s="172" t="s">
        <v>132</v>
      </c>
      <c r="C164" s="173" t="s">
        <v>1139</v>
      </c>
      <c r="D164" s="177" t="s">
        <v>843</v>
      </c>
      <c r="E164" s="191" t="s">
        <v>591</v>
      </c>
      <c r="F164" s="206" t="s">
        <v>844</v>
      </c>
    </row>
    <row r="165" spans="1:6">
      <c r="A165" s="72" t="s">
        <v>131</v>
      </c>
      <c r="B165" s="172" t="s">
        <v>130</v>
      </c>
      <c r="C165" s="173" t="s">
        <v>1140</v>
      </c>
      <c r="D165" s="177" t="s">
        <v>845</v>
      </c>
      <c r="E165" s="191" t="s">
        <v>591</v>
      </c>
      <c r="F165" s="206" t="s">
        <v>846</v>
      </c>
    </row>
    <row r="166" spans="1:6">
      <c r="A166" s="72" t="s">
        <v>129</v>
      </c>
      <c r="B166" s="172" t="s">
        <v>128</v>
      </c>
      <c r="C166" s="173" t="s">
        <v>1141</v>
      </c>
      <c r="D166" s="177" t="s">
        <v>847</v>
      </c>
      <c r="E166" s="191" t="s">
        <v>591</v>
      </c>
      <c r="F166" s="206" t="s">
        <v>848</v>
      </c>
    </row>
    <row r="167" spans="1:6">
      <c r="A167" s="72" t="s">
        <v>127</v>
      </c>
      <c r="B167" s="172" t="s">
        <v>126</v>
      </c>
      <c r="C167" s="173" t="s">
        <v>1142</v>
      </c>
      <c r="D167" s="177" t="s">
        <v>849</v>
      </c>
      <c r="E167" s="191" t="s">
        <v>591</v>
      </c>
      <c r="F167" s="206" t="s">
        <v>850</v>
      </c>
    </row>
    <row r="168" spans="1:6">
      <c r="A168" s="72" t="s">
        <v>125</v>
      </c>
      <c r="B168" s="172" t="s">
        <v>124</v>
      </c>
      <c r="C168" s="173" t="s">
        <v>1143</v>
      </c>
      <c r="D168" s="177" t="s">
        <v>851</v>
      </c>
      <c r="E168" s="191" t="s">
        <v>591</v>
      </c>
      <c r="F168" s="206" t="s">
        <v>852</v>
      </c>
    </row>
    <row r="169" spans="1:6" ht="22.5">
      <c r="A169" s="72" t="s">
        <v>123</v>
      </c>
      <c r="B169" s="172" t="s">
        <v>122</v>
      </c>
      <c r="C169" s="173" t="s">
        <v>1144</v>
      </c>
      <c r="D169" s="177" t="s">
        <v>853</v>
      </c>
      <c r="E169" s="188" t="s">
        <v>592</v>
      </c>
      <c r="F169" s="206" t="s">
        <v>854</v>
      </c>
    </row>
    <row r="170" spans="1:6">
      <c r="A170" s="72" t="s">
        <v>121</v>
      </c>
      <c r="B170" s="172" t="s">
        <v>120</v>
      </c>
      <c r="C170" s="173" t="s">
        <v>1145</v>
      </c>
      <c r="D170" s="177" t="s">
        <v>551</v>
      </c>
      <c r="E170" s="188" t="s">
        <v>592</v>
      </c>
      <c r="F170" s="206" t="s">
        <v>855</v>
      </c>
    </row>
    <row r="171" spans="1:6">
      <c r="A171" s="72" t="s">
        <v>119</v>
      </c>
      <c r="B171" s="172" t="s">
        <v>118</v>
      </c>
      <c r="C171" s="173" t="s">
        <v>1146</v>
      </c>
      <c r="D171" s="177" t="s">
        <v>856</v>
      </c>
      <c r="E171" s="199" t="s">
        <v>552</v>
      </c>
      <c r="F171" s="206" t="s">
        <v>857</v>
      </c>
    </row>
    <row r="172" spans="1:6">
      <c r="A172" s="72" t="s">
        <v>117</v>
      </c>
      <c r="B172" s="172" t="s">
        <v>116</v>
      </c>
      <c r="C172" s="173" t="s">
        <v>1147</v>
      </c>
      <c r="D172" s="177" t="s">
        <v>858</v>
      </c>
      <c r="E172" s="199" t="s">
        <v>552</v>
      </c>
      <c r="F172" s="206" t="s">
        <v>859</v>
      </c>
    </row>
    <row r="173" spans="1:6">
      <c r="A173" s="72" t="s">
        <v>115</v>
      </c>
      <c r="B173" s="172" t="s">
        <v>114</v>
      </c>
      <c r="C173" s="173" t="s">
        <v>1148</v>
      </c>
      <c r="D173" s="177" t="s">
        <v>860</v>
      </c>
      <c r="E173" s="199" t="s">
        <v>552</v>
      </c>
      <c r="F173" s="206" t="s">
        <v>861</v>
      </c>
    </row>
    <row r="174" spans="1:6">
      <c r="A174" s="72" t="s">
        <v>113</v>
      </c>
      <c r="B174" s="172" t="s">
        <v>112</v>
      </c>
      <c r="C174" s="173" t="s">
        <v>1149</v>
      </c>
      <c r="D174" s="183" t="s">
        <v>862</v>
      </c>
      <c r="E174" s="183" t="s">
        <v>862</v>
      </c>
      <c r="F174" s="207" t="s">
        <v>863</v>
      </c>
    </row>
    <row r="175" spans="1:6">
      <c r="A175" s="72" t="s">
        <v>111</v>
      </c>
      <c r="B175" s="172" t="s">
        <v>110</v>
      </c>
      <c r="C175" s="173" t="s">
        <v>1150</v>
      </c>
      <c r="D175" s="183" t="s">
        <v>864</v>
      </c>
      <c r="E175" s="183" t="s">
        <v>864</v>
      </c>
      <c r="F175" s="207" t="s">
        <v>865</v>
      </c>
    </row>
    <row r="176" spans="1:6">
      <c r="A176" s="72" t="s">
        <v>109</v>
      </c>
      <c r="B176" s="172" t="s">
        <v>108</v>
      </c>
      <c r="C176" s="173" t="s">
        <v>1151</v>
      </c>
      <c r="D176" s="183" t="s">
        <v>866</v>
      </c>
      <c r="E176" s="183" t="s">
        <v>866</v>
      </c>
      <c r="F176" s="207" t="s">
        <v>867</v>
      </c>
    </row>
    <row r="177" spans="1:6">
      <c r="A177" s="72" t="s">
        <v>107</v>
      </c>
      <c r="B177" s="172" t="s">
        <v>106</v>
      </c>
      <c r="C177" s="173" t="s">
        <v>1152</v>
      </c>
      <c r="D177" s="183" t="s">
        <v>868</v>
      </c>
      <c r="E177" s="183" t="s">
        <v>868</v>
      </c>
      <c r="F177" s="207" t="s">
        <v>869</v>
      </c>
    </row>
    <row r="178" spans="1:6">
      <c r="A178" s="72" t="s">
        <v>105</v>
      </c>
      <c r="B178" s="172" t="s">
        <v>104</v>
      </c>
      <c r="C178" s="173" t="s">
        <v>1153</v>
      </c>
      <c r="D178" s="183" t="s">
        <v>870</v>
      </c>
      <c r="E178" s="183" t="s">
        <v>870</v>
      </c>
      <c r="F178" s="207" t="s">
        <v>871</v>
      </c>
    </row>
    <row r="179" spans="1:6">
      <c r="A179" s="72" t="s">
        <v>103</v>
      </c>
      <c r="B179" s="172" t="s">
        <v>102</v>
      </c>
      <c r="C179" s="173" t="s">
        <v>1154</v>
      </c>
      <c r="D179" s="183" t="s">
        <v>872</v>
      </c>
      <c r="E179" s="183" t="s">
        <v>872</v>
      </c>
      <c r="F179" s="207" t="s">
        <v>873</v>
      </c>
    </row>
    <row r="180" spans="1:6">
      <c r="A180" s="72" t="s">
        <v>101</v>
      </c>
      <c r="B180" s="172" t="s">
        <v>100</v>
      </c>
      <c r="C180" s="173" t="s">
        <v>1155</v>
      </c>
      <c r="D180" s="183" t="s">
        <v>874</v>
      </c>
      <c r="E180" s="183" t="s">
        <v>874</v>
      </c>
      <c r="F180" s="207" t="s">
        <v>875</v>
      </c>
    </row>
    <row r="181" spans="1:6">
      <c r="A181" s="72" t="s">
        <v>99</v>
      </c>
      <c r="B181" s="172" t="s">
        <v>98</v>
      </c>
      <c r="C181" s="173" t="s">
        <v>1156</v>
      </c>
      <c r="D181" s="183" t="s">
        <v>876</v>
      </c>
      <c r="E181" s="183" t="s">
        <v>876</v>
      </c>
      <c r="F181" s="207" t="s">
        <v>877</v>
      </c>
    </row>
    <row r="182" spans="1:6">
      <c r="A182" s="72" t="s">
        <v>97</v>
      </c>
      <c r="B182" s="172" t="s">
        <v>96</v>
      </c>
      <c r="C182" s="173" t="s">
        <v>1157</v>
      </c>
      <c r="D182" s="183" t="s">
        <v>878</v>
      </c>
      <c r="E182" s="183" t="s">
        <v>878</v>
      </c>
      <c r="F182" s="207" t="s">
        <v>879</v>
      </c>
    </row>
    <row r="183" spans="1:6">
      <c r="A183" s="72" t="s">
        <v>95</v>
      </c>
      <c r="B183" s="172" t="s">
        <v>94</v>
      </c>
      <c r="C183" s="173" t="s">
        <v>1158</v>
      </c>
      <c r="D183" s="183" t="s">
        <v>880</v>
      </c>
      <c r="E183" s="183" t="s">
        <v>880</v>
      </c>
      <c r="F183" s="207" t="s">
        <v>881</v>
      </c>
    </row>
    <row r="184" spans="1:6">
      <c r="A184" s="72" t="s">
        <v>93</v>
      </c>
      <c r="B184" s="172" t="s">
        <v>92</v>
      </c>
      <c r="C184" s="173" t="s">
        <v>1159</v>
      </c>
      <c r="D184" s="183" t="s">
        <v>882</v>
      </c>
      <c r="E184" s="183" t="s">
        <v>882</v>
      </c>
      <c r="F184" s="207" t="s">
        <v>883</v>
      </c>
    </row>
    <row r="185" spans="1:6">
      <c r="A185" s="72" t="s">
        <v>91</v>
      </c>
      <c r="B185" s="172" t="s">
        <v>90</v>
      </c>
      <c r="C185" s="173" t="s">
        <v>1160</v>
      </c>
      <c r="D185" s="183" t="s">
        <v>884</v>
      </c>
      <c r="E185" s="183" t="s">
        <v>884</v>
      </c>
      <c r="F185" s="207" t="s">
        <v>885</v>
      </c>
    </row>
    <row r="186" spans="1:6">
      <c r="A186" s="72" t="s">
        <v>89</v>
      </c>
      <c r="B186" s="172" t="s">
        <v>88</v>
      </c>
      <c r="C186" s="173" t="s">
        <v>1161</v>
      </c>
      <c r="D186" s="183" t="s">
        <v>886</v>
      </c>
      <c r="E186" s="183" t="s">
        <v>886</v>
      </c>
      <c r="F186" s="207" t="s">
        <v>887</v>
      </c>
    </row>
    <row r="187" spans="1:6">
      <c r="A187" s="72" t="s">
        <v>87</v>
      </c>
      <c r="B187" s="172" t="s">
        <v>86</v>
      </c>
      <c r="C187" s="173" t="s">
        <v>1162</v>
      </c>
      <c r="D187" s="183" t="s">
        <v>888</v>
      </c>
      <c r="E187" s="183" t="s">
        <v>888</v>
      </c>
      <c r="F187" s="207" t="s">
        <v>889</v>
      </c>
    </row>
    <row r="188" spans="1:6">
      <c r="A188" s="72" t="s">
        <v>85</v>
      </c>
      <c r="B188" s="172" t="s">
        <v>84</v>
      </c>
      <c r="C188" s="173" t="s">
        <v>1163</v>
      </c>
      <c r="D188" s="183" t="s">
        <v>890</v>
      </c>
      <c r="E188" s="183" t="s">
        <v>890</v>
      </c>
      <c r="F188" s="207" t="s">
        <v>891</v>
      </c>
    </row>
    <row r="189" spans="1:6">
      <c r="A189" s="72" t="s">
        <v>83</v>
      </c>
      <c r="B189" s="172" t="s">
        <v>82</v>
      </c>
      <c r="C189" s="173" t="s">
        <v>1164</v>
      </c>
      <c r="D189" s="183" t="s">
        <v>892</v>
      </c>
      <c r="E189" s="183" t="s">
        <v>892</v>
      </c>
      <c r="F189" s="207" t="s">
        <v>893</v>
      </c>
    </row>
    <row r="190" spans="1:6">
      <c r="A190" s="72" t="s">
        <v>81</v>
      </c>
      <c r="B190" s="172" t="s">
        <v>80</v>
      </c>
      <c r="C190" s="173" t="s">
        <v>1165</v>
      </c>
      <c r="D190" s="183" t="s">
        <v>894</v>
      </c>
      <c r="E190" s="183" t="s">
        <v>894</v>
      </c>
      <c r="F190" s="207" t="s">
        <v>895</v>
      </c>
    </row>
    <row r="191" spans="1:6">
      <c r="A191" s="72" t="s">
        <v>79</v>
      </c>
      <c r="B191" s="172" t="s">
        <v>78</v>
      </c>
      <c r="C191" s="173" t="s">
        <v>1166</v>
      </c>
      <c r="D191" s="183" t="s">
        <v>896</v>
      </c>
      <c r="E191" s="183" t="s">
        <v>896</v>
      </c>
      <c r="F191" s="207" t="s">
        <v>897</v>
      </c>
    </row>
    <row r="192" spans="1:6">
      <c r="A192" s="72" t="s">
        <v>77</v>
      </c>
      <c r="B192" s="172" t="s">
        <v>76</v>
      </c>
      <c r="C192" s="173" t="s">
        <v>1167</v>
      </c>
      <c r="D192" s="183" t="s">
        <v>898</v>
      </c>
      <c r="E192" s="183" t="s">
        <v>898</v>
      </c>
      <c r="F192" s="207" t="s">
        <v>899</v>
      </c>
    </row>
    <row r="193" spans="1:6">
      <c r="A193" s="72" t="s">
        <v>75</v>
      </c>
      <c r="B193" s="172" t="s">
        <v>74</v>
      </c>
      <c r="C193" s="173" t="s">
        <v>1168</v>
      </c>
      <c r="D193" s="183" t="s">
        <v>900</v>
      </c>
      <c r="E193" s="183" t="s">
        <v>900</v>
      </c>
      <c r="F193" s="207" t="s">
        <v>901</v>
      </c>
    </row>
    <row r="194" spans="1:6">
      <c r="A194" s="72" t="s">
        <v>73</v>
      </c>
      <c r="B194" s="172" t="s">
        <v>72</v>
      </c>
      <c r="C194" s="173" t="s">
        <v>1169</v>
      </c>
      <c r="D194" s="183" t="s">
        <v>902</v>
      </c>
      <c r="E194" s="183" t="s">
        <v>902</v>
      </c>
      <c r="F194" s="207" t="s">
        <v>903</v>
      </c>
    </row>
    <row r="195" spans="1:6">
      <c r="A195" s="72" t="s">
        <v>71</v>
      </c>
      <c r="B195" s="172" t="s">
        <v>70</v>
      </c>
      <c r="C195" s="173" t="s">
        <v>1170</v>
      </c>
      <c r="D195" s="183" t="s">
        <v>904</v>
      </c>
      <c r="E195" s="183" t="s">
        <v>904</v>
      </c>
      <c r="F195" s="207" t="s">
        <v>905</v>
      </c>
    </row>
    <row r="196" spans="1:6" ht="15" customHeight="1">
      <c r="A196" s="72" t="s">
        <v>69</v>
      </c>
      <c r="B196" s="172" t="s">
        <v>68</v>
      </c>
      <c r="C196" s="173" t="s">
        <v>1171</v>
      </c>
      <c r="D196" s="183" t="s">
        <v>909</v>
      </c>
      <c r="E196" s="177"/>
      <c r="F196" s="177"/>
    </row>
    <row r="197" spans="1:6" ht="15" customHeight="1">
      <c r="A197" s="72" t="s">
        <v>67</v>
      </c>
      <c r="B197" s="172" t="s">
        <v>66</v>
      </c>
      <c r="C197" s="173" t="s">
        <v>1172</v>
      </c>
      <c r="D197" s="183" t="s">
        <v>906</v>
      </c>
      <c r="E197" s="177"/>
      <c r="F197" s="177"/>
    </row>
    <row r="198" spans="1:6" ht="15" customHeight="1">
      <c r="A198" s="72" t="s">
        <v>65</v>
      </c>
      <c r="B198" s="172" t="s">
        <v>64</v>
      </c>
      <c r="C198" s="173" t="s">
        <v>1173</v>
      </c>
      <c r="D198" s="177" t="s">
        <v>908</v>
      </c>
      <c r="E198" s="177"/>
      <c r="F198" s="177"/>
    </row>
    <row r="199" spans="1:6" ht="15" customHeight="1">
      <c r="A199" s="72" t="s">
        <v>63</v>
      </c>
      <c r="B199" s="172" t="s">
        <v>62</v>
      </c>
      <c r="C199" s="173" t="s">
        <v>1174</v>
      </c>
      <c r="D199" s="183" t="s">
        <v>907</v>
      </c>
      <c r="E199" s="200"/>
      <c r="F199" s="177"/>
    </row>
    <row r="200" spans="1:6" ht="15" customHeight="1">
      <c r="A200" s="72" t="s">
        <v>61</v>
      </c>
      <c r="B200" s="172" t="s">
        <v>60</v>
      </c>
      <c r="C200" s="173" t="s">
        <v>1175</v>
      </c>
      <c r="D200" s="183" t="s">
        <v>59</v>
      </c>
      <c r="E200" s="200"/>
      <c r="F200" s="177"/>
    </row>
    <row r="201" spans="1:6" ht="15" customHeight="1">
      <c r="A201" s="72" t="s">
        <v>58</v>
      </c>
      <c r="B201" s="172" t="s">
        <v>57</v>
      </c>
      <c r="C201" s="173" t="s">
        <v>1176</v>
      </c>
      <c r="D201" s="183" t="s">
        <v>2</v>
      </c>
      <c r="E201" s="201"/>
      <c r="F201" s="177"/>
    </row>
    <row r="202" spans="1:6" ht="15" customHeight="1">
      <c r="A202" s="72" t="s">
        <v>56</v>
      </c>
      <c r="B202" s="172" t="s">
        <v>55</v>
      </c>
      <c r="C202" s="173" t="s">
        <v>1177</v>
      </c>
      <c r="D202" s="183" t="s">
        <v>54</v>
      </c>
      <c r="E202" s="177"/>
      <c r="F202" s="177"/>
    </row>
    <row r="203" spans="1:6" ht="15" customHeight="1">
      <c r="A203" s="14"/>
      <c r="F203" s="60"/>
    </row>
    <row r="204" spans="1:6" ht="15" customHeight="1">
      <c r="A204" s="14"/>
    </row>
    <row r="205" spans="1:6" ht="15" customHeight="1">
      <c r="A205" s="14"/>
    </row>
    <row r="206" spans="1:6" ht="15" customHeight="1">
      <c r="A206" s="14"/>
    </row>
    <row r="207" spans="1:6" ht="15" customHeight="1">
      <c r="A207" s="14"/>
    </row>
    <row r="208" spans="1:6" ht="15" customHeight="1">
      <c r="A208" s="14"/>
    </row>
    <row r="209" spans="1:1" ht="15" customHeight="1">
      <c r="A209" s="14"/>
    </row>
    <row r="210" spans="1:1" ht="15" customHeight="1">
      <c r="A210" s="14"/>
    </row>
    <row r="211" spans="1:1" ht="15" customHeight="1">
      <c r="A211" s="14"/>
    </row>
    <row r="212" spans="1:1" ht="15" customHeight="1">
      <c r="A212" s="14"/>
    </row>
    <row r="213" spans="1:1" ht="15" customHeight="1">
      <c r="A213" s="14"/>
    </row>
    <row r="214" spans="1:1" ht="15" customHeight="1">
      <c r="A214" s="14"/>
    </row>
    <row r="215" spans="1:1" ht="15" customHeight="1">
      <c r="A215" s="14"/>
    </row>
    <row r="216" spans="1:1" ht="15" customHeight="1">
      <c r="A216" s="14"/>
    </row>
    <row r="217" spans="1:1" ht="15" customHeight="1">
      <c r="A217" s="14"/>
    </row>
    <row r="218" spans="1:1" ht="15" customHeight="1">
      <c r="A218" s="14"/>
    </row>
    <row r="219" spans="1:1" ht="15" customHeight="1">
      <c r="A219" s="14"/>
    </row>
    <row r="220" spans="1:1" ht="15" customHeight="1">
      <c r="A220" s="14"/>
    </row>
    <row r="221" spans="1:1" ht="15" customHeight="1">
      <c r="A221" s="14"/>
    </row>
    <row r="222" spans="1:1" ht="15" customHeight="1">
      <c r="A222" s="14"/>
    </row>
    <row r="223" spans="1:1" ht="15" hidden="1" customHeight="1">
      <c r="A223" s="14"/>
    </row>
    <row r="224" spans="1:1" ht="15" hidden="1" customHeight="1">
      <c r="A224" s="14"/>
    </row>
    <row r="225" spans="1:1" ht="15" hidden="1" customHeight="1">
      <c r="A225" s="14"/>
    </row>
    <row r="226" spans="1:1" ht="15" hidden="1" customHeight="1">
      <c r="A226" s="14"/>
    </row>
    <row r="227" spans="1:1" ht="15" hidden="1" customHeight="1">
      <c r="A227" s="14"/>
    </row>
    <row r="228" spans="1:1" ht="15" hidden="1" customHeight="1">
      <c r="A228" s="14"/>
    </row>
    <row r="229" spans="1:1" ht="15" hidden="1" customHeight="1">
      <c r="A229" s="14"/>
    </row>
    <row r="230" spans="1:1" ht="15" hidden="1" customHeight="1">
      <c r="A230" s="14"/>
    </row>
    <row r="231" spans="1:1" ht="15" hidden="1" customHeight="1">
      <c r="A231" s="14"/>
    </row>
    <row r="232" spans="1:1" ht="15" hidden="1" customHeight="1">
      <c r="A232" s="14"/>
    </row>
    <row r="233" spans="1:1" ht="15" hidden="1" customHeight="1">
      <c r="A233" s="14"/>
    </row>
    <row r="234" spans="1:1" ht="15" hidden="1" customHeight="1">
      <c r="A234" s="14"/>
    </row>
    <row r="235" spans="1:1" ht="15" hidden="1" customHeight="1">
      <c r="A235" s="14"/>
    </row>
    <row r="236" spans="1:1" ht="15" hidden="1" customHeight="1">
      <c r="A236" s="14"/>
    </row>
    <row r="237" spans="1:1" ht="15" hidden="1" customHeight="1">
      <c r="A237" s="14"/>
    </row>
    <row r="238" spans="1:1" ht="15" hidden="1" customHeight="1">
      <c r="A238" s="14"/>
    </row>
    <row r="239" spans="1:1" ht="15" hidden="1" customHeight="1">
      <c r="A239" s="14"/>
    </row>
    <row r="240" spans="1:1" ht="15" hidden="1" customHeight="1">
      <c r="A240" s="14"/>
    </row>
    <row r="241" spans="1:1" ht="15" hidden="1" customHeight="1">
      <c r="A241" s="14"/>
    </row>
    <row r="242" spans="1:1" ht="15" hidden="1" customHeight="1">
      <c r="A242" s="14"/>
    </row>
    <row r="243" spans="1:1" ht="15" hidden="1" customHeight="1">
      <c r="A243" s="14"/>
    </row>
    <row r="244" spans="1:1" ht="15" hidden="1" customHeight="1">
      <c r="A244" s="14"/>
    </row>
    <row r="245" spans="1:1" ht="15" hidden="1" customHeight="1">
      <c r="A245" s="14"/>
    </row>
    <row r="246" spans="1:1" ht="15" hidden="1" customHeight="1">
      <c r="A246" s="14"/>
    </row>
    <row r="247" spans="1:1" ht="15" hidden="1" customHeight="1">
      <c r="A247" s="14"/>
    </row>
    <row r="248" spans="1:1" ht="15" hidden="1" customHeight="1">
      <c r="A248" s="14"/>
    </row>
    <row r="249" spans="1:1" ht="15" hidden="1" customHeight="1">
      <c r="A249" s="14"/>
    </row>
    <row r="250" spans="1:1" ht="15" hidden="1" customHeight="1">
      <c r="A250" s="14"/>
    </row>
    <row r="251" spans="1:1" ht="15" hidden="1" customHeight="1">
      <c r="A251" s="14"/>
    </row>
    <row r="252" spans="1:1" ht="15" hidden="1" customHeight="1">
      <c r="A252" s="14"/>
    </row>
    <row r="253" spans="1:1" ht="15" hidden="1" customHeight="1">
      <c r="A253" s="14"/>
    </row>
    <row r="254" spans="1:1" ht="15" hidden="1" customHeight="1">
      <c r="A254" s="14"/>
    </row>
    <row r="255" spans="1:1" ht="15" hidden="1" customHeight="1">
      <c r="A255" s="14"/>
    </row>
    <row r="256" spans="1:1" ht="15" hidden="1" customHeight="1">
      <c r="A256" s="14"/>
    </row>
    <row r="257" spans="1:1" ht="15" hidden="1" customHeight="1">
      <c r="A257" s="14"/>
    </row>
    <row r="258" spans="1:1" ht="15" hidden="1" customHeight="1">
      <c r="A258" s="14"/>
    </row>
    <row r="259" spans="1:1" ht="15" hidden="1" customHeight="1">
      <c r="A259" s="14"/>
    </row>
    <row r="260" spans="1:1" ht="15" hidden="1" customHeight="1">
      <c r="A260" s="14"/>
    </row>
    <row r="261" spans="1:1" ht="15" hidden="1" customHeight="1">
      <c r="A261" s="14"/>
    </row>
    <row r="262" spans="1:1" ht="15" hidden="1" customHeight="1">
      <c r="A262" s="14"/>
    </row>
    <row r="263" spans="1:1" ht="15" hidden="1" customHeight="1">
      <c r="A263" s="14"/>
    </row>
    <row r="264" spans="1:1" ht="15" hidden="1" customHeight="1">
      <c r="A264" s="14"/>
    </row>
    <row r="265" spans="1:1" ht="15" hidden="1" customHeight="1">
      <c r="A265" s="14"/>
    </row>
    <row r="266" spans="1:1" ht="15" hidden="1" customHeight="1">
      <c r="A266" s="14"/>
    </row>
    <row r="267" spans="1:1" ht="15" hidden="1" customHeight="1">
      <c r="A267" s="14"/>
    </row>
    <row r="268" spans="1:1" ht="15" hidden="1" customHeight="1">
      <c r="A268" s="14"/>
    </row>
    <row r="269" spans="1:1" ht="15" hidden="1" customHeight="1">
      <c r="A269" s="14"/>
    </row>
    <row r="270" spans="1:1" ht="15" hidden="1" customHeight="1">
      <c r="A270" s="14"/>
    </row>
    <row r="271" spans="1:1" ht="15" hidden="1" customHeight="1">
      <c r="A271" s="14"/>
    </row>
    <row r="272" spans="1:1" ht="15" hidden="1" customHeight="1">
      <c r="A272" s="14"/>
    </row>
    <row r="273" spans="1:1" ht="15" hidden="1" customHeight="1">
      <c r="A273" s="14"/>
    </row>
    <row r="274" spans="1:1" ht="15" hidden="1" customHeight="1">
      <c r="A274" s="14"/>
    </row>
    <row r="275" spans="1:1" ht="15" hidden="1" customHeight="1">
      <c r="A275" s="14"/>
    </row>
    <row r="276" spans="1:1" ht="15" hidden="1" customHeight="1">
      <c r="A276" s="14"/>
    </row>
    <row r="277" spans="1:1" ht="15" hidden="1" customHeight="1">
      <c r="A277" s="14"/>
    </row>
    <row r="278" spans="1:1" ht="15" hidden="1" customHeight="1">
      <c r="A278" s="14"/>
    </row>
    <row r="279" spans="1:1" ht="15" hidden="1" customHeight="1">
      <c r="A279" s="14"/>
    </row>
    <row r="280" spans="1:1" ht="15" hidden="1" customHeight="1">
      <c r="A280" s="14"/>
    </row>
    <row r="281" spans="1:1" ht="15" hidden="1" customHeight="1">
      <c r="A281" s="14"/>
    </row>
    <row r="282" spans="1:1" ht="15" hidden="1" customHeight="1">
      <c r="A282" s="14"/>
    </row>
    <row r="283" spans="1:1" ht="15" hidden="1" customHeight="1">
      <c r="A283" s="14"/>
    </row>
    <row r="284" spans="1:1" ht="15" hidden="1" customHeight="1">
      <c r="A284" s="14"/>
    </row>
    <row r="285" spans="1:1" ht="15" hidden="1" customHeight="1">
      <c r="A285" s="14"/>
    </row>
    <row r="286" spans="1:1" ht="15" hidden="1" customHeight="1">
      <c r="A286" s="14"/>
    </row>
    <row r="287" spans="1:1" ht="15" hidden="1" customHeight="1">
      <c r="A287" s="14"/>
    </row>
    <row r="288" spans="1:1" ht="15" hidden="1" customHeight="1">
      <c r="A288" s="14"/>
    </row>
    <row r="289" spans="1:1" ht="15" hidden="1" customHeight="1">
      <c r="A289" s="14"/>
    </row>
    <row r="290" spans="1:1" ht="15" hidden="1" customHeight="1">
      <c r="A290" s="14"/>
    </row>
    <row r="291" spans="1:1" ht="15" hidden="1" customHeight="1">
      <c r="A291" s="14"/>
    </row>
    <row r="292" spans="1:1" ht="15" hidden="1" customHeight="1">
      <c r="A292" s="14"/>
    </row>
    <row r="293" spans="1:1" ht="15" hidden="1" customHeight="1">
      <c r="A293" s="14"/>
    </row>
    <row r="294" spans="1:1" ht="15" hidden="1" customHeight="1">
      <c r="A294" s="14"/>
    </row>
    <row r="295" spans="1:1" ht="15" hidden="1" customHeight="1">
      <c r="A295" s="14"/>
    </row>
    <row r="296" spans="1:1" ht="15" hidden="1" customHeight="1">
      <c r="A296" s="14"/>
    </row>
    <row r="297" spans="1:1" ht="15" hidden="1" customHeight="1">
      <c r="A297" s="14"/>
    </row>
    <row r="298" spans="1:1" ht="15" hidden="1" customHeight="1">
      <c r="A298" s="14"/>
    </row>
    <row r="299" spans="1:1" ht="15" hidden="1" customHeight="1">
      <c r="A299" s="14"/>
    </row>
    <row r="300" spans="1:1" ht="15" hidden="1" customHeight="1">
      <c r="A300" s="14"/>
    </row>
    <row r="301" spans="1:1" ht="15" hidden="1" customHeight="1">
      <c r="A301" s="14"/>
    </row>
    <row r="302" spans="1:1" ht="15" hidden="1" customHeight="1">
      <c r="A302" s="14"/>
    </row>
    <row r="303" spans="1:1" ht="15" hidden="1" customHeight="1">
      <c r="A303" s="14"/>
    </row>
    <row r="304" spans="1:1" ht="15" hidden="1" customHeight="1">
      <c r="A304" s="14"/>
    </row>
    <row r="305" spans="1:1" ht="15" hidden="1" customHeight="1">
      <c r="A305" s="14"/>
    </row>
    <row r="306" spans="1:1" ht="15" hidden="1" customHeight="1">
      <c r="A306" s="14"/>
    </row>
    <row r="307" spans="1:1" ht="15" hidden="1" customHeight="1">
      <c r="A307" s="14"/>
    </row>
    <row r="308" spans="1:1" ht="15" hidden="1" customHeight="1">
      <c r="A308" s="14"/>
    </row>
    <row r="309" spans="1:1" ht="15" hidden="1" customHeight="1">
      <c r="A309" s="14"/>
    </row>
    <row r="310" spans="1:1" ht="15" hidden="1" customHeight="1">
      <c r="A310" s="14"/>
    </row>
    <row r="311" spans="1:1" ht="15" hidden="1" customHeight="1">
      <c r="A311" s="14"/>
    </row>
    <row r="312" spans="1:1" ht="15" hidden="1" customHeight="1">
      <c r="A312" s="14"/>
    </row>
    <row r="313" spans="1:1" ht="15" hidden="1" customHeight="1">
      <c r="A313" s="14"/>
    </row>
    <row r="314" spans="1:1" ht="15" hidden="1" customHeight="1">
      <c r="A314" s="14"/>
    </row>
    <row r="315" spans="1:1" ht="15" hidden="1" customHeight="1">
      <c r="A315" s="14"/>
    </row>
    <row r="316" spans="1:1" ht="15" hidden="1" customHeight="1">
      <c r="A316" s="14"/>
    </row>
    <row r="317" spans="1:1" ht="15" hidden="1" customHeight="1">
      <c r="A317" s="14"/>
    </row>
    <row r="318" spans="1:1" ht="15" hidden="1" customHeight="1">
      <c r="A318" s="14"/>
    </row>
    <row r="319" spans="1:1" ht="15" hidden="1" customHeight="1">
      <c r="A319" s="14"/>
    </row>
    <row r="320" spans="1:1" ht="15" hidden="1" customHeight="1">
      <c r="A320" s="14"/>
    </row>
    <row r="321" spans="1:1" ht="15" hidden="1" customHeight="1">
      <c r="A321" s="14"/>
    </row>
    <row r="322" spans="1:1" ht="15" hidden="1" customHeight="1">
      <c r="A322" s="14"/>
    </row>
    <row r="323" spans="1:1" ht="15" hidden="1" customHeight="1">
      <c r="A323" s="14"/>
    </row>
    <row r="324" spans="1:1" ht="15" hidden="1" customHeight="1">
      <c r="A324" s="14"/>
    </row>
    <row r="325" spans="1:1" ht="15" hidden="1" customHeight="1">
      <c r="A325" s="14"/>
    </row>
    <row r="326" spans="1:1" ht="15" hidden="1" customHeight="1">
      <c r="A326" s="14"/>
    </row>
    <row r="327" spans="1:1" ht="15" hidden="1" customHeight="1">
      <c r="A327" s="14"/>
    </row>
    <row r="328" spans="1:1" ht="15" hidden="1" customHeight="1">
      <c r="A328" s="14"/>
    </row>
    <row r="329" spans="1:1" ht="15" hidden="1" customHeight="1">
      <c r="A329" s="14"/>
    </row>
    <row r="330" spans="1:1" ht="15" hidden="1" customHeight="1">
      <c r="A330" s="14"/>
    </row>
    <row r="331" spans="1:1" ht="15" hidden="1" customHeight="1">
      <c r="A331" s="14"/>
    </row>
    <row r="332" spans="1:1" ht="15" hidden="1" customHeight="1">
      <c r="A332" s="14"/>
    </row>
    <row r="333" spans="1:1" ht="15" hidden="1" customHeight="1">
      <c r="A333" s="14"/>
    </row>
    <row r="334" spans="1:1" ht="15" hidden="1" customHeight="1">
      <c r="A334" s="14"/>
    </row>
    <row r="335" spans="1:1" ht="15" hidden="1" customHeight="1">
      <c r="A335" s="14"/>
    </row>
    <row r="336" spans="1:1" ht="15" hidden="1" customHeight="1">
      <c r="A336" s="14"/>
    </row>
    <row r="337" spans="1:1" ht="15" hidden="1" customHeight="1">
      <c r="A337" s="14"/>
    </row>
    <row r="338" spans="1:1" ht="15" hidden="1" customHeight="1">
      <c r="A338" s="14"/>
    </row>
    <row r="339" spans="1:1" ht="15" hidden="1" customHeight="1">
      <c r="A339" s="14"/>
    </row>
    <row r="340" spans="1:1" ht="15" hidden="1" customHeight="1">
      <c r="A340" s="14"/>
    </row>
    <row r="341" spans="1:1" ht="15" hidden="1" customHeight="1">
      <c r="A341" s="14"/>
    </row>
    <row r="342" spans="1:1" ht="15" hidden="1" customHeight="1">
      <c r="A342" s="14"/>
    </row>
    <row r="343" spans="1:1" ht="15" hidden="1" customHeight="1">
      <c r="A343" s="14"/>
    </row>
    <row r="344" spans="1:1" ht="15" hidden="1" customHeight="1">
      <c r="A344" s="14"/>
    </row>
    <row r="345" spans="1:1" ht="15" hidden="1" customHeight="1">
      <c r="A345" s="14"/>
    </row>
    <row r="346" spans="1:1" ht="15" hidden="1" customHeight="1">
      <c r="A346" s="14"/>
    </row>
    <row r="347" spans="1:1" ht="15" hidden="1" customHeight="1">
      <c r="A347" s="14"/>
    </row>
    <row r="348" spans="1:1" ht="15" hidden="1" customHeight="1">
      <c r="A348" s="14"/>
    </row>
    <row r="349" spans="1:1" ht="15" hidden="1" customHeight="1">
      <c r="A349" s="14"/>
    </row>
    <row r="350" spans="1:1" ht="15" hidden="1" customHeight="1">
      <c r="A350" s="14"/>
    </row>
    <row r="351" spans="1:1" ht="15" hidden="1" customHeight="1">
      <c r="A351" s="14"/>
    </row>
    <row r="352" spans="1:1" ht="15" hidden="1" customHeight="1">
      <c r="A352" s="14"/>
    </row>
    <row r="353" spans="1:1" ht="15" hidden="1" customHeight="1">
      <c r="A353" s="14"/>
    </row>
    <row r="354" spans="1:1" ht="15" hidden="1" customHeight="1">
      <c r="A354" s="14"/>
    </row>
    <row r="355" spans="1:1" ht="15" hidden="1" customHeight="1">
      <c r="A355" s="14"/>
    </row>
    <row r="356" spans="1:1" ht="15" hidden="1" customHeight="1">
      <c r="A356" s="14"/>
    </row>
    <row r="357" spans="1:1" ht="15" hidden="1" customHeight="1">
      <c r="A357" s="14"/>
    </row>
    <row r="358" spans="1:1" ht="15" hidden="1" customHeight="1">
      <c r="A358" s="14"/>
    </row>
    <row r="359" spans="1:1" ht="15" hidden="1" customHeight="1">
      <c r="A359" s="14"/>
    </row>
    <row r="360" spans="1:1" ht="15" hidden="1" customHeight="1">
      <c r="A360" s="14"/>
    </row>
    <row r="361" spans="1:1" ht="15" hidden="1" customHeight="1">
      <c r="A361" s="14"/>
    </row>
    <row r="362" spans="1:1" ht="15" hidden="1" customHeight="1">
      <c r="A362" s="14"/>
    </row>
    <row r="363" spans="1:1" ht="15" hidden="1" customHeight="1">
      <c r="A363" s="14"/>
    </row>
    <row r="364" spans="1:1" ht="15" hidden="1" customHeight="1">
      <c r="A364" s="14"/>
    </row>
    <row r="365" spans="1:1" ht="15" hidden="1" customHeight="1">
      <c r="A365" s="14"/>
    </row>
    <row r="366" spans="1:1" ht="15" hidden="1" customHeight="1">
      <c r="A366" s="14"/>
    </row>
    <row r="367" spans="1:1" ht="15" hidden="1" customHeight="1">
      <c r="A367" s="14"/>
    </row>
    <row r="368" spans="1:1" ht="15" hidden="1" customHeight="1">
      <c r="A368" s="14"/>
    </row>
    <row r="369" spans="1:1" ht="15" hidden="1" customHeight="1">
      <c r="A369" s="14"/>
    </row>
    <row r="370" spans="1:1" ht="15" hidden="1" customHeight="1">
      <c r="A370" s="14"/>
    </row>
    <row r="371" spans="1:1" ht="15" hidden="1" customHeight="1">
      <c r="A371" s="14"/>
    </row>
    <row r="372" spans="1:1" ht="15" hidden="1" customHeight="1">
      <c r="A372" s="14"/>
    </row>
    <row r="373" spans="1:1" ht="15" hidden="1" customHeight="1">
      <c r="A373" s="14"/>
    </row>
    <row r="374" spans="1:1" ht="15" hidden="1" customHeight="1">
      <c r="A374" s="14"/>
    </row>
    <row r="375" spans="1:1" ht="15" hidden="1" customHeight="1">
      <c r="A375" s="14"/>
    </row>
    <row r="376" spans="1:1" ht="15" hidden="1" customHeight="1">
      <c r="A376" s="14"/>
    </row>
    <row r="377" spans="1:1" ht="15" hidden="1" customHeight="1">
      <c r="A377" s="14"/>
    </row>
    <row r="378" spans="1:1" ht="15" hidden="1" customHeight="1">
      <c r="A378" s="14"/>
    </row>
    <row r="379" spans="1:1" ht="15" hidden="1" customHeight="1">
      <c r="A379" s="14"/>
    </row>
    <row r="380" spans="1:1" ht="15" hidden="1" customHeight="1">
      <c r="A380" s="14"/>
    </row>
    <row r="381" spans="1:1" ht="15" hidden="1" customHeight="1">
      <c r="A381" s="14"/>
    </row>
    <row r="382" spans="1:1" ht="15" hidden="1" customHeight="1">
      <c r="A382" s="14"/>
    </row>
    <row r="383" spans="1:1" ht="15" hidden="1" customHeight="1">
      <c r="A383" s="14"/>
    </row>
    <row r="384" spans="1:1" ht="15" hidden="1" customHeight="1">
      <c r="A384" s="14"/>
    </row>
    <row r="385" spans="1:1" ht="15" hidden="1" customHeight="1">
      <c r="A385" s="14"/>
    </row>
    <row r="386" spans="1:1" ht="15" hidden="1" customHeight="1">
      <c r="A386" s="14"/>
    </row>
    <row r="387" spans="1:1" ht="15" hidden="1" customHeight="1">
      <c r="A387" s="14"/>
    </row>
    <row r="388" spans="1:1" ht="15" hidden="1" customHeight="1">
      <c r="A388" s="14"/>
    </row>
    <row r="389" spans="1:1" ht="15" hidden="1" customHeight="1">
      <c r="A389" s="14"/>
    </row>
    <row r="390" spans="1:1" ht="15" hidden="1" customHeight="1">
      <c r="A390" s="14"/>
    </row>
    <row r="391" spans="1:1" ht="15" hidden="1" customHeight="1">
      <c r="A391" s="14"/>
    </row>
    <row r="392" spans="1:1" ht="15" hidden="1" customHeight="1">
      <c r="A392" s="14"/>
    </row>
    <row r="393" spans="1:1" ht="15" hidden="1" customHeight="1">
      <c r="A393" s="14"/>
    </row>
    <row r="394" spans="1:1" ht="15" hidden="1" customHeight="1">
      <c r="A394" s="14"/>
    </row>
  </sheetData>
  <mergeCells count="3">
    <mergeCell ref="A9:D9"/>
    <mergeCell ref="E9:F9"/>
    <mergeCell ref="A1:D3"/>
  </mergeCells>
  <phoneticPr fontId="19" type="noConversion"/>
  <conditionalFormatting sqref="C10">
    <cfRule type="duplicateValues" dxfId="24" priority="1"/>
  </conditionalFormatting>
  <conditionalFormatting sqref="D10">
    <cfRule type="duplicateValues" dxfId="23" priority="5"/>
  </conditionalFormatting>
  <conditionalFormatting sqref="E10:F10">
    <cfRule type="duplicateValues" dxfId="22" priority="142"/>
  </conditionalFormatting>
  <hyperlinks>
    <hyperlink ref="F3" r:id="rId1" xr:uid="{00000000-0004-0000-0100-000000000000}"/>
    <hyperlink ref="F2" r:id="rId2" xr:uid="{00000000-0004-0000-0100-000001000000}"/>
  </hyperlinks>
  <pageMargins left="0.69991251615088756" right="0.69991251615088756" top="0.74990626395218019" bottom="0.74990626395218019" header="0.29996251027415122" footer="0.29996251027415122"/>
  <pageSetup paperSize="9" scale="66" fitToHeight="0" orientation="landscape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219"/>
  <sheetViews>
    <sheetView zoomScale="80" zoomScaleNormal="80" workbookViewId="0">
      <pane ySplit="2" topLeftCell="A3" activePane="bottomLeft" state="frozen"/>
      <selection activeCell="C1" sqref="C1:N1"/>
      <selection pane="bottomLeft" sqref="A1:A2"/>
    </sheetView>
  </sheetViews>
  <sheetFormatPr defaultColWidth="0" defaultRowHeight="15" zeroHeight="1"/>
  <cols>
    <col min="1" max="1" width="13.5" style="13" customWidth="1"/>
    <col min="2" max="2" width="8.125" style="13" customWidth="1"/>
    <col min="3" max="3" width="6.875" style="13" customWidth="1"/>
    <col min="4" max="4" width="7.125" style="13" customWidth="1"/>
    <col min="5" max="5" width="6.875" style="13" customWidth="1"/>
    <col min="6" max="14" width="5.875" style="13" customWidth="1"/>
    <col min="15" max="15" width="6.125" style="13" customWidth="1"/>
    <col min="16" max="18" width="6.75" style="13" customWidth="1"/>
    <col min="19" max="19" width="6.625" style="13" customWidth="1"/>
    <col min="20" max="20" width="7.125" style="13" customWidth="1"/>
    <col min="21" max="21" width="6.25" style="13" customWidth="1"/>
    <col min="22" max="22" width="6.125" style="13" customWidth="1"/>
    <col min="23" max="24" width="5" style="13" customWidth="1"/>
    <col min="25" max="25" width="4" style="13" customWidth="1"/>
    <col min="26" max="26" width="10.75" style="13" customWidth="1"/>
    <col min="27" max="35" width="5.5" style="13" customWidth="1"/>
    <col min="36" max="46" width="6.375" style="13" customWidth="1"/>
    <col min="47" max="47" width="5.125" style="13" customWidth="1"/>
    <col min="48" max="48" width="4.5" style="13" customWidth="1"/>
    <col min="49" max="52" width="8" style="13" customWidth="1"/>
    <col min="53" max="16384" width="0" style="14" hidden="1"/>
  </cols>
  <sheetData>
    <row r="1" spans="1:48" ht="14.25" customHeight="1">
      <c r="A1" s="268" t="s">
        <v>927</v>
      </c>
      <c r="B1" s="268" t="s">
        <v>4</v>
      </c>
      <c r="C1" s="269" t="str">
        <f>'All expressed genes'!C2</f>
        <v>Test</v>
      </c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</row>
    <row r="2" spans="1:48">
      <c r="A2" s="268"/>
      <c r="B2" s="268"/>
      <c r="C2" s="50" t="s">
        <v>482</v>
      </c>
      <c r="D2" s="50" t="s">
        <v>483</v>
      </c>
      <c r="E2" s="50" t="s">
        <v>18</v>
      </c>
      <c r="F2" s="50" t="s">
        <v>8</v>
      </c>
      <c r="G2" s="50" t="s">
        <v>9</v>
      </c>
      <c r="H2" s="50" t="s">
        <v>10</v>
      </c>
      <c r="I2" s="50" t="s">
        <v>11</v>
      </c>
      <c r="J2" s="50" t="s">
        <v>12</v>
      </c>
      <c r="K2" s="50" t="s">
        <v>13</v>
      </c>
      <c r="L2" s="50" t="s">
        <v>14</v>
      </c>
      <c r="M2" s="50" t="s">
        <v>442</v>
      </c>
      <c r="N2" s="50" t="s">
        <v>443</v>
      </c>
      <c r="O2" s="50" t="s">
        <v>444</v>
      </c>
      <c r="P2" s="50" t="s">
        <v>445</v>
      </c>
      <c r="Q2" s="50" t="s">
        <v>446</v>
      </c>
      <c r="R2" s="50" t="s">
        <v>447</v>
      </c>
      <c r="S2" s="50" t="s">
        <v>448</v>
      </c>
      <c r="T2" s="50" t="s">
        <v>449</v>
      </c>
      <c r="U2" s="50" t="s">
        <v>450</v>
      </c>
      <c r="V2" s="50" t="s">
        <v>451</v>
      </c>
      <c r="W2" s="50" t="s">
        <v>6</v>
      </c>
      <c r="X2" s="50" t="s">
        <v>15</v>
      </c>
      <c r="Y2" s="15"/>
    </row>
    <row r="3" spans="1:48" ht="12.75" customHeight="1">
      <c r="A3" s="174" t="str">
        <f>'Transcript table'!D11</f>
        <v>Ala-AGC-1</v>
      </c>
      <c r="B3" s="48" t="s">
        <v>438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49">
        <f>IF(ISERROR(AVERAGE('Data pre-processing'!C3:V3)),35,IF(COUNT('Data pre-processing'!C3:V3)&lt;2,"N/A",AVERAGE('Data pre-processing'!C3:V3)))</f>
        <v>35</v>
      </c>
      <c r="X3" s="49" t="str">
        <f>IF(ISERROR(STDEV('Data pre-processing'!C3:V3)),"N/A",STDEV('Data pre-processing'!C3:V3))</f>
        <v>N/A</v>
      </c>
      <c r="Z3" s="51" t="s">
        <v>46</v>
      </c>
      <c r="AA3" s="271" t="s">
        <v>47</v>
      </c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272"/>
      <c r="AT3" s="273"/>
      <c r="AU3" s="51" t="s">
        <v>6</v>
      </c>
      <c r="AV3" s="51" t="s">
        <v>7</v>
      </c>
    </row>
    <row r="4" spans="1:48" ht="12.75" customHeight="1">
      <c r="A4" s="174" t="str">
        <f>'Transcript table'!D12</f>
        <v>Ala-AGC-2</v>
      </c>
      <c r="B4" s="40" t="s">
        <v>436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49">
        <f>IF(ISERROR(AVERAGE('Data pre-processing'!C4:V4)),35,IF(COUNT('Data pre-processing'!C4:V4)&lt;2,"N/A",AVERAGE('Data pre-processing'!C4:V4)))</f>
        <v>35</v>
      </c>
      <c r="X4" s="49" t="str">
        <f>IF(ISERROR(STDEV('Data pre-processing'!C4:V4)),"N/A",STDEV('Data pre-processing'!C4:V4))</f>
        <v>N/A</v>
      </c>
      <c r="Z4" s="51"/>
      <c r="AA4" s="54" t="str">
        <f>C2</f>
        <v>exp1</v>
      </c>
      <c r="AB4" s="54" t="str">
        <f t="shared" ref="AB4:AT4" si="0">D2</f>
        <v>exp2</v>
      </c>
      <c r="AC4" s="54" t="str">
        <f t="shared" si="0"/>
        <v>exp3</v>
      </c>
      <c r="AD4" s="54" t="str">
        <f t="shared" si="0"/>
        <v>exp4</v>
      </c>
      <c r="AE4" s="54" t="str">
        <f t="shared" si="0"/>
        <v>exp5</v>
      </c>
      <c r="AF4" s="54" t="str">
        <f t="shared" si="0"/>
        <v>exp6</v>
      </c>
      <c r="AG4" s="54" t="str">
        <f t="shared" si="0"/>
        <v>exp7</v>
      </c>
      <c r="AH4" s="54" t="str">
        <f t="shared" si="0"/>
        <v>exp8</v>
      </c>
      <c r="AI4" s="54" t="str">
        <f t="shared" si="0"/>
        <v>exp9</v>
      </c>
      <c r="AJ4" s="54" t="str">
        <f t="shared" si="0"/>
        <v>exp10</v>
      </c>
      <c r="AK4" s="54" t="str">
        <f t="shared" si="0"/>
        <v>exp11</v>
      </c>
      <c r="AL4" s="54" t="str">
        <f t="shared" si="0"/>
        <v>exp12</v>
      </c>
      <c r="AM4" s="54" t="str">
        <f t="shared" si="0"/>
        <v>exp13</v>
      </c>
      <c r="AN4" s="54" t="str">
        <f t="shared" si="0"/>
        <v>exp14</v>
      </c>
      <c r="AO4" s="54" t="str">
        <f t="shared" si="0"/>
        <v>exp15</v>
      </c>
      <c r="AP4" s="54" t="str">
        <f t="shared" si="0"/>
        <v>exp16</v>
      </c>
      <c r="AQ4" s="54" t="str">
        <f t="shared" si="0"/>
        <v>exp17</v>
      </c>
      <c r="AR4" s="54" t="str">
        <f t="shared" si="0"/>
        <v>exp18</v>
      </c>
      <c r="AS4" s="54" t="str">
        <f t="shared" si="0"/>
        <v>exp19</v>
      </c>
      <c r="AT4" s="54" t="str">
        <f t="shared" si="0"/>
        <v>exp20</v>
      </c>
      <c r="AU4" s="51"/>
      <c r="AV4" s="51"/>
    </row>
    <row r="5" spans="1:48" ht="12.75" customHeight="1">
      <c r="A5" s="174" t="str">
        <f>'Transcript table'!D13</f>
        <v>Ala-AGC-3</v>
      </c>
      <c r="B5" s="40" t="s">
        <v>434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49">
        <f>IF(ISERROR(AVERAGE('Data pre-processing'!C5:V5)),35,IF(COUNT('Data pre-processing'!C5:V5)&lt;2,"N/A",AVERAGE('Data pre-processing'!C5:V5)))</f>
        <v>35</v>
      </c>
      <c r="X5" s="49" t="str">
        <f>IF(ISERROR(STDEV('Data pre-processing'!C5:V5)),"N/A",STDEV('Data pre-processing'!C5:V5))</f>
        <v>N/A</v>
      </c>
      <c r="Z5" s="41" t="s">
        <v>19</v>
      </c>
      <c r="AA5" s="42" t="str">
        <f>IF(COUNTIF(C$3:C$194,"&lt;35")=0,"",COUNTIF(C$3:C$194,"&lt;25"))</f>
        <v/>
      </c>
      <c r="AB5" s="42" t="str">
        <f t="shared" ref="AB5:AT5" si="1">IF(COUNTIF(D$3:D$194,"&lt;35")=0,"",COUNTIF(D$3:D$194,"&lt;25"))</f>
        <v/>
      </c>
      <c r="AC5" s="42" t="str">
        <f t="shared" si="1"/>
        <v/>
      </c>
      <c r="AD5" s="42" t="str">
        <f t="shared" si="1"/>
        <v/>
      </c>
      <c r="AE5" s="42" t="str">
        <f t="shared" si="1"/>
        <v/>
      </c>
      <c r="AF5" s="42" t="str">
        <f t="shared" si="1"/>
        <v/>
      </c>
      <c r="AG5" s="42" t="str">
        <f t="shared" si="1"/>
        <v/>
      </c>
      <c r="AH5" s="42" t="str">
        <f t="shared" si="1"/>
        <v/>
      </c>
      <c r="AI5" s="42" t="str">
        <f t="shared" si="1"/>
        <v/>
      </c>
      <c r="AJ5" s="42" t="str">
        <f t="shared" si="1"/>
        <v/>
      </c>
      <c r="AK5" s="42" t="str">
        <f t="shared" si="1"/>
        <v/>
      </c>
      <c r="AL5" s="42" t="str">
        <f t="shared" si="1"/>
        <v/>
      </c>
      <c r="AM5" s="42" t="str">
        <f t="shared" si="1"/>
        <v/>
      </c>
      <c r="AN5" s="42" t="str">
        <f t="shared" si="1"/>
        <v/>
      </c>
      <c r="AO5" s="42" t="str">
        <f t="shared" si="1"/>
        <v/>
      </c>
      <c r="AP5" s="42" t="str">
        <f t="shared" si="1"/>
        <v/>
      </c>
      <c r="AQ5" s="42" t="str">
        <f t="shared" si="1"/>
        <v/>
      </c>
      <c r="AR5" s="42" t="str">
        <f t="shared" si="1"/>
        <v/>
      </c>
      <c r="AS5" s="42" t="str">
        <f t="shared" si="1"/>
        <v/>
      </c>
      <c r="AT5" s="42" t="str">
        <f t="shared" si="1"/>
        <v/>
      </c>
      <c r="AU5" s="43" t="e">
        <f>AVERAGE(AA5:AT5)</f>
        <v>#DIV/0!</v>
      </c>
      <c r="AV5" s="44" t="e">
        <f>STDEV(AA5:AT5)</f>
        <v>#DIV/0!</v>
      </c>
    </row>
    <row r="6" spans="1:48" ht="12.75" customHeight="1">
      <c r="A6" s="174" t="str">
        <f>'Transcript table'!D14</f>
        <v>Ala-AGC-4</v>
      </c>
      <c r="B6" s="40" t="s">
        <v>432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49">
        <f>IF(ISERROR(AVERAGE('Data pre-processing'!C6:V6)),35,IF(COUNT('Data pre-processing'!C6:V6)&lt;2,"N/A",AVERAGE('Data pre-processing'!C6:V6)))</f>
        <v>35</v>
      </c>
      <c r="X6" s="49" t="str">
        <f>IF(ISERROR(STDEV('Data pre-processing'!C6:V6)),"N/A",STDEV('Data pre-processing'!C6:V6))</f>
        <v>N/A</v>
      </c>
      <c r="Z6" s="41" t="s">
        <v>20</v>
      </c>
      <c r="AA6" s="42" t="str">
        <f>IF(COUNTIF(C$3:C$194,"&lt;35")=0,"",COUNTIF(C$3:C$194,"&lt;30")-AA5)</f>
        <v/>
      </c>
      <c r="AB6" s="42" t="str">
        <f t="shared" ref="AB6:AT6" si="2">IF(COUNTIF(D$3:D$194,"&lt;35")=0,"",COUNTIF(D$3:D$194,"&lt;30")-AB5)</f>
        <v/>
      </c>
      <c r="AC6" s="42" t="str">
        <f t="shared" si="2"/>
        <v/>
      </c>
      <c r="AD6" s="42" t="str">
        <f t="shared" si="2"/>
        <v/>
      </c>
      <c r="AE6" s="42" t="str">
        <f t="shared" si="2"/>
        <v/>
      </c>
      <c r="AF6" s="42" t="str">
        <f t="shared" si="2"/>
        <v/>
      </c>
      <c r="AG6" s="42" t="str">
        <f t="shared" si="2"/>
        <v/>
      </c>
      <c r="AH6" s="42" t="str">
        <f t="shared" si="2"/>
        <v/>
      </c>
      <c r="AI6" s="42" t="str">
        <f t="shared" si="2"/>
        <v/>
      </c>
      <c r="AJ6" s="42" t="str">
        <f t="shared" si="2"/>
        <v/>
      </c>
      <c r="AK6" s="42" t="str">
        <f t="shared" si="2"/>
        <v/>
      </c>
      <c r="AL6" s="42" t="str">
        <f t="shared" si="2"/>
        <v/>
      </c>
      <c r="AM6" s="42" t="str">
        <f t="shared" si="2"/>
        <v/>
      </c>
      <c r="AN6" s="42" t="str">
        <f t="shared" si="2"/>
        <v/>
      </c>
      <c r="AO6" s="42" t="str">
        <f t="shared" si="2"/>
        <v/>
      </c>
      <c r="AP6" s="42" t="str">
        <f t="shared" si="2"/>
        <v/>
      </c>
      <c r="AQ6" s="42" t="str">
        <f t="shared" si="2"/>
        <v/>
      </c>
      <c r="AR6" s="42" t="str">
        <f t="shared" si="2"/>
        <v/>
      </c>
      <c r="AS6" s="42" t="str">
        <f t="shared" si="2"/>
        <v/>
      </c>
      <c r="AT6" s="42" t="str">
        <f t="shared" si="2"/>
        <v/>
      </c>
      <c r="AU6" s="43" t="e">
        <f>AVERAGE(AA6:AT6)</f>
        <v>#DIV/0!</v>
      </c>
      <c r="AV6" s="44" t="e">
        <f>STDEV(AA6:AT6)</f>
        <v>#DIV/0!</v>
      </c>
    </row>
    <row r="7" spans="1:48" ht="14.25" customHeight="1">
      <c r="A7" s="174" t="str">
        <f>'Transcript table'!D15</f>
        <v>Ala-CGC-1</v>
      </c>
      <c r="B7" s="40" t="s">
        <v>430</v>
      </c>
      <c r="C7" s="70"/>
      <c r="D7" s="70"/>
      <c r="E7" s="70"/>
      <c r="F7" s="70"/>
      <c r="G7" s="70"/>
      <c r="H7" s="70"/>
      <c r="I7" s="71"/>
      <c r="J7" s="70"/>
      <c r="K7" s="71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49">
        <f>IF(ISERROR(AVERAGE('Data pre-processing'!C7:V7)),35,IF(COUNT('Data pre-processing'!C7:V7)&lt;2,"N/A",AVERAGE('Data pre-processing'!C7:V7)))</f>
        <v>35</v>
      </c>
      <c r="X7" s="49" t="str">
        <f>IF(ISERROR(STDEV('Data pre-processing'!C7:V7)),"N/A",STDEV('Data pre-processing'!C7:V7))</f>
        <v>N/A</v>
      </c>
      <c r="Z7" s="41" t="s">
        <v>21</v>
      </c>
      <c r="AA7" s="42" t="str">
        <f>IF(COUNTIF(C$3:C$194,"&lt;35")=0,"",COUNTIF(C$3:C$194,"&lt;35")-SUM(AA5:AA6))</f>
        <v/>
      </c>
      <c r="AB7" s="42" t="str">
        <f t="shared" ref="AB7:AT7" si="3">IF(COUNTIF(D$3:D$194,"&lt;35")=0,"",COUNTIF(D$3:D$194,"&lt;35")-SUM(AB5:AB6))</f>
        <v/>
      </c>
      <c r="AC7" s="42" t="str">
        <f t="shared" si="3"/>
        <v/>
      </c>
      <c r="AD7" s="42" t="str">
        <f t="shared" si="3"/>
        <v/>
      </c>
      <c r="AE7" s="42" t="str">
        <f t="shared" si="3"/>
        <v/>
      </c>
      <c r="AF7" s="42" t="str">
        <f t="shared" si="3"/>
        <v/>
      </c>
      <c r="AG7" s="42" t="str">
        <f t="shared" si="3"/>
        <v/>
      </c>
      <c r="AH7" s="42" t="str">
        <f t="shared" si="3"/>
        <v/>
      </c>
      <c r="AI7" s="42" t="str">
        <f t="shared" si="3"/>
        <v/>
      </c>
      <c r="AJ7" s="42" t="str">
        <f t="shared" si="3"/>
        <v/>
      </c>
      <c r="AK7" s="42" t="str">
        <f t="shared" si="3"/>
        <v/>
      </c>
      <c r="AL7" s="42" t="str">
        <f t="shared" si="3"/>
        <v/>
      </c>
      <c r="AM7" s="42" t="str">
        <f t="shared" si="3"/>
        <v/>
      </c>
      <c r="AN7" s="42" t="str">
        <f t="shared" si="3"/>
        <v/>
      </c>
      <c r="AO7" s="42" t="str">
        <f t="shared" si="3"/>
        <v/>
      </c>
      <c r="AP7" s="42" t="str">
        <f t="shared" si="3"/>
        <v/>
      </c>
      <c r="AQ7" s="42" t="str">
        <f t="shared" si="3"/>
        <v/>
      </c>
      <c r="AR7" s="42" t="str">
        <f t="shared" si="3"/>
        <v/>
      </c>
      <c r="AS7" s="42" t="str">
        <f t="shared" si="3"/>
        <v/>
      </c>
      <c r="AT7" s="42" t="str">
        <f t="shared" si="3"/>
        <v/>
      </c>
      <c r="AU7" s="43" t="e">
        <f>AVERAGE(AA7:AT7)</f>
        <v>#DIV/0!</v>
      </c>
      <c r="AV7" s="44" t="e">
        <f>STDEV(AA7:AT7)</f>
        <v>#DIV/0!</v>
      </c>
    </row>
    <row r="8" spans="1:48" ht="12.75" customHeight="1">
      <c r="A8" s="174" t="str">
        <f>'Transcript table'!D16</f>
        <v>Ala-CGC-2</v>
      </c>
      <c r="B8" s="40" t="s">
        <v>428</v>
      </c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49">
        <f>IF(ISERROR(AVERAGE('Data pre-processing'!C8:V8)),35,IF(COUNT('Data pre-processing'!C8:V8)&lt;2,"N/A",AVERAGE('Data pre-processing'!C8:V8)))</f>
        <v>35</v>
      </c>
      <c r="X8" s="49" t="str">
        <f>IF(ISERROR(STDEV('Data pre-processing'!C8:V8)),"N/A",STDEV('Data pre-processing'!C8:V8))</f>
        <v>N/A</v>
      </c>
      <c r="Z8" s="41" t="s">
        <v>22</v>
      </c>
      <c r="AA8" s="42" t="str">
        <f>IF(COUNTIF(C$3:C$194,"&lt;40")=0,"",COUNTIF(C$3:C$194,"N/A")+COUNTIF(C$3:C$194,"Undetermined")+COUNTBLANK(C$3:C$194)+COUNTIF(C$3:C$194,"&gt;=35"))</f>
        <v/>
      </c>
      <c r="AB8" s="42" t="str">
        <f t="shared" ref="AB8:AT8" si="4">IF(COUNTIF(D$3:D$194,"&lt;40")=0,"",COUNTIF(D$3:D$194,"N/A")+COUNTIF(D$3:D$194,"Undetermined")+COUNTBLANK(D$3:D$194)+COUNTIF(D$3:D$194,"&gt;=35"))</f>
        <v/>
      </c>
      <c r="AC8" s="42" t="str">
        <f t="shared" si="4"/>
        <v/>
      </c>
      <c r="AD8" s="42" t="str">
        <f t="shared" si="4"/>
        <v/>
      </c>
      <c r="AE8" s="42" t="str">
        <f t="shared" si="4"/>
        <v/>
      </c>
      <c r="AF8" s="42" t="str">
        <f t="shared" si="4"/>
        <v/>
      </c>
      <c r="AG8" s="42" t="str">
        <f t="shared" si="4"/>
        <v/>
      </c>
      <c r="AH8" s="42" t="str">
        <f t="shared" si="4"/>
        <v/>
      </c>
      <c r="AI8" s="42" t="str">
        <f t="shared" si="4"/>
        <v/>
      </c>
      <c r="AJ8" s="42" t="str">
        <f t="shared" si="4"/>
        <v/>
      </c>
      <c r="AK8" s="42" t="str">
        <f t="shared" si="4"/>
        <v/>
      </c>
      <c r="AL8" s="42" t="str">
        <f t="shared" si="4"/>
        <v/>
      </c>
      <c r="AM8" s="42" t="str">
        <f t="shared" si="4"/>
        <v/>
      </c>
      <c r="AN8" s="42" t="str">
        <f t="shared" si="4"/>
        <v/>
      </c>
      <c r="AO8" s="42" t="str">
        <f t="shared" si="4"/>
        <v/>
      </c>
      <c r="AP8" s="42" t="str">
        <f t="shared" si="4"/>
        <v/>
      </c>
      <c r="AQ8" s="42" t="str">
        <f t="shared" si="4"/>
        <v/>
      </c>
      <c r="AR8" s="42" t="str">
        <f t="shared" si="4"/>
        <v/>
      </c>
      <c r="AS8" s="42" t="str">
        <f t="shared" si="4"/>
        <v/>
      </c>
      <c r="AT8" s="42" t="str">
        <f t="shared" si="4"/>
        <v/>
      </c>
      <c r="AU8" s="43" t="e">
        <f>AVERAGE(AA8:AT8)</f>
        <v>#DIV/0!</v>
      </c>
      <c r="AV8" s="44" t="e">
        <f>STDEV(AA8:AT8)</f>
        <v>#DIV/0!</v>
      </c>
    </row>
    <row r="9" spans="1:48" ht="12.75" customHeight="1">
      <c r="A9" s="174" t="str">
        <f>'Transcript table'!D17</f>
        <v>Ala-CGC-3</v>
      </c>
      <c r="B9" s="40" t="s">
        <v>426</v>
      </c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49">
        <f>IF(ISERROR(AVERAGE('Data pre-processing'!C9:V9)),35,IF(COUNT('Data pre-processing'!C9:V9)&lt;2,"N/A",AVERAGE('Data pre-processing'!C9:V9)))</f>
        <v>35</v>
      </c>
      <c r="X9" s="49" t="str">
        <f>IF(ISERROR(STDEV('Data pre-processing'!C9:V9)),"N/A",STDEV('Data pre-processing'!C9:V9))</f>
        <v>N/A</v>
      </c>
      <c r="Z9" s="274" t="s">
        <v>48</v>
      </c>
      <c r="AA9" s="275"/>
      <c r="AB9" s="275"/>
      <c r="AC9" s="275"/>
      <c r="AD9" s="275"/>
      <c r="AE9" s="275"/>
      <c r="AF9" s="275"/>
      <c r="AG9" s="275"/>
      <c r="AH9" s="275"/>
      <c r="AI9" s="275"/>
      <c r="AJ9" s="275"/>
      <c r="AK9" s="275"/>
      <c r="AL9" s="275"/>
      <c r="AM9" s="275"/>
      <c r="AN9" s="275"/>
      <c r="AO9" s="275"/>
      <c r="AP9" s="275"/>
      <c r="AQ9" s="275"/>
      <c r="AR9" s="275"/>
      <c r="AS9" s="275"/>
      <c r="AT9" s="275"/>
      <c r="AU9" s="275"/>
      <c r="AV9" s="275"/>
    </row>
    <row r="10" spans="1:48" ht="12.75" customHeight="1">
      <c r="A10" s="174" t="str">
        <f>'Transcript table'!D18</f>
        <v>Ala-TGC-1</v>
      </c>
      <c r="B10" s="40" t="s">
        <v>424</v>
      </c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49">
        <f>IF(ISERROR(AVERAGE('Data pre-processing'!C10:V10)),35,IF(COUNT('Data pre-processing'!C10:V10)&lt;2,"N/A",AVERAGE('Data pre-processing'!C10:V10)))</f>
        <v>35</v>
      </c>
      <c r="X10" s="49" t="str">
        <f>IF(ISERROR(STDEV('Data pre-processing'!C10:V10)),"N/A",STDEV('Data pre-processing'!C10:V10))</f>
        <v>N/A</v>
      </c>
      <c r="Z10" s="41" t="s">
        <v>19</v>
      </c>
      <c r="AA10" s="45" t="str">
        <f t="shared" ref="AA10:AT10" si="5">IF(AA5="","",AA5/SUM(AA$5:AA$8))</f>
        <v/>
      </c>
      <c r="AB10" s="45" t="str">
        <f t="shared" si="5"/>
        <v/>
      </c>
      <c r="AC10" s="45" t="str">
        <f t="shared" si="5"/>
        <v/>
      </c>
      <c r="AD10" s="45" t="str">
        <f t="shared" si="5"/>
        <v/>
      </c>
      <c r="AE10" s="45" t="str">
        <f t="shared" si="5"/>
        <v/>
      </c>
      <c r="AF10" s="45" t="str">
        <f t="shared" si="5"/>
        <v/>
      </c>
      <c r="AG10" s="45" t="str">
        <f t="shared" si="5"/>
        <v/>
      </c>
      <c r="AH10" s="45" t="str">
        <f t="shared" si="5"/>
        <v/>
      </c>
      <c r="AI10" s="45" t="str">
        <f t="shared" si="5"/>
        <v/>
      </c>
      <c r="AJ10" s="45" t="str">
        <f t="shared" si="5"/>
        <v/>
      </c>
      <c r="AK10" s="45" t="str">
        <f t="shared" si="5"/>
        <v/>
      </c>
      <c r="AL10" s="45" t="str">
        <f t="shared" si="5"/>
        <v/>
      </c>
      <c r="AM10" s="45" t="str">
        <f t="shared" si="5"/>
        <v/>
      </c>
      <c r="AN10" s="45" t="str">
        <f t="shared" si="5"/>
        <v/>
      </c>
      <c r="AO10" s="45" t="str">
        <f t="shared" si="5"/>
        <v/>
      </c>
      <c r="AP10" s="45" t="str">
        <f t="shared" si="5"/>
        <v/>
      </c>
      <c r="AQ10" s="45" t="str">
        <f t="shared" si="5"/>
        <v/>
      </c>
      <c r="AR10" s="45" t="str">
        <f t="shared" si="5"/>
        <v/>
      </c>
      <c r="AS10" s="45" t="str">
        <f t="shared" si="5"/>
        <v/>
      </c>
      <c r="AT10" s="45" t="str">
        <f t="shared" si="5"/>
        <v/>
      </c>
      <c r="AU10" s="46" t="e">
        <f>AVERAGE(AA10:AT10)</f>
        <v>#DIV/0!</v>
      </c>
      <c r="AV10" s="46" t="e">
        <f>STDEV(AA10:AT10)</f>
        <v>#DIV/0!</v>
      </c>
    </row>
    <row r="11" spans="1:48" ht="12.75" customHeight="1">
      <c r="A11" s="174" t="str">
        <f>'Transcript table'!D19</f>
        <v>Ala-TGC-2</v>
      </c>
      <c r="B11" s="40" t="s">
        <v>422</v>
      </c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49">
        <f>IF(ISERROR(AVERAGE('Data pre-processing'!C11:V11)),35,IF(COUNT('Data pre-processing'!C11:V11)&lt;2,"N/A",AVERAGE('Data pre-processing'!C11:V11)))</f>
        <v>35</v>
      </c>
      <c r="X11" s="49" t="str">
        <f>IF(ISERROR(STDEV('Data pre-processing'!C11:V11)),"N/A",STDEV('Data pre-processing'!C11:V11))</f>
        <v>N/A</v>
      </c>
      <c r="Z11" s="41" t="s">
        <v>20</v>
      </c>
      <c r="AA11" s="45" t="str">
        <f t="shared" ref="AA11:AT11" si="6">IF(AA6="","",AA6/SUM(AA$5:AA$8))</f>
        <v/>
      </c>
      <c r="AB11" s="45" t="str">
        <f t="shared" si="6"/>
        <v/>
      </c>
      <c r="AC11" s="45" t="str">
        <f t="shared" si="6"/>
        <v/>
      </c>
      <c r="AD11" s="45" t="str">
        <f t="shared" si="6"/>
        <v/>
      </c>
      <c r="AE11" s="45" t="str">
        <f t="shared" si="6"/>
        <v/>
      </c>
      <c r="AF11" s="45" t="str">
        <f t="shared" si="6"/>
        <v/>
      </c>
      <c r="AG11" s="45" t="str">
        <f t="shared" si="6"/>
        <v/>
      </c>
      <c r="AH11" s="45" t="str">
        <f t="shared" si="6"/>
        <v/>
      </c>
      <c r="AI11" s="45" t="str">
        <f t="shared" si="6"/>
        <v/>
      </c>
      <c r="AJ11" s="45" t="str">
        <f t="shared" si="6"/>
        <v/>
      </c>
      <c r="AK11" s="45" t="str">
        <f t="shared" si="6"/>
        <v/>
      </c>
      <c r="AL11" s="45" t="str">
        <f t="shared" si="6"/>
        <v/>
      </c>
      <c r="AM11" s="45" t="str">
        <f t="shared" si="6"/>
        <v/>
      </c>
      <c r="AN11" s="45" t="str">
        <f t="shared" si="6"/>
        <v/>
      </c>
      <c r="AO11" s="45" t="str">
        <f t="shared" si="6"/>
        <v/>
      </c>
      <c r="AP11" s="45" t="str">
        <f t="shared" si="6"/>
        <v/>
      </c>
      <c r="AQ11" s="45" t="str">
        <f t="shared" si="6"/>
        <v/>
      </c>
      <c r="AR11" s="45" t="str">
        <f t="shared" si="6"/>
        <v/>
      </c>
      <c r="AS11" s="45" t="str">
        <f t="shared" si="6"/>
        <v/>
      </c>
      <c r="AT11" s="45" t="str">
        <f t="shared" si="6"/>
        <v/>
      </c>
      <c r="AU11" s="46" t="e">
        <f>AVERAGE(AA11:AT11)</f>
        <v>#DIV/0!</v>
      </c>
      <c r="AV11" s="46" t="e">
        <f>STDEV(AA11:AT11)</f>
        <v>#DIV/0!</v>
      </c>
    </row>
    <row r="12" spans="1:48" ht="12.75" customHeight="1">
      <c r="A12" s="174" t="str">
        <f>'Transcript table'!D20</f>
        <v>Ala-TGC-3</v>
      </c>
      <c r="B12" s="40" t="s">
        <v>420</v>
      </c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49">
        <f>IF(ISERROR(AVERAGE('Data pre-processing'!C12:V12)),35,IF(COUNT('Data pre-processing'!C12:V12)&lt;2,"N/A",AVERAGE('Data pre-processing'!C12:V12)))</f>
        <v>35</v>
      </c>
      <c r="X12" s="49" t="str">
        <f>IF(ISERROR(STDEV('Data pre-processing'!C12:V12)),"N/A",STDEV('Data pre-processing'!C12:V12))</f>
        <v>N/A</v>
      </c>
      <c r="Z12" s="41" t="s">
        <v>21</v>
      </c>
      <c r="AA12" s="45" t="str">
        <f t="shared" ref="AA12:AT12" si="7">IF(AA7="","",AA7/SUM(AA$5:AA$8))</f>
        <v/>
      </c>
      <c r="AB12" s="45" t="str">
        <f t="shared" si="7"/>
        <v/>
      </c>
      <c r="AC12" s="45" t="str">
        <f t="shared" si="7"/>
        <v/>
      </c>
      <c r="AD12" s="45" t="str">
        <f t="shared" si="7"/>
        <v/>
      </c>
      <c r="AE12" s="45" t="str">
        <f t="shared" si="7"/>
        <v/>
      </c>
      <c r="AF12" s="45" t="str">
        <f t="shared" si="7"/>
        <v/>
      </c>
      <c r="AG12" s="45" t="str">
        <f t="shared" si="7"/>
        <v/>
      </c>
      <c r="AH12" s="45" t="str">
        <f t="shared" si="7"/>
        <v/>
      </c>
      <c r="AI12" s="45" t="str">
        <f t="shared" si="7"/>
        <v/>
      </c>
      <c r="AJ12" s="45" t="str">
        <f t="shared" si="7"/>
        <v/>
      </c>
      <c r="AK12" s="45" t="str">
        <f t="shared" si="7"/>
        <v/>
      </c>
      <c r="AL12" s="45" t="str">
        <f t="shared" si="7"/>
        <v/>
      </c>
      <c r="AM12" s="45" t="str">
        <f t="shared" si="7"/>
        <v/>
      </c>
      <c r="AN12" s="45" t="str">
        <f t="shared" si="7"/>
        <v/>
      </c>
      <c r="AO12" s="45" t="str">
        <f t="shared" si="7"/>
        <v/>
      </c>
      <c r="AP12" s="45" t="str">
        <f t="shared" si="7"/>
        <v/>
      </c>
      <c r="AQ12" s="45" t="str">
        <f t="shared" si="7"/>
        <v/>
      </c>
      <c r="AR12" s="45" t="str">
        <f t="shared" si="7"/>
        <v/>
      </c>
      <c r="AS12" s="45" t="str">
        <f t="shared" si="7"/>
        <v/>
      </c>
      <c r="AT12" s="45" t="str">
        <f t="shared" si="7"/>
        <v/>
      </c>
      <c r="AU12" s="46" t="e">
        <f>AVERAGE(AA12:AT12)</f>
        <v>#DIV/0!</v>
      </c>
      <c r="AV12" s="46" t="e">
        <f>STDEV(AA12:AT12)</f>
        <v>#DIV/0!</v>
      </c>
    </row>
    <row r="13" spans="1:48" ht="12.75" customHeight="1">
      <c r="A13" s="174" t="str">
        <f>'Transcript table'!D21</f>
        <v>Ala-TGC-4</v>
      </c>
      <c r="B13" s="40" t="s">
        <v>418</v>
      </c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49">
        <f>IF(ISERROR(AVERAGE('Data pre-processing'!C13:V13)),35,IF(COUNT('Data pre-processing'!C13:V13)&lt;2,"N/A",AVERAGE('Data pre-processing'!C13:V13)))</f>
        <v>35</v>
      </c>
      <c r="X13" s="49" t="str">
        <f>IF(ISERROR(STDEV('Data pre-processing'!C13:V13)),"N/A",STDEV('Data pre-processing'!C13:V13))</f>
        <v>N/A</v>
      </c>
      <c r="Z13" s="41" t="s">
        <v>22</v>
      </c>
      <c r="AA13" s="45" t="str">
        <f t="shared" ref="AA13:AT13" si="8">IF(AA8="","",AA8/SUM(AA$5:AA$8))</f>
        <v/>
      </c>
      <c r="AB13" s="45" t="str">
        <f t="shared" si="8"/>
        <v/>
      </c>
      <c r="AC13" s="45" t="str">
        <f t="shared" si="8"/>
        <v/>
      </c>
      <c r="AD13" s="45" t="str">
        <f t="shared" si="8"/>
        <v/>
      </c>
      <c r="AE13" s="45" t="str">
        <f t="shared" si="8"/>
        <v/>
      </c>
      <c r="AF13" s="45" t="str">
        <f t="shared" si="8"/>
        <v/>
      </c>
      <c r="AG13" s="45" t="str">
        <f t="shared" si="8"/>
        <v/>
      </c>
      <c r="AH13" s="45" t="str">
        <f t="shared" si="8"/>
        <v/>
      </c>
      <c r="AI13" s="45" t="str">
        <f t="shared" si="8"/>
        <v/>
      </c>
      <c r="AJ13" s="45" t="str">
        <f t="shared" si="8"/>
        <v/>
      </c>
      <c r="AK13" s="45" t="str">
        <f t="shared" si="8"/>
        <v/>
      </c>
      <c r="AL13" s="45" t="str">
        <f t="shared" si="8"/>
        <v/>
      </c>
      <c r="AM13" s="45" t="str">
        <f t="shared" si="8"/>
        <v/>
      </c>
      <c r="AN13" s="45" t="str">
        <f t="shared" si="8"/>
        <v/>
      </c>
      <c r="AO13" s="45" t="str">
        <f t="shared" si="8"/>
        <v/>
      </c>
      <c r="AP13" s="45" t="str">
        <f t="shared" si="8"/>
        <v/>
      </c>
      <c r="AQ13" s="45" t="str">
        <f t="shared" si="8"/>
        <v/>
      </c>
      <c r="AR13" s="45" t="str">
        <f t="shared" si="8"/>
        <v/>
      </c>
      <c r="AS13" s="45" t="str">
        <f t="shared" si="8"/>
        <v/>
      </c>
      <c r="AT13" s="45" t="str">
        <f t="shared" si="8"/>
        <v/>
      </c>
      <c r="AU13" s="46" t="e">
        <f>AVERAGE(AA13:AT13)</f>
        <v>#DIV/0!</v>
      </c>
      <c r="AV13" s="46" t="e">
        <f>STDEV(AA13:AT13)</f>
        <v>#DIV/0!</v>
      </c>
    </row>
    <row r="14" spans="1:48" ht="12.75" customHeight="1">
      <c r="A14" s="174" t="str">
        <f>'Transcript table'!D22</f>
        <v>Ala-TGC-5</v>
      </c>
      <c r="B14" s="40" t="s">
        <v>416</v>
      </c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49">
        <f>IF(ISERROR(AVERAGE('Data pre-processing'!C14:V14)),35,IF(COUNT('Data pre-processing'!C14:V14)&lt;2,"N/A",AVERAGE('Data pre-processing'!C14:V14)))</f>
        <v>35</v>
      </c>
      <c r="X14" s="49" t="str">
        <f>IF(ISERROR(STDEV('Data pre-processing'!C14:V14)),"N/A",STDEV('Data pre-processing'!C14:V14))</f>
        <v>N/A</v>
      </c>
    </row>
    <row r="15" spans="1:48" ht="12.75" customHeight="1">
      <c r="A15" s="174" t="str">
        <f>'Transcript table'!D23</f>
        <v>Arg-ACG-1</v>
      </c>
      <c r="B15" s="40" t="s">
        <v>414</v>
      </c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49">
        <f>IF(ISERROR(AVERAGE('Data pre-processing'!C15:V15)),35,IF(COUNT('Data pre-processing'!C15:V15)&lt;2,"N/A",AVERAGE('Data pre-processing'!C15:V15)))</f>
        <v>35</v>
      </c>
      <c r="X15" s="49" t="str">
        <f>IF(ISERROR(STDEV('Data pre-processing'!C15:V15)),"N/A",STDEV('Data pre-processing'!C15:V15))</f>
        <v>N/A</v>
      </c>
    </row>
    <row r="16" spans="1:48" ht="12.75" customHeight="1">
      <c r="A16" s="174" t="str">
        <f>'Transcript table'!D24</f>
        <v>Arg-ACG-2</v>
      </c>
      <c r="B16" s="40" t="s">
        <v>412</v>
      </c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49">
        <f>IF(ISERROR(AVERAGE('Data pre-processing'!C16:V16)),35,IF(COUNT('Data pre-processing'!C16:V16)&lt;2,"N/A",AVERAGE('Data pre-processing'!C16:V16)))</f>
        <v>35</v>
      </c>
      <c r="X16" s="49" t="str">
        <f>IF(ISERROR(STDEV('Data pre-processing'!C16:V16)),"N/A",STDEV('Data pre-processing'!C16:V16))</f>
        <v>N/A</v>
      </c>
    </row>
    <row r="17" spans="1:24" ht="12.75" customHeight="1">
      <c r="A17" s="174" t="str">
        <f>'Transcript table'!D25</f>
        <v>Arg-ACG-3</v>
      </c>
      <c r="B17" s="40" t="s">
        <v>410</v>
      </c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49">
        <f>IF(ISERROR(AVERAGE('Data pre-processing'!C17:V17)),35,IF(COUNT('Data pre-processing'!C17:V17)&lt;2,"N/A",AVERAGE('Data pre-processing'!C17:V17)))</f>
        <v>35</v>
      </c>
      <c r="X17" s="49" t="str">
        <f>IF(ISERROR(STDEV('Data pre-processing'!C17:V17)),"N/A",STDEV('Data pre-processing'!C17:V17))</f>
        <v>N/A</v>
      </c>
    </row>
    <row r="18" spans="1:24" ht="12.75" customHeight="1">
      <c r="A18" s="174" t="str">
        <f>'Transcript table'!D26</f>
        <v>Arg-CCG-1</v>
      </c>
      <c r="B18" s="40" t="s">
        <v>408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49">
        <f>IF(ISERROR(AVERAGE('Data pre-processing'!C18:V18)),35,IF(COUNT('Data pre-processing'!C18:V18)&lt;2,"N/A",AVERAGE('Data pre-processing'!C18:V18)))</f>
        <v>35</v>
      </c>
      <c r="X18" s="49" t="str">
        <f>IF(ISERROR(STDEV('Data pre-processing'!C18:V18)),"N/A",STDEV('Data pre-processing'!C18:V18))</f>
        <v>N/A</v>
      </c>
    </row>
    <row r="19" spans="1:24" ht="12.75" customHeight="1">
      <c r="A19" s="174" t="str">
        <f>'Transcript table'!D27</f>
        <v>Arg-CCG-2</v>
      </c>
      <c r="B19" s="40" t="s">
        <v>406</v>
      </c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49">
        <f>IF(ISERROR(AVERAGE('Data pre-processing'!C19:V19)),35,IF(COUNT('Data pre-processing'!C19:V19)&lt;2,"N/A",AVERAGE('Data pre-processing'!C19:V19)))</f>
        <v>35</v>
      </c>
      <c r="X19" s="49" t="str">
        <f>IF(ISERROR(STDEV('Data pre-processing'!C19:V19)),"N/A",STDEV('Data pre-processing'!C19:V19))</f>
        <v>N/A</v>
      </c>
    </row>
    <row r="20" spans="1:24" ht="12.75" customHeight="1">
      <c r="A20" s="174" t="str">
        <f>'Transcript table'!D28</f>
        <v>Arg-CCT-1</v>
      </c>
      <c r="B20" s="40" t="s">
        <v>404</v>
      </c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49">
        <f>IF(ISERROR(AVERAGE('Data pre-processing'!C20:V20)),35,IF(COUNT('Data pre-processing'!C20:V20)&lt;2,"N/A",AVERAGE('Data pre-processing'!C20:V20)))</f>
        <v>35</v>
      </c>
      <c r="X20" s="49" t="str">
        <f>IF(ISERROR(STDEV('Data pre-processing'!C20:V20)),"N/A",STDEV('Data pre-processing'!C20:V20))</f>
        <v>N/A</v>
      </c>
    </row>
    <row r="21" spans="1:24" ht="12.75" customHeight="1">
      <c r="A21" s="174" t="str">
        <f>'Transcript table'!D29</f>
        <v>Arg-CCT-2</v>
      </c>
      <c r="B21" s="40" t="s">
        <v>402</v>
      </c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49">
        <f>IF(ISERROR(AVERAGE('Data pre-processing'!C21:V21)),35,IF(COUNT('Data pre-processing'!C21:V21)&lt;2,"N/A",AVERAGE('Data pre-processing'!C21:V21)))</f>
        <v>35</v>
      </c>
      <c r="X21" s="49" t="str">
        <f>IF(ISERROR(STDEV('Data pre-processing'!C21:V21)),"N/A",STDEV('Data pre-processing'!C21:V21))</f>
        <v>N/A</v>
      </c>
    </row>
    <row r="22" spans="1:24" ht="12.75" customHeight="1">
      <c r="A22" s="174" t="str">
        <f>'Transcript table'!D30</f>
        <v>Arg-CCT-3</v>
      </c>
      <c r="B22" s="40" t="s">
        <v>400</v>
      </c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49">
        <f>IF(ISERROR(AVERAGE('Data pre-processing'!C22:V22)),35,IF(COUNT('Data pre-processing'!C22:V22)&lt;2,"N/A",AVERAGE('Data pre-processing'!C22:V22)))</f>
        <v>35</v>
      </c>
      <c r="X22" s="49" t="str">
        <f>IF(ISERROR(STDEV('Data pre-processing'!C22:V22)),"N/A",STDEV('Data pre-processing'!C22:V22))</f>
        <v>N/A</v>
      </c>
    </row>
    <row r="23" spans="1:24" ht="12.75" customHeight="1">
      <c r="A23" s="174" t="str">
        <f>'Transcript table'!D31</f>
        <v>Arg-CCT-4</v>
      </c>
      <c r="B23" s="40" t="s">
        <v>398</v>
      </c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1"/>
      <c r="R23" s="70"/>
      <c r="S23" s="71"/>
      <c r="T23" s="70"/>
      <c r="U23" s="71"/>
      <c r="V23" s="70"/>
      <c r="W23" s="49">
        <f>IF(ISERROR(AVERAGE('Data pre-processing'!C23:V23)),35,IF(COUNT('Data pre-processing'!C23:V23)&lt;2,"N/A",AVERAGE('Data pre-processing'!C23:V23)))</f>
        <v>35</v>
      </c>
      <c r="X23" s="49" t="str">
        <f>IF(ISERROR(STDEV('Data pre-processing'!C23:V23)),"N/A",STDEV('Data pre-processing'!C23:V23))</f>
        <v>N/A</v>
      </c>
    </row>
    <row r="24" spans="1:24" ht="12.75" customHeight="1">
      <c r="A24" s="174" t="str">
        <f>'Transcript table'!D32</f>
        <v>Arg-TCG-1</v>
      </c>
      <c r="B24" s="40" t="s">
        <v>396</v>
      </c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49">
        <f>IF(ISERROR(AVERAGE('Data pre-processing'!C24:V24)),35,IF(COUNT('Data pre-processing'!C24:V24)&lt;2,"N/A",AVERAGE('Data pre-processing'!C24:V24)))</f>
        <v>35</v>
      </c>
      <c r="X24" s="49" t="str">
        <f>IF(ISERROR(STDEV('Data pre-processing'!C24:V24)),"N/A",STDEV('Data pre-processing'!C24:V24))</f>
        <v>N/A</v>
      </c>
    </row>
    <row r="25" spans="1:24" ht="12.75" customHeight="1">
      <c r="A25" s="174" t="str">
        <f>'Transcript table'!D33</f>
        <v>Arg-TCG-2</v>
      </c>
      <c r="B25" s="40" t="s">
        <v>394</v>
      </c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49">
        <f>IF(ISERROR(AVERAGE('Data pre-processing'!C25:V25)),35,IF(COUNT('Data pre-processing'!C25:V25)&lt;2,"N/A",AVERAGE('Data pre-processing'!C25:V25)))</f>
        <v>35</v>
      </c>
      <c r="X25" s="49" t="str">
        <f>IF(ISERROR(STDEV('Data pre-processing'!C25:V25)),"N/A",STDEV('Data pre-processing'!C25:V25))</f>
        <v>N/A</v>
      </c>
    </row>
    <row r="26" spans="1:24" ht="12.75" customHeight="1">
      <c r="A26" s="174" t="str">
        <f>'Transcript table'!D34</f>
        <v>Arg-TCT-1</v>
      </c>
      <c r="B26" s="40" t="s">
        <v>392</v>
      </c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49">
        <f>IF(ISERROR(AVERAGE('Data pre-processing'!C26:V26)),35,IF(COUNT('Data pre-processing'!C26:V26)&lt;2,"N/A",AVERAGE('Data pre-processing'!C26:V26)))</f>
        <v>35</v>
      </c>
      <c r="X26" s="49" t="str">
        <f>IF(ISERROR(STDEV('Data pre-processing'!C26:V26)),"N/A",STDEV('Data pre-processing'!C26:V26))</f>
        <v>N/A</v>
      </c>
    </row>
    <row r="27" spans="1:24" ht="12.75" customHeight="1">
      <c r="A27" s="174" t="str">
        <f>'Transcript table'!D35</f>
        <v>Arg-TCT-2</v>
      </c>
      <c r="B27" s="40" t="s">
        <v>390</v>
      </c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49">
        <f>IF(ISERROR(AVERAGE('Data pre-processing'!C27:V27)),35,IF(COUNT('Data pre-processing'!C27:V27)&lt;2,"N/A",AVERAGE('Data pre-processing'!C27:V27)))</f>
        <v>35</v>
      </c>
      <c r="X27" s="49" t="str">
        <f>IF(ISERROR(STDEV('Data pre-processing'!C27:V27)),"N/A",STDEV('Data pre-processing'!C27:V27))</f>
        <v>N/A</v>
      </c>
    </row>
    <row r="28" spans="1:24" ht="12.75" customHeight="1">
      <c r="A28" s="174" t="str">
        <f>'Transcript table'!D36</f>
        <v>Arg-TCT-3</v>
      </c>
      <c r="B28" s="40" t="s">
        <v>388</v>
      </c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49">
        <f>IF(ISERROR(AVERAGE('Data pre-processing'!C28:V28)),35,IF(COUNT('Data pre-processing'!C28:V28)&lt;2,"N/A",AVERAGE('Data pre-processing'!C28:V28)))</f>
        <v>35</v>
      </c>
      <c r="X28" s="49" t="str">
        <f>IF(ISERROR(STDEV('Data pre-processing'!C28:V28)),"N/A",STDEV('Data pre-processing'!C28:V28))</f>
        <v>N/A</v>
      </c>
    </row>
    <row r="29" spans="1:24" ht="12.75" customHeight="1">
      <c r="A29" s="174" t="str">
        <f>'Transcript table'!D37</f>
        <v>Asn-GTT-1</v>
      </c>
      <c r="B29" s="40" t="s">
        <v>386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49">
        <f>IF(ISERROR(AVERAGE('Data pre-processing'!C29:V29)),35,IF(COUNT('Data pre-processing'!C29:V29)&lt;2,"N/A",AVERAGE('Data pre-processing'!C29:V29)))</f>
        <v>35</v>
      </c>
      <c r="X29" s="49" t="str">
        <f>IF(ISERROR(STDEV('Data pre-processing'!C29:V29)),"N/A",STDEV('Data pre-processing'!C29:V29))</f>
        <v>N/A</v>
      </c>
    </row>
    <row r="30" spans="1:24" ht="12.75" customHeight="1">
      <c r="A30" s="174" t="str">
        <f>'Transcript table'!D38</f>
        <v>Asn-GTT-2</v>
      </c>
      <c r="B30" s="40" t="s">
        <v>384</v>
      </c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49">
        <f>IF(ISERROR(AVERAGE('Data pre-processing'!C30:V30)),35,IF(COUNT('Data pre-processing'!C30:V30)&lt;2,"N/A",AVERAGE('Data pre-processing'!C30:V30)))</f>
        <v>35</v>
      </c>
      <c r="X30" s="49" t="str">
        <f>IF(ISERROR(STDEV('Data pre-processing'!C30:V30)),"N/A",STDEV('Data pre-processing'!C30:V30))</f>
        <v>N/A</v>
      </c>
    </row>
    <row r="31" spans="1:24" ht="12.75" customHeight="1">
      <c r="A31" s="174" t="str">
        <f>'Transcript table'!D39</f>
        <v>Asn-GTT-3</v>
      </c>
      <c r="B31" s="40" t="s">
        <v>382</v>
      </c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49">
        <f>IF(ISERROR(AVERAGE('Data pre-processing'!C31:V31)),35,IF(COUNT('Data pre-processing'!C31:V31)&lt;2,"N/A",AVERAGE('Data pre-processing'!C31:V31)))</f>
        <v>35</v>
      </c>
      <c r="X31" s="49" t="str">
        <f>IF(ISERROR(STDEV('Data pre-processing'!C31:V31)),"N/A",STDEV('Data pre-processing'!C31:V31))</f>
        <v>N/A</v>
      </c>
    </row>
    <row r="32" spans="1:24" ht="12.75" customHeight="1">
      <c r="A32" s="174" t="str">
        <f>'Transcript table'!D40</f>
        <v>Asn-GTT-4</v>
      </c>
      <c r="B32" s="40" t="s">
        <v>380</v>
      </c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49">
        <f>IF(ISERROR(AVERAGE('Data pre-processing'!C32:V32)),35,IF(COUNT('Data pre-processing'!C32:V32)&lt;2,"N/A",AVERAGE('Data pre-processing'!C32:V32)))</f>
        <v>35</v>
      </c>
      <c r="X32" s="49" t="str">
        <f>IF(ISERROR(STDEV('Data pre-processing'!C32:V32)),"N/A",STDEV('Data pre-processing'!C32:V32))</f>
        <v>N/A</v>
      </c>
    </row>
    <row r="33" spans="1:24" ht="12.75" customHeight="1">
      <c r="A33" s="174" t="str">
        <f>'Transcript table'!D41</f>
        <v>Asn-GTT-5</v>
      </c>
      <c r="B33" s="40" t="s">
        <v>378</v>
      </c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49">
        <f>IF(ISERROR(AVERAGE('Data pre-processing'!C33:V33)),35,IF(COUNT('Data pre-processing'!C33:V33)&lt;2,"N/A",AVERAGE('Data pre-processing'!C33:V33)))</f>
        <v>35</v>
      </c>
      <c r="X33" s="49" t="str">
        <f>IF(ISERROR(STDEV('Data pre-processing'!C33:V33)),"N/A",STDEV('Data pre-processing'!C33:V33))</f>
        <v>N/A</v>
      </c>
    </row>
    <row r="34" spans="1:24" ht="12.75" customHeight="1">
      <c r="A34" s="174" t="str">
        <f>'Transcript table'!D42</f>
        <v>Asn-GTT-6</v>
      </c>
      <c r="B34" s="40" t="s">
        <v>376</v>
      </c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49">
        <f>IF(ISERROR(AVERAGE('Data pre-processing'!C34:V34)),35,IF(COUNT('Data pre-processing'!C34:V34)&lt;2,"N/A",AVERAGE('Data pre-processing'!C34:V34)))</f>
        <v>35</v>
      </c>
      <c r="X34" s="49" t="str">
        <f>IF(ISERROR(STDEV('Data pre-processing'!C34:V34)),"N/A",STDEV('Data pre-processing'!C34:V34))</f>
        <v>N/A</v>
      </c>
    </row>
    <row r="35" spans="1:24" ht="12.75" customHeight="1">
      <c r="A35" s="174" t="str">
        <f>'Transcript table'!D43</f>
        <v>Asn-GTT-7</v>
      </c>
      <c r="B35" s="40" t="s">
        <v>374</v>
      </c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49">
        <f>IF(ISERROR(AVERAGE('Data pre-processing'!C35:V35)),35,IF(COUNT('Data pre-processing'!C35:V35)&lt;2,"N/A",AVERAGE('Data pre-processing'!C35:V35)))</f>
        <v>35</v>
      </c>
      <c r="X35" s="49" t="str">
        <f>IF(ISERROR(STDEV('Data pre-processing'!C35:V35)),"N/A",STDEV('Data pre-processing'!C35:V35))</f>
        <v>N/A</v>
      </c>
    </row>
    <row r="36" spans="1:24" ht="12.75" customHeight="1">
      <c r="A36" s="174" t="str">
        <f>'Transcript table'!D44</f>
        <v>Asp-GTC-1</v>
      </c>
      <c r="B36" s="40" t="s">
        <v>372</v>
      </c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49">
        <f>IF(ISERROR(AVERAGE('Data pre-processing'!C36:V36)),35,IF(COUNT('Data pre-processing'!C36:V36)&lt;2,"N/A",AVERAGE('Data pre-processing'!C36:V36)))</f>
        <v>35</v>
      </c>
      <c r="X36" s="49" t="str">
        <f>IF(ISERROR(STDEV('Data pre-processing'!C36:V36)),"N/A",STDEV('Data pre-processing'!C36:V36))</f>
        <v>N/A</v>
      </c>
    </row>
    <row r="37" spans="1:24" ht="12.75" customHeight="1">
      <c r="A37" s="174" t="str">
        <f>'Transcript table'!D45</f>
        <v>Asp-GTC-2</v>
      </c>
      <c r="B37" s="40" t="s">
        <v>370</v>
      </c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49">
        <f>IF(ISERROR(AVERAGE('Data pre-processing'!C37:V37)),35,IF(COUNT('Data pre-processing'!C37:V37)&lt;2,"N/A",AVERAGE('Data pre-processing'!C37:V37)))</f>
        <v>35</v>
      </c>
      <c r="X37" s="49" t="str">
        <f>IF(ISERROR(STDEV('Data pre-processing'!C37:V37)),"N/A",STDEV('Data pre-processing'!C37:V37))</f>
        <v>N/A</v>
      </c>
    </row>
    <row r="38" spans="1:24" ht="12.75" customHeight="1">
      <c r="A38" s="174" t="str">
        <f>'Transcript table'!D46</f>
        <v>Asp-GTC-3</v>
      </c>
      <c r="B38" s="40" t="s">
        <v>368</v>
      </c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49">
        <f>IF(ISERROR(AVERAGE('Data pre-processing'!C38:V38)),35,IF(COUNT('Data pre-processing'!C38:V38)&lt;2,"N/A",AVERAGE('Data pre-processing'!C38:V38)))</f>
        <v>35</v>
      </c>
      <c r="X38" s="49" t="str">
        <f>IF(ISERROR(STDEV('Data pre-processing'!C38:V38)),"N/A",STDEV('Data pre-processing'!C38:V38))</f>
        <v>N/A</v>
      </c>
    </row>
    <row r="39" spans="1:24" ht="12.75" customHeight="1">
      <c r="A39" s="174" t="str">
        <f>'Transcript table'!D47</f>
        <v>Cys-GCA-1</v>
      </c>
      <c r="B39" s="40" t="s">
        <v>366</v>
      </c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49">
        <f>IF(ISERROR(AVERAGE('Data pre-processing'!C39:V39)),35,IF(COUNT('Data pre-processing'!C39:V39)&lt;2,"N/A",AVERAGE('Data pre-processing'!C39:V39)))</f>
        <v>35</v>
      </c>
      <c r="X39" s="49" t="str">
        <f>IF(ISERROR(STDEV('Data pre-processing'!C39:V39)),"N/A",STDEV('Data pre-processing'!C39:V39))</f>
        <v>N/A</v>
      </c>
    </row>
    <row r="40" spans="1:24" ht="12.75" customHeight="1">
      <c r="A40" s="174" t="str">
        <f>'Transcript table'!D48</f>
        <v>Cys-GCA-2</v>
      </c>
      <c r="B40" s="40" t="s">
        <v>364</v>
      </c>
      <c r="C40" s="71"/>
      <c r="D40" s="71"/>
      <c r="E40" s="71"/>
      <c r="F40" s="70"/>
      <c r="G40" s="71"/>
      <c r="H40" s="70"/>
      <c r="I40" s="70"/>
      <c r="J40" s="71"/>
      <c r="K40" s="71"/>
      <c r="L40" s="71"/>
      <c r="M40" s="70"/>
      <c r="N40" s="70"/>
      <c r="O40" s="71"/>
      <c r="P40" s="70"/>
      <c r="Q40" s="70"/>
      <c r="R40" s="70"/>
      <c r="S40" s="70"/>
      <c r="T40" s="70"/>
      <c r="U40" s="70"/>
      <c r="V40" s="70"/>
      <c r="W40" s="49">
        <f>IF(ISERROR(AVERAGE('Data pre-processing'!C40:V40)),35,IF(COUNT('Data pre-processing'!C40:V40)&lt;2,"N/A",AVERAGE('Data pre-processing'!C40:V40)))</f>
        <v>35</v>
      </c>
      <c r="X40" s="49" t="str">
        <f>IF(ISERROR(STDEV('Data pre-processing'!C40:V40)),"N/A",STDEV('Data pre-processing'!C40:V40))</f>
        <v>N/A</v>
      </c>
    </row>
    <row r="41" spans="1:24" ht="12.75" customHeight="1">
      <c r="A41" s="174" t="str">
        <f>'Transcript table'!D49</f>
        <v>Cys-GCA-3</v>
      </c>
      <c r="B41" s="40" t="s">
        <v>362</v>
      </c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49">
        <f>IF(ISERROR(AVERAGE('Data pre-processing'!C41:V41)),35,IF(COUNT('Data pre-processing'!C41:V41)&lt;2,"N/A",AVERAGE('Data pre-processing'!C41:V41)))</f>
        <v>35</v>
      </c>
      <c r="X41" s="49" t="str">
        <f>IF(ISERROR(STDEV('Data pre-processing'!C41:V41)),"N/A",STDEV('Data pre-processing'!C41:V41))</f>
        <v>N/A</v>
      </c>
    </row>
    <row r="42" spans="1:24" ht="12.75" customHeight="1">
      <c r="A42" s="174" t="str">
        <f>'Transcript table'!D50</f>
        <v>Cys-GCA-4</v>
      </c>
      <c r="B42" s="40" t="s">
        <v>360</v>
      </c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49">
        <f>IF(ISERROR(AVERAGE('Data pre-processing'!C42:V42)),35,IF(COUNT('Data pre-processing'!C42:V42)&lt;2,"N/A",AVERAGE('Data pre-processing'!C42:V42)))</f>
        <v>35</v>
      </c>
      <c r="X42" s="49" t="str">
        <f>IF(ISERROR(STDEV('Data pre-processing'!C42:V42)),"N/A",STDEV('Data pre-processing'!C42:V42))</f>
        <v>N/A</v>
      </c>
    </row>
    <row r="43" spans="1:24" ht="12.75" customHeight="1">
      <c r="A43" s="174" t="str">
        <f>'Transcript table'!D51</f>
        <v>Cys-GCA-5</v>
      </c>
      <c r="B43" s="40" t="s">
        <v>358</v>
      </c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49">
        <f>IF(ISERROR(AVERAGE('Data pre-processing'!C43:V43)),35,IF(COUNT('Data pre-processing'!C43:V43)&lt;2,"N/A",AVERAGE('Data pre-processing'!C43:V43)))</f>
        <v>35</v>
      </c>
      <c r="X43" s="49" t="str">
        <f>IF(ISERROR(STDEV('Data pre-processing'!C43:V43)),"N/A",STDEV('Data pre-processing'!C43:V43))</f>
        <v>N/A</v>
      </c>
    </row>
    <row r="44" spans="1:24" ht="12.75" customHeight="1">
      <c r="A44" s="174" t="str">
        <f>'Transcript table'!D52</f>
        <v>Cys-GCA-6</v>
      </c>
      <c r="B44" s="40" t="s">
        <v>356</v>
      </c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49">
        <f>IF(ISERROR(AVERAGE('Data pre-processing'!C44:V44)),35,IF(COUNT('Data pre-processing'!C44:V44)&lt;2,"N/A",AVERAGE('Data pre-processing'!C44:V44)))</f>
        <v>35</v>
      </c>
      <c r="X44" s="49" t="str">
        <f>IF(ISERROR(STDEV('Data pre-processing'!C44:V44)),"N/A",STDEV('Data pre-processing'!C44:V44))</f>
        <v>N/A</v>
      </c>
    </row>
    <row r="45" spans="1:24" ht="12.75" customHeight="1">
      <c r="A45" s="174" t="str">
        <f>'Transcript table'!D53</f>
        <v>Cys-GCA-7</v>
      </c>
      <c r="B45" s="40" t="s">
        <v>354</v>
      </c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49">
        <f>IF(ISERROR(AVERAGE('Data pre-processing'!C45:V45)),35,IF(COUNT('Data pre-processing'!C45:V45)&lt;2,"N/A",AVERAGE('Data pre-processing'!C45:V45)))</f>
        <v>35</v>
      </c>
      <c r="X45" s="49" t="str">
        <f>IF(ISERROR(STDEV('Data pre-processing'!C45:V45)),"N/A",STDEV('Data pre-processing'!C45:V45))</f>
        <v>N/A</v>
      </c>
    </row>
    <row r="46" spans="1:24" ht="12.75" customHeight="1">
      <c r="A46" s="174" t="str">
        <f>'Transcript table'!D54</f>
        <v>Cys-GCA-8</v>
      </c>
      <c r="B46" s="40" t="s">
        <v>352</v>
      </c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49">
        <f>IF(ISERROR(AVERAGE('Data pre-processing'!C46:V46)),35,IF(COUNT('Data pre-processing'!C46:V46)&lt;2,"N/A",AVERAGE('Data pre-processing'!C46:V46)))</f>
        <v>35</v>
      </c>
      <c r="X46" s="49" t="str">
        <f>IF(ISERROR(STDEV('Data pre-processing'!C46:V46)),"N/A",STDEV('Data pre-processing'!C46:V46))</f>
        <v>N/A</v>
      </c>
    </row>
    <row r="47" spans="1:24" ht="12.75" customHeight="1">
      <c r="A47" s="174" t="str">
        <f>'Transcript table'!D55</f>
        <v>Cys-GCA-9</v>
      </c>
      <c r="B47" s="40" t="s">
        <v>350</v>
      </c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49">
        <f>IF(ISERROR(AVERAGE('Data pre-processing'!C47:V47)),35,IF(COUNT('Data pre-processing'!C47:V47)&lt;2,"N/A",AVERAGE('Data pre-processing'!C47:V47)))</f>
        <v>35</v>
      </c>
      <c r="X47" s="49" t="str">
        <f>IF(ISERROR(STDEV('Data pre-processing'!C47:V47)),"N/A",STDEV('Data pre-processing'!C47:V47))</f>
        <v>N/A</v>
      </c>
    </row>
    <row r="48" spans="1:24" ht="12.75" customHeight="1">
      <c r="A48" s="174" t="str">
        <f>'Transcript table'!D56</f>
        <v>Gln-CTG-1</v>
      </c>
      <c r="B48" s="40" t="s">
        <v>348</v>
      </c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49">
        <f>IF(ISERROR(AVERAGE('Data pre-processing'!C48:V48)),35,IF(COUNT('Data pre-processing'!C48:V48)&lt;2,"N/A",AVERAGE('Data pre-processing'!C48:V48)))</f>
        <v>35</v>
      </c>
      <c r="X48" s="49" t="str">
        <f>IF(ISERROR(STDEV('Data pre-processing'!C48:V48)),"N/A",STDEV('Data pre-processing'!C48:V48))</f>
        <v>N/A</v>
      </c>
    </row>
    <row r="49" spans="1:24" ht="12.75" customHeight="1">
      <c r="A49" s="174" t="str">
        <f>'Transcript table'!D57</f>
        <v>Gln-CTG-2</v>
      </c>
      <c r="B49" s="40" t="s">
        <v>346</v>
      </c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49">
        <f>IF(ISERROR(AVERAGE('Data pre-processing'!C49:V49)),35,IF(COUNT('Data pre-processing'!C49:V49)&lt;2,"N/A",AVERAGE('Data pre-processing'!C49:V49)))</f>
        <v>35</v>
      </c>
      <c r="X49" s="49" t="str">
        <f>IF(ISERROR(STDEV('Data pre-processing'!C49:V49)),"N/A",STDEV('Data pre-processing'!C49:V49))</f>
        <v>N/A</v>
      </c>
    </row>
    <row r="50" spans="1:24" ht="12.75" customHeight="1">
      <c r="A50" s="174" t="str">
        <f>'Transcript table'!D58</f>
        <v>Gln-CTG-3</v>
      </c>
      <c r="B50" s="40" t="s">
        <v>344</v>
      </c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49">
        <f>IF(ISERROR(AVERAGE('Data pre-processing'!C50:V50)),35,IF(COUNT('Data pre-processing'!C50:V50)&lt;2,"N/A",AVERAGE('Data pre-processing'!C50:V50)))</f>
        <v>35</v>
      </c>
      <c r="X50" s="49" t="str">
        <f>IF(ISERROR(STDEV('Data pre-processing'!C50:V50)),"N/A",STDEV('Data pre-processing'!C50:V50))</f>
        <v>N/A</v>
      </c>
    </row>
    <row r="51" spans="1:24" ht="12.75" customHeight="1">
      <c r="A51" s="174" t="str">
        <f>'Transcript table'!D59</f>
        <v>Gln-CTG-4</v>
      </c>
      <c r="B51" s="40" t="s">
        <v>342</v>
      </c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49">
        <f>IF(ISERROR(AVERAGE('Data pre-processing'!C51:V51)),35,IF(COUNT('Data pre-processing'!C51:V51)&lt;2,"N/A",AVERAGE('Data pre-processing'!C51:V51)))</f>
        <v>35</v>
      </c>
      <c r="X51" s="49" t="str">
        <f>IF(ISERROR(STDEV('Data pre-processing'!C51:V51)),"N/A",STDEV('Data pre-processing'!C51:V51))</f>
        <v>N/A</v>
      </c>
    </row>
    <row r="52" spans="1:24" ht="12.75" customHeight="1">
      <c r="A52" s="174" t="str">
        <f>'Transcript table'!D60</f>
        <v>Gln-CTG-5</v>
      </c>
      <c r="B52" s="40" t="s">
        <v>340</v>
      </c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49">
        <f>IF(ISERROR(AVERAGE('Data pre-processing'!C52:V52)),35,IF(COUNT('Data pre-processing'!C52:V52)&lt;2,"N/A",AVERAGE('Data pre-processing'!C52:V52)))</f>
        <v>35</v>
      </c>
      <c r="X52" s="49" t="str">
        <f>IF(ISERROR(STDEV('Data pre-processing'!C52:V52)),"N/A",STDEV('Data pre-processing'!C52:V52))</f>
        <v>N/A</v>
      </c>
    </row>
    <row r="53" spans="1:24" ht="12.75" customHeight="1">
      <c r="A53" s="174" t="str">
        <f>'Transcript table'!D61</f>
        <v>Gln-CTG-6</v>
      </c>
      <c r="B53" s="40" t="s">
        <v>338</v>
      </c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49">
        <f>IF(ISERROR(AVERAGE('Data pre-processing'!C53:V53)),35,IF(COUNT('Data pre-processing'!C53:V53)&lt;2,"N/A",AVERAGE('Data pre-processing'!C53:V53)))</f>
        <v>35</v>
      </c>
      <c r="X53" s="49" t="str">
        <f>IF(ISERROR(STDEV('Data pre-processing'!C53:V53)),"N/A",STDEV('Data pre-processing'!C53:V53))</f>
        <v>N/A</v>
      </c>
    </row>
    <row r="54" spans="1:24" ht="12.75" customHeight="1">
      <c r="A54" s="174" t="str">
        <f>'Transcript table'!D62</f>
        <v>Gln-CTG-7</v>
      </c>
      <c r="B54" s="40" t="s">
        <v>336</v>
      </c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49">
        <f>IF(ISERROR(AVERAGE('Data pre-processing'!C54:V54)),35,IF(COUNT('Data pre-processing'!C54:V54)&lt;2,"N/A",AVERAGE('Data pre-processing'!C54:V54)))</f>
        <v>35</v>
      </c>
      <c r="X54" s="49" t="str">
        <f>IF(ISERROR(STDEV('Data pre-processing'!C54:V54)),"N/A",STDEV('Data pre-processing'!C54:V54))</f>
        <v>N/A</v>
      </c>
    </row>
    <row r="55" spans="1:24" ht="12.75" customHeight="1">
      <c r="A55" s="174" t="str">
        <f>'Transcript table'!D63</f>
        <v>Gln-TTG-1</v>
      </c>
      <c r="B55" s="40" t="s">
        <v>334</v>
      </c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49">
        <f>IF(ISERROR(AVERAGE('Data pre-processing'!C55:V55)),35,IF(COUNT('Data pre-processing'!C55:V55)&lt;2,"N/A",AVERAGE('Data pre-processing'!C55:V55)))</f>
        <v>35</v>
      </c>
      <c r="X55" s="49" t="str">
        <f>IF(ISERROR(STDEV('Data pre-processing'!C55:V55)),"N/A",STDEV('Data pre-processing'!C55:V55))</f>
        <v>N/A</v>
      </c>
    </row>
    <row r="56" spans="1:24" ht="12.75" customHeight="1">
      <c r="A56" s="174" t="str">
        <f>'Transcript table'!D64</f>
        <v>Gln-TTG-2</v>
      </c>
      <c r="B56" s="40" t="s">
        <v>332</v>
      </c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49">
        <f>IF(ISERROR(AVERAGE('Data pre-processing'!C56:V56)),35,IF(COUNT('Data pre-processing'!C56:V56)&lt;2,"N/A",AVERAGE('Data pre-processing'!C56:V56)))</f>
        <v>35</v>
      </c>
      <c r="X56" s="49" t="str">
        <f>IF(ISERROR(STDEV('Data pre-processing'!C56:V56)),"N/A",STDEV('Data pre-processing'!C56:V56))</f>
        <v>N/A</v>
      </c>
    </row>
    <row r="57" spans="1:24" ht="12.75" customHeight="1">
      <c r="A57" s="174" t="str">
        <f>'Transcript table'!D65</f>
        <v>Gln-TTG-3</v>
      </c>
      <c r="B57" s="40" t="s">
        <v>330</v>
      </c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49">
        <f>IF(ISERROR(AVERAGE('Data pre-processing'!C57:V57)),35,IF(COUNT('Data pre-processing'!C57:V57)&lt;2,"N/A",AVERAGE('Data pre-processing'!C57:V57)))</f>
        <v>35</v>
      </c>
      <c r="X57" s="49" t="str">
        <f>IF(ISERROR(STDEV('Data pre-processing'!C57:V57)),"N/A",STDEV('Data pre-processing'!C57:V57))</f>
        <v>N/A</v>
      </c>
    </row>
    <row r="58" spans="1:24" ht="12.75" customHeight="1">
      <c r="A58" s="174" t="str">
        <f>'Transcript table'!D66</f>
        <v>Gln-TTG-4</v>
      </c>
      <c r="B58" s="40" t="s">
        <v>328</v>
      </c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49">
        <f>IF(ISERROR(AVERAGE('Data pre-processing'!C58:V58)),35,IF(COUNT('Data pre-processing'!C58:V58)&lt;2,"N/A",AVERAGE('Data pre-processing'!C58:V58)))</f>
        <v>35</v>
      </c>
      <c r="X58" s="49" t="str">
        <f>IF(ISERROR(STDEV('Data pre-processing'!C58:V58)),"N/A",STDEV('Data pre-processing'!C58:V58))</f>
        <v>N/A</v>
      </c>
    </row>
    <row r="59" spans="1:24" ht="12.75" customHeight="1">
      <c r="A59" s="174" t="str">
        <f>'Transcript table'!D67</f>
        <v>Glu-CTC</v>
      </c>
      <c r="B59" s="40" t="s">
        <v>326</v>
      </c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49">
        <f>IF(ISERROR(AVERAGE('Data pre-processing'!C59:V59)),35,IF(COUNT('Data pre-processing'!C59:V59)&lt;2,"N/A",AVERAGE('Data pre-processing'!C59:V59)))</f>
        <v>35</v>
      </c>
      <c r="X59" s="49" t="str">
        <f>IF(ISERROR(STDEV('Data pre-processing'!C59:V59)),"N/A",STDEV('Data pre-processing'!C59:V59))</f>
        <v>N/A</v>
      </c>
    </row>
    <row r="60" spans="1:24" ht="12.75" customHeight="1">
      <c r="A60" s="174" t="str">
        <f>'Transcript table'!D68</f>
        <v>Glu-TTC-1</v>
      </c>
      <c r="B60" s="40" t="s">
        <v>324</v>
      </c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49">
        <f>IF(ISERROR(AVERAGE('Data pre-processing'!C60:V60)),35,IF(COUNT('Data pre-processing'!C60:V60)&lt;2,"N/A",AVERAGE('Data pre-processing'!C60:V60)))</f>
        <v>35</v>
      </c>
      <c r="X60" s="49" t="str">
        <f>IF(ISERROR(STDEV('Data pre-processing'!C60:V60)),"N/A",STDEV('Data pre-processing'!C60:V60))</f>
        <v>N/A</v>
      </c>
    </row>
    <row r="61" spans="1:24" ht="12.75" customHeight="1">
      <c r="A61" s="174" t="str">
        <f>'Transcript table'!D69</f>
        <v>Glu-TTC-2</v>
      </c>
      <c r="B61" s="40" t="s">
        <v>322</v>
      </c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49">
        <f>IF(ISERROR(AVERAGE('Data pre-processing'!C61:V61)),35,IF(COUNT('Data pre-processing'!C61:V61)&lt;2,"N/A",AVERAGE('Data pre-processing'!C61:V61)))</f>
        <v>35</v>
      </c>
      <c r="X61" s="49" t="str">
        <f>IF(ISERROR(STDEV('Data pre-processing'!C61:V61)),"N/A",STDEV('Data pre-processing'!C61:V61))</f>
        <v>N/A</v>
      </c>
    </row>
    <row r="62" spans="1:24" ht="12.75" customHeight="1">
      <c r="A62" s="174" t="str">
        <f>'Transcript table'!D70</f>
        <v>Glu-TTC-3</v>
      </c>
      <c r="B62" s="40" t="s">
        <v>320</v>
      </c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49">
        <f>IF(ISERROR(AVERAGE('Data pre-processing'!C62:V62)),35,IF(COUNT('Data pre-processing'!C62:V62)&lt;2,"N/A",AVERAGE('Data pre-processing'!C62:V62)))</f>
        <v>35</v>
      </c>
      <c r="X62" s="49" t="str">
        <f>IF(ISERROR(STDEV('Data pre-processing'!C62:V62)),"N/A",STDEV('Data pre-processing'!C62:V62))</f>
        <v>N/A</v>
      </c>
    </row>
    <row r="63" spans="1:24" ht="12.75" customHeight="1">
      <c r="A63" s="174" t="str">
        <f>'Transcript table'!D71</f>
        <v>Gly-CCC-1</v>
      </c>
      <c r="B63" s="40" t="s">
        <v>318</v>
      </c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49">
        <f>IF(ISERROR(AVERAGE('Data pre-processing'!C63:V63)),35,IF(COUNT('Data pre-processing'!C63:V63)&lt;2,"N/A",AVERAGE('Data pre-processing'!C63:V63)))</f>
        <v>35</v>
      </c>
      <c r="X63" s="49" t="str">
        <f>IF(ISERROR(STDEV('Data pre-processing'!C63:V63)),"N/A",STDEV('Data pre-processing'!C63:V63))</f>
        <v>N/A</v>
      </c>
    </row>
    <row r="64" spans="1:24" ht="12.75" customHeight="1">
      <c r="A64" s="174" t="str">
        <f>'Transcript table'!D72</f>
        <v>Gly-CCC-2</v>
      </c>
      <c r="B64" s="40" t="s">
        <v>316</v>
      </c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49">
        <f>IF(ISERROR(AVERAGE('Data pre-processing'!C64:V64)),35,IF(COUNT('Data pre-processing'!C64:V64)&lt;2,"N/A",AVERAGE('Data pre-processing'!C64:V64)))</f>
        <v>35</v>
      </c>
      <c r="X64" s="49" t="str">
        <f>IF(ISERROR(STDEV('Data pre-processing'!C64:V64)),"N/A",STDEV('Data pre-processing'!C64:V64))</f>
        <v>N/A</v>
      </c>
    </row>
    <row r="65" spans="1:24" ht="12.75" customHeight="1">
      <c r="A65" s="174" t="str">
        <f>'Transcript table'!D73</f>
        <v>Gly-CCC-3</v>
      </c>
      <c r="B65" s="40" t="s">
        <v>314</v>
      </c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49">
        <f>IF(ISERROR(AVERAGE('Data pre-processing'!C65:V65)),35,IF(COUNT('Data pre-processing'!C65:V65)&lt;2,"N/A",AVERAGE('Data pre-processing'!C65:V65)))</f>
        <v>35</v>
      </c>
      <c r="X65" s="49" t="str">
        <f>IF(ISERROR(STDEV('Data pre-processing'!C65:V65)),"N/A",STDEV('Data pre-processing'!C65:V65))</f>
        <v>N/A</v>
      </c>
    </row>
    <row r="66" spans="1:24" ht="12.75" customHeight="1">
      <c r="A66" s="174" t="str">
        <f>'Transcript table'!D74</f>
        <v>Gly-GCC-1</v>
      </c>
      <c r="B66" s="40" t="s">
        <v>312</v>
      </c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49">
        <f>IF(ISERROR(AVERAGE('Data pre-processing'!C66:V66)),35,IF(COUNT('Data pre-processing'!C66:V66)&lt;2,"N/A",AVERAGE('Data pre-processing'!C66:V66)))</f>
        <v>35</v>
      </c>
      <c r="X66" s="49" t="str">
        <f>IF(ISERROR(STDEV('Data pre-processing'!C66:V66)),"N/A",STDEV('Data pre-processing'!C66:V66))</f>
        <v>N/A</v>
      </c>
    </row>
    <row r="67" spans="1:24" ht="12.75" customHeight="1">
      <c r="A67" s="174" t="str">
        <f>'Transcript table'!D75</f>
        <v>Gly-GCC-2</v>
      </c>
      <c r="B67" s="40" t="s">
        <v>310</v>
      </c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49">
        <f>IF(ISERROR(AVERAGE('Data pre-processing'!C67:V67)),35,IF(COUNT('Data pre-processing'!C67:V67)&lt;2,"N/A",AVERAGE('Data pre-processing'!C67:V67)))</f>
        <v>35</v>
      </c>
      <c r="X67" s="49" t="str">
        <f>IF(ISERROR(STDEV('Data pre-processing'!C67:V67)),"N/A",STDEV('Data pre-processing'!C67:V67))</f>
        <v>N/A</v>
      </c>
    </row>
    <row r="68" spans="1:24" ht="12.75" customHeight="1">
      <c r="A68" s="174" t="str">
        <f>'Transcript table'!D76</f>
        <v>Gly-GCC-3</v>
      </c>
      <c r="B68" s="40" t="s">
        <v>308</v>
      </c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49">
        <f>IF(ISERROR(AVERAGE('Data pre-processing'!C68:V68)),35,IF(COUNT('Data pre-processing'!C68:V68)&lt;2,"N/A",AVERAGE('Data pre-processing'!C68:V68)))</f>
        <v>35</v>
      </c>
      <c r="X68" s="49" t="str">
        <f>IF(ISERROR(STDEV('Data pre-processing'!C68:V68)),"N/A",STDEV('Data pre-processing'!C68:V68))</f>
        <v>N/A</v>
      </c>
    </row>
    <row r="69" spans="1:24" ht="12.75" customHeight="1">
      <c r="A69" s="174" t="str">
        <f>'Transcript table'!D77</f>
        <v>Gly-GCC-4</v>
      </c>
      <c r="B69" s="40" t="s">
        <v>306</v>
      </c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49">
        <f>IF(ISERROR(AVERAGE('Data pre-processing'!C69:V69)),35,IF(COUNT('Data pre-processing'!C69:V69)&lt;2,"N/A",AVERAGE('Data pre-processing'!C69:V69)))</f>
        <v>35</v>
      </c>
      <c r="X69" s="49" t="str">
        <f>IF(ISERROR(STDEV('Data pre-processing'!C69:V69)),"N/A",STDEV('Data pre-processing'!C69:V69))</f>
        <v>N/A</v>
      </c>
    </row>
    <row r="70" spans="1:24" ht="12.75" customHeight="1">
      <c r="A70" s="174" t="str">
        <f>'Transcript table'!D78</f>
        <v>Gly-TCC-1</v>
      </c>
      <c r="B70" s="40" t="s">
        <v>304</v>
      </c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49">
        <f>IF(ISERROR(AVERAGE('Data pre-processing'!C70:V70)),35,IF(COUNT('Data pre-processing'!C70:V70)&lt;2,"N/A",AVERAGE('Data pre-processing'!C70:V70)))</f>
        <v>35</v>
      </c>
      <c r="X70" s="49" t="str">
        <f>IF(ISERROR(STDEV('Data pre-processing'!C70:V70)),"N/A",STDEV('Data pre-processing'!C70:V70))</f>
        <v>N/A</v>
      </c>
    </row>
    <row r="71" spans="1:24" ht="12.75" customHeight="1">
      <c r="A71" s="174" t="str">
        <f>'Transcript table'!D79</f>
        <v>Gly-TCC-2</v>
      </c>
      <c r="B71" s="40" t="s">
        <v>302</v>
      </c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49">
        <f>IF(ISERROR(AVERAGE('Data pre-processing'!C71:V71)),35,IF(COUNT('Data pre-processing'!C71:V71)&lt;2,"N/A",AVERAGE('Data pre-processing'!C71:V71)))</f>
        <v>35</v>
      </c>
      <c r="X71" s="49" t="str">
        <f>IF(ISERROR(STDEV('Data pre-processing'!C71:V71)),"N/A",STDEV('Data pre-processing'!C71:V71))</f>
        <v>N/A</v>
      </c>
    </row>
    <row r="72" spans="1:24" ht="12.75" customHeight="1">
      <c r="A72" s="174" t="str">
        <f>'Transcript table'!D80</f>
        <v>Gly-TCC-3</v>
      </c>
      <c r="B72" s="40" t="s">
        <v>300</v>
      </c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49">
        <f>IF(ISERROR(AVERAGE('Data pre-processing'!C72:V72)),35,IF(COUNT('Data pre-processing'!C72:V72)&lt;2,"N/A",AVERAGE('Data pre-processing'!C72:V72)))</f>
        <v>35</v>
      </c>
      <c r="X72" s="49" t="str">
        <f>IF(ISERROR(STDEV('Data pre-processing'!C72:V72)),"N/A",STDEV('Data pre-processing'!C72:V72))</f>
        <v>N/A</v>
      </c>
    </row>
    <row r="73" spans="1:24" ht="12.75" customHeight="1">
      <c r="A73" s="174" t="str">
        <f>'Transcript table'!D81</f>
        <v>Gly-TCC-4</v>
      </c>
      <c r="B73" s="40" t="s">
        <v>298</v>
      </c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49">
        <f>IF(ISERROR(AVERAGE('Data pre-processing'!C73:V73)),35,IF(COUNT('Data pre-processing'!C73:V73)&lt;2,"N/A",AVERAGE('Data pre-processing'!C73:V73)))</f>
        <v>35</v>
      </c>
      <c r="X73" s="49" t="str">
        <f>IF(ISERROR(STDEV('Data pre-processing'!C73:V73)),"N/A",STDEV('Data pre-processing'!C73:V73))</f>
        <v>N/A</v>
      </c>
    </row>
    <row r="74" spans="1:24" ht="12.75" customHeight="1">
      <c r="A74" s="174" t="str">
        <f>'Transcript table'!D82</f>
        <v>Gly-TCC-5</v>
      </c>
      <c r="B74" s="40" t="s">
        <v>296</v>
      </c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49">
        <f>IF(ISERROR(AVERAGE('Data pre-processing'!C74:V74)),35,IF(COUNT('Data pre-processing'!C74:V74)&lt;2,"N/A",AVERAGE('Data pre-processing'!C74:V74)))</f>
        <v>35</v>
      </c>
      <c r="X74" s="49" t="str">
        <f>IF(ISERROR(STDEV('Data pre-processing'!C74:V74)),"N/A",STDEV('Data pre-processing'!C74:V74))</f>
        <v>N/A</v>
      </c>
    </row>
    <row r="75" spans="1:24" ht="12.75" customHeight="1">
      <c r="A75" s="174" t="str">
        <f>'Transcript table'!D83</f>
        <v>His-GTG-1</v>
      </c>
      <c r="B75" s="40" t="s">
        <v>294</v>
      </c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49">
        <f>IF(ISERROR(AVERAGE('Data pre-processing'!C75:V75)),35,IF(COUNT('Data pre-processing'!C75:V75)&lt;2,"N/A",AVERAGE('Data pre-processing'!C75:V75)))</f>
        <v>35</v>
      </c>
      <c r="X75" s="49" t="str">
        <f>IF(ISERROR(STDEV('Data pre-processing'!C75:V75)),"N/A",STDEV('Data pre-processing'!C75:V75))</f>
        <v>N/A</v>
      </c>
    </row>
    <row r="76" spans="1:24" ht="12.75" customHeight="1">
      <c r="A76" s="174" t="str">
        <f>'Transcript table'!D84</f>
        <v>His-GTG-2</v>
      </c>
      <c r="B76" s="40" t="s">
        <v>292</v>
      </c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49">
        <f>IF(ISERROR(AVERAGE('Data pre-processing'!C76:V76)),35,IF(COUNT('Data pre-processing'!C76:V76)&lt;2,"N/A",AVERAGE('Data pre-processing'!C76:V76)))</f>
        <v>35</v>
      </c>
      <c r="X76" s="49" t="str">
        <f>IF(ISERROR(STDEV('Data pre-processing'!C76:V76)),"N/A",STDEV('Data pre-processing'!C76:V76))</f>
        <v>N/A</v>
      </c>
    </row>
    <row r="77" spans="1:24" ht="12.75" customHeight="1">
      <c r="A77" s="174" t="str">
        <f>'Transcript table'!D85</f>
        <v>His-GTG-3</v>
      </c>
      <c r="B77" s="40" t="s">
        <v>290</v>
      </c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49">
        <f>IF(ISERROR(AVERAGE('Data pre-processing'!C77:V77)),35,IF(COUNT('Data pre-processing'!C77:V77)&lt;2,"N/A",AVERAGE('Data pre-processing'!C77:V77)))</f>
        <v>35</v>
      </c>
      <c r="X77" s="49" t="str">
        <f>IF(ISERROR(STDEV('Data pre-processing'!C77:V77)),"N/A",STDEV('Data pre-processing'!C77:V77))</f>
        <v>N/A</v>
      </c>
    </row>
    <row r="78" spans="1:24" ht="12.75" customHeight="1">
      <c r="A78" s="174" t="str">
        <f>'Transcript table'!D86</f>
        <v>Ile-AAT-1</v>
      </c>
      <c r="B78" s="40" t="s">
        <v>288</v>
      </c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49">
        <f>IF(ISERROR(AVERAGE('Data pre-processing'!C78:V78)),35,IF(COUNT('Data pre-processing'!C78:V78)&lt;2,"N/A",AVERAGE('Data pre-processing'!C78:V78)))</f>
        <v>35</v>
      </c>
      <c r="X78" s="49" t="str">
        <f>IF(ISERROR(STDEV('Data pre-processing'!C78:V78)),"N/A",STDEV('Data pre-processing'!C78:V78))</f>
        <v>N/A</v>
      </c>
    </row>
    <row r="79" spans="1:24" ht="12.75" customHeight="1">
      <c r="A79" s="174" t="str">
        <f>'Transcript table'!D87</f>
        <v>Ile-AAT-2</v>
      </c>
      <c r="B79" s="40" t="s">
        <v>286</v>
      </c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49">
        <f>IF(ISERROR(AVERAGE('Data pre-processing'!C79:V79)),35,IF(COUNT('Data pre-processing'!C79:V79)&lt;2,"N/A",AVERAGE('Data pre-processing'!C79:V79)))</f>
        <v>35</v>
      </c>
      <c r="X79" s="49" t="str">
        <f>IF(ISERROR(STDEV('Data pre-processing'!C79:V79)),"N/A",STDEV('Data pre-processing'!C79:V79))</f>
        <v>N/A</v>
      </c>
    </row>
    <row r="80" spans="1:24" ht="12.75" customHeight="1">
      <c r="A80" s="174" t="str">
        <f>'Transcript table'!D88</f>
        <v>Ile-AAT-3</v>
      </c>
      <c r="B80" s="40" t="s">
        <v>284</v>
      </c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49">
        <f>IF(ISERROR(AVERAGE('Data pre-processing'!C80:V80)),35,IF(COUNT('Data pre-processing'!C80:V80)&lt;2,"N/A",AVERAGE('Data pre-processing'!C80:V80)))</f>
        <v>35</v>
      </c>
      <c r="X80" s="49" t="str">
        <f>IF(ISERROR(STDEV('Data pre-processing'!C80:V80)),"N/A",STDEV('Data pre-processing'!C80:V80))</f>
        <v>N/A</v>
      </c>
    </row>
    <row r="81" spans="1:24" ht="12.75" customHeight="1">
      <c r="A81" s="174" t="str">
        <f>'Transcript table'!D89</f>
        <v>Ile-AAT-4</v>
      </c>
      <c r="B81" s="40" t="s">
        <v>282</v>
      </c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49">
        <f>IF(ISERROR(AVERAGE('Data pre-processing'!C81:V81)),35,IF(COUNT('Data pre-processing'!C81:V81)&lt;2,"N/A",AVERAGE('Data pre-processing'!C81:V81)))</f>
        <v>35</v>
      </c>
      <c r="X81" s="49" t="str">
        <f>IF(ISERROR(STDEV('Data pre-processing'!C81:V81)),"N/A",STDEV('Data pre-processing'!C81:V81))</f>
        <v>N/A</v>
      </c>
    </row>
    <row r="82" spans="1:24" ht="12.75" customHeight="1">
      <c r="A82" s="174" t="str">
        <f>'Transcript table'!D90</f>
        <v>Ile-AAT-5</v>
      </c>
      <c r="B82" s="40" t="s">
        <v>280</v>
      </c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49">
        <f>IF(ISERROR(AVERAGE('Data pre-processing'!C82:V82)),35,IF(COUNT('Data pre-processing'!C82:V82)&lt;2,"N/A",AVERAGE('Data pre-processing'!C82:V82)))</f>
        <v>35</v>
      </c>
      <c r="X82" s="49" t="str">
        <f>IF(ISERROR(STDEV('Data pre-processing'!C82:V82)),"N/A",STDEV('Data pre-processing'!C82:V82))</f>
        <v>N/A</v>
      </c>
    </row>
    <row r="83" spans="1:24" ht="12.75" customHeight="1">
      <c r="A83" s="174" t="str">
        <f>'Transcript table'!D91</f>
        <v>Ile-AAT-6</v>
      </c>
      <c r="B83" s="40" t="s">
        <v>278</v>
      </c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49">
        <f>IF(ISERROR(AVERAGE('Data pre-processing'!C83:V83)),35,IF(COUNT('Data pre-processing'!C83:V83)&lt;2,"N/A",AVERAGE('Data pre-processing'!C83:V83)))</f>
        <v>35</v>
      </c>
      <c r="X83" s="49" t="str">
        <f>IF(ISERROR(STDEV('Data pre-processing'!C83:V83)),"N/A",STDEV('Data pre-processing'!C83:V83))</f>
        <v>N/A</v>
      </c>
    </row>
    <row r="84" spans="1:24" ht="12.75" customHeight="1">
      <c r="A84" s="174" t="str">
        <f>'Transcript table'!D92</f>
        <v>Ile-GAT</v>
      </c>
      <c r="B84" s="40" t="s">
        <v>276</v>
      </c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49">
        <f>IF(ISERROR(AVERAGE('Data pre-processing'!C84:V84)),35,IF(COUNT('Data pre-processing'!C84:V84)&lt;2,"N/A",AVERAGE('Data pre-processing'!C84:V84)))</f>
        <v>35</v>
      </c>
      <c r="X84" s="49" t="str">
        <f>IF(ISERROR(STDEV('Data pre-processing'!C84:V84)),"N/A",STDEV('Data pre-processing'!C84:V84))</f>
        <v>N/A</v>
      </c>
    </row>
    <row r="85" spans="1:24" ht="12.75" customHeight="1">
      <c r="A85" s="174" t="str">
        <f>'Transcript table'!D93</f>
        <v>Ile-TAT</v>
      </c>
      <c r="B85" s="40" t="s">
        <v>274</v>
      </c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49">
        <f>IF(ISERROR(AVERAGE('Data pre-processing'!C85:V85)),35,IF(COUNT('Data pre-processing'!C85:V85)&lt;2,"N/A",AVERAGE('Data pre-processing'!C85:V85)))</f>
        <v>35</v>
      </c>
      <c r="X85" s="49" t="str">
        <f>IF(ISERROR(STDEV('Data pre-processing'!C85:V85)),"N/A",STDEV('Data pre-processing'!C85:V85))</f>
        <v>N/A</v>
      </c>
    </row>
    <row r="86" spans="1:24" ht="12.75" customHeight="1">
      <c r="A86" s="174" t="str">
        <f>'Transcript table'!D94</f>
        <v>Leu-AAG-1</v>
      </c>
      <c r="B86" s="40" t="s">
        <v>272</v>
      </c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49">
        <f>IF(ISERROR(AVERAGE('Data pre-processing'!C86:V86)),35,IF(COUNT('Data pre-processing'!C86:V86)&lt;2,"N/A",AVERAGE('Data pre-processing'!C86:V86)))</f>
        <v>35</v>
      </c>
      <c r="X86" s="49" t="str">
        <f>IF(ISERROR(STDEV('Data pre-processing'!C86:V86)),"N/A",STDEV('Data pre-processing'!C86:V86))</f>
        <v>N/A</v>
      </c>
    </row>
    <row r="87" spans="1:24" ht="12.75" customHeight="1">
      <c r="A87" s="174" t="str">
        <f>'Transcript table'!D95</f>
        <v>Leu-AAG-2</v>
      </c>
      <c r="B87" s="40" t="s">
        <v>270</v>
      </c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49">
        <f>IF(ISERROR(AVERAGE('Data pre-processing'!C87:V87)),35,IF(COUNT('Data pre-processing'!C87:V87)&lt;2,"N/A",AVERAGE('Data pre-processing'!C87:V87)))</f>
        <v>35</v>
      </c>
      <c r="X87" s="49" t="str">
        <f>IF(ISERROR(STDEV('Data pre-processing'!C87:V87)),"N/A",STDEV('Data pre-processing'!C87:V87))</f>
        <v>N/A</v>
      </c>
    </row>
    <row r="88" spans="1:24" ht="12.75" customHeight="1">
      <c r="A88" s="174" t="str">
        <f>'Transcript table'!D96</f>
        <v>Leu-CAA-1</v>
      </c>
      <c r="B88" s="40" t="s">
        <v>268</v>
      </c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49">
        <f>IF(ISERROR(AVERAGE('Data pre-processing'!C88:V88)),35,IF(COUNT('Data pre-processing'!C88:V88)&lt;2,"N/A",AVERAGE('Data pre-processing'!C88:V88)))</f>
        <v>35</v>
      </c>
      <c r="X88" s="49" t="str">
        <f>IF(ISERROR(STDEV('Data pre-processing'!C88:V88)),"N/A",STDEV('Data pre-processing'!C88:V88))</f>
        <v>N/A</v>
      </c>
    </row>
    <row r="89" spans="1:24" ht="12.75" customHeight="1">
      <c r="A89" s="174" t="str">
        <f>'Transcript table'!D97</f>
        <v>Leu-CAA-2</v>
      </c>
      <c r="B89" s="40" t="s">
        <v>266</v>
      </c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49">
        <f>IF(ISERROR(AVERAGE('Data pre-processing'!C89:V89)),35,IF(COUNT('Data pre-processing'!C89:V89)&lt;2,"N/A",AVERAGE('Data pre-processing'!C89:V89)))</f>
        <v>35</v>
      </c>
      <c r="X89" s="49" t="str">
        <f>IF(ISERROR(STDEV('Data pre-processing'!C89:V89)),"N/A",STDEV('Data pre-processing'!C89:V89))</f>
        <v>N/A</v>
      </c>
    </row>
    <row r="90" spans="1:24" ht="12.75" customHeight="1">
      <c r="A90" s="174" t="str">
        <f>'Transcript table'!D98</f>
        <v>Leu-CAA-3</v>
      </c>
      <c r="B90" s="40" t="s">
        <v>264</v>
      </c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49">
        <f>IF(ISERROR(AVERAGE('Data pre-processing'!C90:V90)),35,IF(COUNT('Data pre-processing'!C90:V90)&lt;2,"N/A",AVERAGE('Data pre-processing'!C90:V90)))</f>
        <v>35</v>
      </c>
      <c r="X90" s="49" t="str">
        <f>IF(ISERROR(STDEV('Data pre-processing'!C90:V90)),"N/A",STDEV('Data pre-processing'!C90:V90))</f>
        <v>N/A</v>
      </c>
    </row>
    <row r="91" spans="1:24" ht="12.75" customHeight="1">
      <c r="A91" s="174" t="str">
        <f>'Transcript table'!D99</f>
        <v>Leu-CAA-4</v>
      </c>
      <c r="B91" s="40" t="s">
        <v>262</v>
      </c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49">
        <f>IF(ISERROR(AVERAGE('Data pre-processing'!C91:V91)),35,IF(COUNT('Data pre-processing'!C91:V91)&lt;2,"N/A",AVERAGE('Data pre-processing'!C91:V91)))</f>
        <v>35</v>
      </c>
      <c r="X91" s="49" t="str">
        <f>IF(ISERROR(STDEV('Data pre-processing'!C91:V91)),"N/A",STDEV('Data pre-processing'!C91:V91))</f>
        <v>N/A</v>
      </c>
    </row>
    <row r="92" spans="1:24" ht="12.75" customHeight="1">
      <c r="A92" s="174" t="str">
        <f>'Transcript table'!D100</f>
        <v>Leu-CAA-5</v>
      </c>
      <c r="B92" s="40" t="s">
        <v>260</v>
      </c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49">
        <f>IF(ISERROR(AVERAGE('Data pre-processing'!C92:V92)),35,IF(COUNT('Data pre-processing'!C92:V92)&lt;2,"N/A",AVERAGE('Data pre-processing'!C92:V92)))</f>
        <v>35</v>
      </c>
      <c r="X92" s="49" t="str">
        <f>IF(ISERROR(STDEV('Data pre-processing'!C92:V92)),"N/A",STDEV('Data pre-processing'!C92:V92))</f>
        <v>N/A</v>
      </c>
    </row>
    <row r="93" spans="1:24" ht="12.75" customHeight="1">
      <c r="A93" s="174" t="str">
        <f>'Transcript table'!D101</f>
        <v>Leu-CAA-6</v>
      </c>
      <c r="B93" s="40" t="s">
        <v>258</v>
      </c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49">
        <f>IF(ISERROR(AVERAGE('Data pre-processing'!C93:V93)),35,IF(COUNT('Data pre-processing'!C93:V93)&lt;2,"N/A",AVERAGE('Data pre-processing'!C93:V93)))</f>
        <v>35</v>
      </c>
      <c r="X93" s="49" t="str">
        <f>IF(ISERROR(STDEV('Data pre-processing'!C93:V93)),"N/A",STDEV('Data pre-processing'!C93:V93))</f>
        <v>N/A</v>
      </c>
    </row>
    <row r="94" spans="1:24" ht="12.75" customHeight="1">
      <c r="A94" s="174" t="str">
        <f>'Transcript table'!D102</f>
        <v>Leu-CAG</v>
      </c>
      <c r="B94" s="40" t="s">
        <v>256</v>
      </c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49">
        <f>IF(ISERROR(AVERAGE('Data pre-processing'!C94:V94)),35,IF(COUNT('Data pre-processing'!C94:V94)&lt;2,"N/A",AVERAGE('Data pre-processing'!C94:V94)))</f>
        <v>35</v>
      </c>
      <c r="X94" s="49" t="str">
        <f>IF(ISERROR(STDEV('Data pre-processing'!C94:V94)),"N/A",STDEV('Data pre-processing'!C94:V94))</f>
        <v>N/A</v>
      </c>
    </row>
    <row r="95" spans="1:24" ht="12.75" customHeight="1">
      <c r="A95" s="174" t="str">
        <f>'Transcript table'!D103</f>
        <v>Leu-TAA-1</v>
      </c>
      <c r="B95" s="40" t="s">
        <v>254</v>
      </c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49">
        <f>IF(ISERROR(AVERAGE('Data pre-processing'!C95:V95)),35,IF(COUNT('Data pre-processing'!C95:V95)&lt;2,"N/A",AVERAGE('Data pre-processing'!C95:V95)))</f>
        <v>35</v>
      </c>
      <c r="X95" s="49" t="str">
        <f>IF(ISERROR(STDEV('Data pre-processing'!C95:V95)),"N/A",STDEV('Data pre-processing'!C95:V95))</f>
        <v>N/A</v>
      </c>
    </row>
    <row r="96" spans="1:24" ht="12.75" customHeight="1">
      <c r="A96" s="174" t="str">
        <f>'Transcript table'!D104</f>
        <v>Leu-TAA-2</v>
      </c>
      <c r="B96" s="40" t="s">
        <v>252</v>
      </c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49">
        <f>IF(ISERROR(AVERAGE('Data pre-processing'!C96:V96)),35,IF(COUNT('Data pre-processing'!C96:V96)&lt;2,"N/A",AVERAGE('Data pre-processing'!C96:V96)))</f>
        <v>35</v>
      </c>
      <c r="X96" s="49" t="str">
        <f>IF(ISERROR(STDEV('Data pre-processing'!C96:V96)),"N/A",STDEV('Data pre-processing'!C96:V96))</f>
        <v>N/A</v>
      </c>
    </row>
    <row r="97" spans="1:24" ht="12.75" customHeight="1">
      <c r="A97" s="174" t="str">
        <f>'Transcript table'!D105</f>
        <v>Leu-TAA-3</v>
      </c>
      <c r="B97" s="40" t="s">
        <v>250</v>
      </c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0"/>
      <c r="Q97" s="70"/>
      <c r="R97" s="70"/>
      <c r="S97" s="70"/>
      <c r="T97" s="70"/>
      <c r="U97" s="70"/>
      <c r="V97" s="70"/>
      <c r="W97" s="49">
        <f>IF(ISERROR(AVERAGE('Data pre-processing'!C97:V97)),35,IF(COUNT('Data pre-processing'!C97:V97)&lt;2,"N/A",AVERAGE('Data pre-processing'!C97:V97)))</f>
        <v>35</v>
      </c>
      <c r="X97" s="49" t="str">
        <f>IF(ISERROR(STDEV('Data pre-processing'!C97:V97)),"N/A",STDEV('Data pre-processing'!C97:V97))</f>
        <v>N/A</v>
      </c>
    </row>
    <row r="98" spans="1:24" ht="12.75" customHeight="1">
      <c r="A98" s="174" t="str">
        <f>'Transcript table'!D106</f>
        <v>Leu-TAA-4</v>
      </c>
      <c r="B98" s="40" t="s">
        <v>248</v>
      </c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0"/>
      <c r="Q98" s="70"/>
      <c r="R98" s="70"/>
      <c r="S98" s="70"/>
      <c r="T98" s="70"/>
      <c r="U98" s="70"/>
      <c r="V98" s="70"/>
      <c r="W98" s="49">
        <f>IF(ISERROR(AVERAGE('Data pre-processing'!C98:V98)),35,IF(COUNT('Data pre-processing'!C98:V98)&lt;2,"N/A",AVERAGE('Data pre-processing'!C98:V98)))</f>
        <v>35</v>
      </c>
      <c r="X98" s="49" t="str">
        <f>IF(ISERROR(STDEV('Data pre-processing'!C98:V98)),"N/A",STDEV('Data pre-processing'!C98:V98))</f>
        <v>N/A</v>
      </c>
    </row>
    <row r="99" spans="1:24" ht="12.75" customHeight="1">
      <c r="A99" s="174" t="str">
        <f>'Transcript table'!D107</f>
        <v>Leu-TAA-5</v>
      </c>
      <c r="B99" s="40" t="s">
        <v>246</v>
      </c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49">
        <f>IF(ISERROR(AVERAGE('Data pre-processing'!C99:V99)),35,IF(COUNT('Data pre-processing'!C99:V99)&lt;2,"N/A",AVERAGE('Data pre-processing'!C99:V99)))</f>
        <v>35</v>
      </c>
      <c r="X99" s="49" t="str">
        <f>IF(ISERROR(STDEV('Data pre-processing'!C99:V99)),"N/A",STDEV('Data pre-processing'!C99:V99))</f>
        <v>N/A</v>
      </c>
    </row>
    <row r="100" spans="1:24" ht="12.75" customHeight="1">
      <c r="A100" s="174" t="str">
        <f>'Transcript table'!D108</f>
        <v>Leu-TAG-1</v>
      </c>
      <c r="B100" s="40" t="s">
        <v>244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49">
        <f>IF(ISERROR(AVERAGE('Data pre-processing'!C100:V100)),35,IF(COUNT('Data pre-processing'!C100:V100)&lt;2,"N/A",AVERAGE('Data pre-processing'!C100:V100)))</f>
        <v>35</v>
      </c>
      <c r="X100" s="49" t="str">
        <f>IF(ISERROR(STDEV('Data pre-processing'!C100:V100)),"N/A",STDEV('Data pre-processing'!C100:V100))</f>
        <v>N/A</v>
      </c>
    </row>
    <row r="101" spans="1:24" ht="12.75" customHeight="1">
      <c r="A101" s="174" t="str">
        <f>'Transcript table'!D109</f>
        <v>Leu-TAG-2</v>
      </c>
      <c r="B101" s="40" t="s">
        <v>242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49">
        <f>IF(ISERROR(AVERAGE('Data pre-processing'!C101:V101)),35,IF(COUNT('Data pre-processing'!C101:V101)&lt;2,"N/A",AVERAGE('Data pre-processing'!C101:V101)))</f>
        <v>35</v>
      </c>
      <c r="X101" s="49" t="str">
        <f>IF(ISERROR(STDEV('Data pre-processing'!C101:V101)),"N/A",STDEV('Data pre-processing'!C101:V101))</f>
        <v>N/A</v>
      </c>
    </row>
    <row r="102" spans="1:24" ht="12.75" customHeight="1">
      <c r="A102" s="174" t="str">
        <f>'Transcript table'!D110</f>
        <v>Leu-TAG-3</v>
      </c>
      <c r="B102" s="40" t="s">
        <v>240</v>
      </c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49">
        <f>IF(ISERROR(AVERAGE('Data pre-processing'!C102:V102)),35,IF(COUNT('Data pre-processing'!C102:V102)&lt;2,"N/A",AVERAGE('Data pre-processing'!C102:V102)))</f>
        <v>35</v>
      </c>
      <c r="X102" s="49" t="str">
        <f>IF(ISERROR(STDEV('Data pre-processing'!C102:V102)),"N/A",STDEV('Data pre-processing'!C102:V102))</f>
        <v>N/A</v>
      </c>
    </row>
    <row r="103" spans="1:24" ht="12.75" customHeight="1">
      <c r="A103" s="174" t="str">
        <f>'Transcript table'!D111</f>
        <v>Lys-CTT-1</v>
      </c>
      <c r="B103" s="40" t="s">
        <v>238</v>
      </c>
      <c r="C103" s="70"/>
      <c r="D103" s="70"/>
      <c r="E103" s="70"/>
      <c r="F103" s="70"/>
      <c r="G103" s="70"/>
      <c r="H103" s="70"/>
      <c r="I103" s="71"/>
      <c r="J103" s="70"/>
      <c r="K103" s="71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49">
        <f>IF(ISERROR(AVERAGE('Data pre-processing'!C103:V103)),35,IF(COUNT('Data pre-processing'!C103:V103)&lt;2,"N/A",AVERAGE('Data pre-processing'!C103:V103)))</f>
        <v>35</v>
      </c>
      <c r="X103" s="49" t="str">
        <f>IF(ISERROR(STDEV('Data pre-processing'!C103:V103)),"N/A",STDEV('Data pre-processing'!C103:V103))</f>
        <v>N/A</v>
      </c>
    </row>
    <row r="104" spans="1:24" ht="12.75" customHeight="1">
      <c r="A104" s="174" t="str">
        <f>'Transcript table'!D112</f>
        <v>Lys-CTT-2</v>
      </c>
      <c r="B104" s="40" t="s">
        <v>236</v>
      </c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49">
        <f>IF(ISERROR(AVERAGE('Data pre-processing'!C104:V104)),35,IF(COUNT('Data pre-processing'!C104:V104)&lt;2,"N/A",AVERAGE('Data pre-processing'!C104:V104)))</f>
        <v>35</v>
      </c>
      <c r="X104" s="49" t="str">
        <f>IF(ISERROR(STDEV('Data pre-processing'!C104:V104)),"N/A",STDEV('Data pre-processing'!C104:V104))</f>
        <v>N/A</v>
      </c>
    </row>
    <row r="105" spans="1:24" ht="12.75" customHeight="1">
      <c r="A105" s="174" t="str">
        <f>'Transcript table'!D113</f>
        <v>Lys-CTT-3</v>
      </c>
      <c r="B105" s="40" t="s">
        <v>234</v>
      </c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49">
        <f>IF(ISERROR(AVERAGE('Data pre-processing'!C105:V105)),35,IF(COUNT('Data pre-processing'!C105:V105)&lt;2,"N/A",AVERAGE('Data pre-processing'!C105:V105)))</f>
        <v>35</v>
      </c>
      <c r="X105" s="49" t="str">
        <f>IF(ISERROR(STDEV('Data pre-processing'!C105:V105)),"N/A",STDEV('Data pre-processing'!C105:V105))</f>
        <v>N/A</v>
      </c>
    </row>
    <row r="106" spans="1:24" ht="12.75" customHeight="1">
      <c r="A106" s="174" t="str">
        <f>'Transcript table'!D114</f>
        <v>Lys-CTT-4</v>
      </c>
      <c r="B106" s="40" t="s">
        <v>232</v>
      </c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49">
        <f>IF(ISERROR(AVERAGE('Data pre-processing'!C106:V106)),35,IF(COUNT('Data pre-processing'!C106:V106)&lt;2,"N/A",AVERAGE('Data pre-processing'!C106:V106)))</f>
        <v>35</v>
      </c>
      <c r="X106" s="49" t="str">
        <f>IF(ISERROR(STDEV('Data pre-processing'!C106:V106)),"N/A",STDEV('Data pre-processing'!C106:V106))</f>
        <v>N/A</v>
      </c>
    </row>
    <row r="107" spans="1:24" ht="12.75" customHeight="1">
      <c r="A107" s="174" t="str">
        <f>'Transcript table'!D115</f>
        <v>Lys-CTT-5</v>
      </c>
      <c r="B107" s="40" t="s">
        <v>230</v>
      </c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49">
        <f>IF(ISERROR(AVERAGE('Data pre-processing'!C107:V107)),35,IF(COUNT('Data pre-processing'!C107:V107)&lt;2,"N/A",AVERAGE('Data pre-processing'!C107:V107)))</f>
        <v>35</v>
      </c>
      <c r="X107" s="49" t="str">
        <f>IF(ISERROR(STDEV('Data pre-processing'!C107:V107)),"N/A",STDEV('Data pre-processing'!C107:V107))</f>
        <v>N/A</v>
      </c>
    </row>
    <row r="108" spans="1:24" ht="12.75" customHeight="1">
      <c r="A108" s="174" t="str">
        <f>'Transcript table'!D116</f>
        <v>Lys-CTT-6</v>
      </c>
      <c r="B108" s="40" t="s">
        <v>228</v>
      </c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1"/>
      <c r="Q108" s="71"/>
      <c r="R108" s="71"/>
      <c r="S108" s="71"/>
      <c r="T108" s="71"/>
      <c r="U108" s="71"/>
      <c r="V108" s="71"/>
      <c r="W108" s="49">
        <f>IF(ISERROR(AVERAGE('Data pre-processing'!C108:V108)),35,IF(COUNT('Data pre-processing'!C108:V108)&lt;2,"N/A",AVERAGE('Data pre-processing'!C108:V108)))</f>
        <v>35</v>
      </c>
      <c r="X108" s="49" t="str">
        <f>IF(ISERROR(STDEV('Data pre-processing'!C108:V108)),"N/A",STDEV('Data pre-processing'!C108:V108))</f>
        <v>N/A</v>
      </c>
    </row>
    <row r="109" spans="1:24" ht="12.75" customHeight="1">
      <c r="A109" s="174" t="str">
        <f>'Transcript table'!D117</f>
        <v>Lys-CTT-7</v>
      </c>
      <c r="B109" s="40" t="s">
        <v>226</v>
      </c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49">
        <f>IF(ISERROR(AVERAGE('Data pre-processing'!C109:V109)),35,IF(COUNT('Data pre-processing'!C109:V109)&lt;2,"N/A",AVERAGE('Data pre-processing'!C109:V109)))</f>
        <v>35</v>
      </c>
      <c r="X109" s="49" t="str">
        <f>IF(ISERROR(STDEV('Data pre-processing'!C109:V109)),"N/A",STDEV('Data pre-processing'!C109:V109))</f>
        <v>N/A</v>
      </c>
    </row>
    <row r="110" spans="1:24" ht="12.75" customHeight="1">
      <c r="A110" s="174" t="str">
        <f>'Transcript table'!D118</f>
        <v>Lys-CTT-8</v>
      </c>
      <c r="B110" s="40" t="s">
        <v>224</v>
      </c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49">
        <f>IF(ISERROR(AVERAGE('Data pre-processing'!C110:V110)),35,IF(COUNT('Data pre-processing'!C110:V110)&lt;2,"N/A",AVERAGE('Data pre-processing'!C110:V110)))</f>
        <v>35</v>
      </c>
      <c r="X110" s="49" t="str">
        <f>IF(ISERROR(STDEV('Data pre-processing'!C110:V110)),"N/A",STDEV('Data pre-processing'!C110:V110))</f>
        <v>N/A</v>
      </c>
    </row>
    <row r="111" spans="1:24" ht="12.75" customHeight="1">
      <c r="A111" s="174" t="str">
        <f>'Transcript table'!D119</f>
        <v>Lys-TTT-1</v>
      </c>
      <c r="B111" s="40" t="s">
        <v>222</v>
      </c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49">
        <f>IF(ISERROR(AVERAGE('Data pre-processing'!C111:V111)),35,IF(COUNT('Data pre-processing'!C111:V111)&lt;2,"N/A",AVERAGE('Data pre-processing'!C111:V111)))</f>
        <v>35</v>
      </c>
      <c r="X111" s="49" t="str">
        <f>IF(ISERROR(STDEV('Data pre-processing'!C111:V111)),"N/A",STDEV('Data pre-processing'!C111:V111))</f>
        <v>N/A</v>
      </c>
    </row>
    <row r="112" spans="1:24" ht="12.75" customHeight="1">
      <c r="A112" s="174" t="str">
        <f>'Transcript table'!D120</f>
        <v>Lys-TTT-2</v>
      </c>
      <c r="B112" s="40" t="s">
        <v>220</v>
      </c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49">
        <f>IF(ISERROR(AVERAGE('Data pre-processing'!C112:V112)),35,IF(COUNT('Data pre-processing'!C112:V112)&lt;2,"N/A",AVERAGE('Data pre-processing'!C112:V112)))</f>
        <v>35</v>
      </c>
      <c r="X112" s="49" t="str">
        <f>IF(ISERROR(STDEV('Data pre-processing'!C112:V112)),"N/A",STDEV('Data pre-processing'!C112:V112))</f>
        <v>N/A</v>
      </c>
    </row>
    <row r="113" spans="1:24" ht="12.75" customHeight="1">
      <c r="A113" s="174" t="str">
        <f>'Transcript table'!D121</f>
        <v>Lys-TTT-3</v>
      </c>
      <c r="B113" s="40" t="s">
        <v>218</v>
      </c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49">
        <f>IF(ISERROR(AVERAGE('Data pre-processing'!C113:V113)),35,IF(COUNT('Data pre-processing'!C113:V113)&lt;2,"N/A",AVERAGE('Data pre-processing'!C113:V113)))</f>
        <v>35</v>
      </c>
      <c r="X113" s="49" t="str">
        <f>IF(ISERROR(STDEV('Data pre-processing'!C113:V113)),"N/A",STDEV('Data pre-processing'!C113:V113))</f>
        <v>N/A</v>
      </c>
    </row>
    <row r="114" spans="1:24" ht="12.75" customHeight="1">
      <c r="A114" s="174" t="str">
        <f>'Transcript table'!D122</f>
        <v>Met-CAT-1</v>
      </c>
      <c r="B114" s="40" t="s">
        <v>216</v>
      </c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49">
        <f>IF(ISERROR(AVERAGE('Data pre-processing'!C114:V114)),35,IF(COUNT('Data pre-processing'!C114:V114)&lt;2,"N/A",AVERAGE('Data pre-processing'!C114:V114)))</f>
        <v>35</v>
      </c>
      <c r="X114" s="49" t="str">
        <f>IF(ISERROR(STDEV('Data pre-processing'!C114:V114)),"N/A",STDEV('Data pre-processing'!C114:V114))</f>
        <v>N/A</v>
      </c>
    </row>
    <row r="115" spans="1:24" ht="12.75" customHeight="1">
      <c r="A115" s="174" t="str">
        <f>'Transcript table'!D123</f>
        <v>Met-CAT-2</v>
      </c>
      <c r="B115" s="40" t="s">
        <v>214</v>
      </c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49">
        <f>IF(ISERROR(AVERAGE('Data pre-processing'!C115:V115)),35,IF(COUNT('Data pre-processing'!C115:V115)&lt;2,"N/A",AVERAGE('Data pre-processing'!C115:V115)))</f>
        <v>35</v>
      </c>
      <c r="X115" s="49" t="str">
        <f>IF(ISERROR(STDEV('Data pre-processing'!C115:V115)),"N/A",STDEV('Data pre-processing'!C115:V115))</f>
        <v>N/A</v>
      </c>
    </row>
    <row r="116" spans="1:24" ht="12.75" customHeight="1">
      <c r="A116" s="174" t="str">
        <f>'Transcript table'!D124</f>
        <v>Met-CAT-3</v>
      </c>
      <c r="B116" s="40" t="s">
        <v>212</v>
      </c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49">
        <f>IF(ISERROR(AVERAGE('Data pre-processing'!C116:V116)),35,IF(COUNT('Data pre-processing'!C116:V116)&lt;2,"N/A",AVERAGE('Data pre-processing'!C116:V116)))</f>
        <v>35</v>
      </c>
      <c r="X116" s="49" t="str">
        <f>IF(ISERROR(STDEV('Data pre-processing'!C116:V116)),"N/A",STDEV('Data pre-processing'!C116:V116))</f>
        <v>N/A</v>
      </c>
    </row>
    <row r="117" spans="1:24" ht="12.75" customHeight="1">
      <c r="A117" s="174" t="str">
        <f>'Transcript table'!D125</f>
        <v>Met-CAT-4</v>
      </c>
      <c r="B117" s="40" t="s">
        <v>210</v>
      </c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49">
        <f>IF(ISERROR(AVERAGE('Data pre-processing'!C117:V117)),35,IF(COUNT('Data pre-processing'!C117:V117)&lt;2,"N/A",AVERAGE('Data pre-processing'!C117:V117)))</f>
        <v>35</v>
      </c>
      <c r="X117" s="49" t="str">
        <f>IF(ISERROR(STDEV('Data pre-processing'!C117:V117)),"N/A",STDEV('Data pre-processing'!C117:V117))</f>
        <v>N/A</v>
      </c>
    </row>
    <row r="118" spans="1:24" ht="12.75" customHeight="1">
      <c r="A118" s="174" t="str">
        <f>'Transcript table'!D126</f>
        <v>iMet-CAT</v>
      </c>
      <c r="B118" s="40" t="s">
        <v>208</v>
      </c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49">
        <f>IF(ISERROR(AVERAGE('Data pre-processing'!C118:V118)),35,IF(COUNT('Data pre-processing'!C118:V118)&lt;2,"N/A",AVERAGE('Data pre-processing'!C118:V118)))</f>
        <v>35</v>
      </c>
      <c r="X118" s="49" t="str">
        <f>IF(ISERROR(STDEV('Data pre-processing'!C118:V118)),"N/A",STDEV('Data pre-processing'!C118:V118))</f>
        <v>N/A</v>
      </c>
    </row>
    <row r="119" spans="1:24" ht="12.75" customHeight="1">
      <c r="A119" s="174" t="str">
        <f>'Transcript table'!D127</f>
        <v>Phe-GAA-1</v>
      </c>
      <c r="B119" s="40" t="s">
        <v>206</v>
      </c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49">
        <f>IF(ISERROR(AVERAGE('Data pre-processing'!C119:V119)),35,IF(COUNT('Data pre-processing'!C119:V119)&lt;2,"N/A",AVERAGE('Data pre-processing'!C119:V119)))</f>
        <v>35</v>
      </c>
      <c r="X119" s="49" t="str">
        <f>IF(ISERROR(STDEV('Data pre-processing'!C119:V119)),"N/A",STDEV('Data pre-processing'!C119:V119))</f>
        <v>N/A</v>
      </c>
    </row>
    <row r="120" spans="1:24" ht="12.75" customHeight="1">
      <c r="A120" s="174" t="str">
        <f>'Transcript table'!D128</f>
        <v>Phe-GAA-2</v>
      </c>
      <c r="B120" s="40" t="s">
        <v>204</v>
      </c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49">
        <f>IF(ISERROR(AVERAGE('Data pre-processing'!C120:V120)),35,IF(COUNT('Data pre-processing'!C120:V120)&lt;2,"N/A",AVERAGE('Data pre-processing'!C120:V120)))</f>
        <v>35</v>
      </c>
      <c r="X120" s="49" t="str">
        <f>IF(ISERROR(STDEV('Data pre-processing'!C120:V120)),"N/A",STDEV('Data pre-processing'!C120:V120))</f>
        <v>N/A</v>
      </c>
    </row>
    <row r="121" spans="1:24" ht="12.75" customHeight="1">
      <c r="A121" s="174" t="str">
        <f>'Transcript table'!D129</f>
        <v>Phe-GAA-3</v>
      </c>
      <c r="B121" s="40" t="s">
        <v>202</v>
      </c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49">
        <f>IF(ISERROR(AVERAGE('Data pre-processing'!C121:V121)),35,IF(COUNT('Data pre-processing'!C121:V121)&lt;2,"N/A",AVERAGE('Data pre-processing'!C121:V121)))</f>
        <v>35</v>
      </c>
      <c r="X121" s="49" t="str">
        <f>IF(ISERROR(STDEV('Data pre-processing'!C121:V121)),"N/A",STDEV('Data pre-processing'!C121:V121))</f>
        <v>N/A</v>
      </c>
    </row>
    <row r="122" spans="1:24" ht="12.75" customHeight="1">
      <c r="A122" s="174" t="str">
        <f>'Transcript table'!D130</f>
        <v>Pro-AGG-1</v>
      </c>
      <c r="B122" s="40" t="s">
        <v>200</v>
      </c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49">
        <f>IF(ISERROR(AVERAGE('Data pre-processing'!C122:V122)),35,IF(COUNT('Data pre-processing'!C122:V122)&lt;2,"N/A",AVERAGE('Data pre-processing'!C122:V122)))</f>
        <v>35</v>
      </c>
      <c r="X122" s="49" t="str">
        <f>IF(ISERROR(STDEV('Data pre-processing'!C122:V122)),"N/A",STDEV('Data pre-processing'!C122:V122))</f>
        <v>N/A</v>
      </c>
    </row>
    <row r="123" spans="1:24" ht="12.75" customHeight="1">
      <c r="A123" s="174" t="str">
        <f>'Transcript table'!D131</f>
        <v>Pro-AGG-2</v>
      </c>
      <c r="B123" s="40" t="s">
        <v>198</v>
      </c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49">
        <f>IF(ISERROR(AVERAGE('Data pre-processing'!C123:V123)),35,IF(COUNT('Data pre-processing'!C123:V123)&lt;2,"N/A",AVERAGE('Data pre-processing'!C123:V123)))</f>
        <v>35</v>
      </c>
      <c r="X123" s="49" t="str">
        <f>IF(ISERROR(STDEV('Data pre-processing'!C123:V123)),"N/A",STDEV('Data pre-processing'!C123:V123))</f>
        <v>N/A</v>
      </c>
    </row>
    <row r="124" spans="1:24" ht="12.75" customHeight="1">
      <c r="A124" s="174" t="str">
        <f>'Transcript table'!D132</f>
        <v>Pro-AGG-3</v>
      </c>
      <c r="B124" s="40" t="s">
        <v>196</v>
      </c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49">
        <f>IF(ISERROR(AVERAGE('Data pre-processing'!C124:V124)),35,IF(COUNT('Data pre-processing'!C124:V124)&lt;2,"N/A",AVERAGE('Data pre-processing'!C124:V124)))</f>
        <v>35</v>
      </c>
      <c r="X124" s="49" t="str">
        <f>IF(ISERROR(STDEV('Data pre-processing'!C124:V124)),"N/A",STDEV('Data pre-processing'!C124:V124))</f>
        <v>N/A</v>
      </c>
    </row>
    <row r="125" spans="1:24" ht="12.75" customHeight="1">
      <c r="A125" s="174" t="str">
        <f>'Transcript table'!D133</f>
        <v>Pro-CGG-1</v>
      </c>
      <c r="B125" s="40" t="s">
        <v>194</v>
      </c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49">
        <f>IF(ISERROR(AVERAGE('Data pre-processing'!C125:V125)),35,IF(COUNT('Data pre-processing'!C125:V125)&lt;2,"N/A",AVERAGE('Data pre-processing'!C125:V125)))</f>
        <v>35</v>
      </c>
      <c r="X125" s="49" t="str">
        <f>IF(ISERROR(STDEV('Data pre-processing'!C125:V125)),"N/A",STDEV('Data pre-processing'!C125:V125))</f>
        <v>N/A</v>
      </c>
    </row>
    <row r="126" spans="1:24" ht="12.75" customHeight="1">
      <c r="A126" s="174" t="str">
        <f>'Transcript table'!D134</f>
        <v>Pro-CGG-2</v>
      </c>
      <c r="B126" s="40" t="s">
        <v>192</v>
      </c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49">
        <f>IF(ISERROR(AVERAGE('Data pre-processing'!C126:V126)),35,IF(COUNT('Data pre-processing'!C126:V126)&lt;2,"N/A",AVERAGE('Data pre-processing'!C126:V126)))</f>
        <v>35</v>
      </c>
      <c r="X126" s="49" t="str">
        <f>IF(ISERROR(STDEV('Data pre-processing'!C126:V126)),"N/A",STDEV('Data pre-processing'!C126:V126))</f>
        <v>N/A</v>
      </c>
    </row>
    <row r="127" spans="1:24" ht="12.75" customHeight="1">
      <c r="A127" s="174" t="str">
        <f>'Transcript table'!D135</f>
        <v>Pro-CGG-3</v>
      </c>
      <c r="B127" s="40" t="s">
        <v>190</v>
      </c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49">
        <f>IF(ISERROR(AVERAGE('Data pre-processing'!C127:V127)),35,IF(COUNT('Data pre-processing'!C127:V127)&lt;2,"N/A",AVERAGE('Data pre-processing'!C127:V127)))</f>
        <v>35</v>
      </c>
      <c r="X127" s="49" t="str">
        <f>IF(ISERROR(STDEV('Data pre-processing'!C127:V127)),"N/A",STDEV('Data pre-processing'!C127:V127))</f>
        <v>N/A</v>
      </c>
    </row>
    <row r="128" spans="1:24" ht="12.75" customHeight="1">
      <c r="A128" s="174" t="str">
        <f>'Transcript table'!D136</f>
        <v>Pro-TGG-1</v>
      </c>
      <c r="B128" s="40" t="s">
        <v>188</v>
      </c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49">
        <f>IF(ISERROR(AVERAGE('Data pre-processing'!C128:V128)),35,IF(COUNT('Data pre-processing'!C128:V128)&lt;2,"N/A",AVERAGE('Data pre-processing'!C128:V128)))</f>
        <v>35</v>
      </c>
      <c r="X128" s="49" t="str">
        <f>IF(ISERROR(STDEV('Data pre-processing'!C128:V128)),"N/A",STDEV('Data pre-processing'!C128:V128))</f>
        <v>N/A</v>
      </c>
    </row>
    <row r="129" spans="1:24" ht="12.75" customHeight="1">
      <c r="A129" s="174" t="str">
        <f>'Transcript table'!D137</f>
        <v>Pro-TGG-2</v>
      </c>
      <c r="B129" s="40" t="s">
        <v>186</v>
      </c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49">
        <f>IF(ISERROR(AVERAGE('Data pre-processing'!C129:V129)),35,IF(COUNT('Data pre-processing'!C129:V129)&lt;2,"N/A",AVERAGE('Data pre-processing'!C129:V129)))</f>
        <v>35</v>
      </c>
      <c r="X129" s="49" t="str">
        <f>IF(ISERROR(STDEV('Data pre-processing'!C129:V129)),"N/A",STDEV('Data pre-processing'!C129:V129))</f>
        <v>N/A</v>
      </c>
    </row>
    <row r="130" spans="1:24" ht="12.75" customHeight="1">
      <c r="A130" s="174" t="str">
        <f>'Transcript table'!D138</f>
        <v>Pro-TGG-3</v>
      </c>
      <c r="B130" s="40" t="s">
        <v>184</v>
      </c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49">
        <f>IF(ISERROR(AVERAGE('Data pre-processing'!C130:V130)),35,IF(COUNT('Data pre-processing'!C130:V130)&lt;2,"N/A",AVERAGE('Data pre-processing'!C130:V130)))</f>
        <v>35</v>
      </c>
      <c r="X130" s="49" t="str">
        <f>IF(ISERROR(STDEV('Data pre-processing'!C130:V130)),"N/A",STDEV('Data pre-processing'!C130:V130))</f>
        <v>N/A</v>
      </c>
    </row>
    <row r="131" spans="1:24" ht="12.75" customHeight="1">
      <c r="A131" s="174" t="str">
        <f>'Transcript table'!D139</f>
        <v>Sec-TCA-1</v>
      </c>
      <c r="B131" s="40" t="s">
        <v>182</v>
      </c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49">
        <f>IF(ISERROR(AVERAGE('Data pre-processing'!C131:V131)),35,IF(COUNT('Data pre-processing'!C131:V131)&lt;2,"N/A",AVERAGE('Data pre-processing'!C131:V131)))</f>
        <v>35</v>
      </c>
      <c r="X131" s="49" t="str">
        <f>IF(ISERROR(STDEV('Data pre-processing'!C131:V131)),"N/A",STDEV('Data pre-processing'!C131:V131))</f>
        <v>N/A</v>
      </c>
    </row>
    <row r="132" spans="1:24" ht="12.75" customHeight="1">
      <c r="A132" s="174" t="str">
        <f>'Transcript table'!D140</f>
        <v>Sec-TCA-2</v>
      </c>
      <c r="B132" s="40" t="s">
        <v>180</v>
      </c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49">
        <f>IF(ISERROR(AVERAGE('Data pre-processing'!C132:V132)),35,IF(COUNT('Data pre-processing'!C132:V132)&lt;2,"N/A",AVERAGE('Data pre-processing'!C132:V132)))</f>
        <v>35</v>
      </c>
      <c r="X132" s="49" t="str">
        <f>IF(ISERROR(STDEV('Data pre-processing'!C132:V132)),"N/A",STDEV('Data pre-processing'!C132:V132))</f>
        <v>N/A</v>
      </c>
    </row>
    <row r="133" spans="1:24" ht="12.75" customHeight="1">
      <c r="A133" s="174" t="str">
        <f>'Transcript table'!D141</f>
        <v>Sec-TCA-3</v>
      </c>
      <c r="B133" s="40" t="s">
        <v>178</v>
      </c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49">
        <f>IF(ISERROR(AVERAGE('Data pre-processing'!C133:V133)),35,IF(COUNT('Data pre-processing'!C133:V133)&lt;2,"N/A",AVERAGE('Data pre-processing'!C133:V133)))</f>
        <v>35</v>
      </c>
      <c r="X133" s="49" t="str">
        <f>IF(ISERROR(STDEV('Data pre-processing'!C133:V133)),"N/A",STDEV('Data pre-processing'!C133:V133))</f>
        <v>N/A</v>
      </c>
    </row>
    <row r="134" spans="1:24" ht="12.75" customHeight="1">
      <c r="A134" s="174" t="str">
        <f>'Transcript table'!D142</f>
        <v>Ser-AGA-1</v>
      </c>
      <c r="B134" s="40" t="s">
        <v>176</v>
      </c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49">
        <f>IF(ISERROR(AVERAGE('Data pre-processing'!C134:V134)),35,IF(COUNT('Data pre-processing'!C134:V134)&lt;2,"N/A",AVERAGE('Data pre-processing'!C134:V134)))</f>
        <v>35</v>
      </c>
      <c r="X134" s="49" t="str">
        <f>IF(ISERROR(STDEV('Data pre-processing'!C134:V134)),"N/A",STDEV('Data pre-processing'!C134:V134))</f>
        <v>N/A</v>
      </c>
    </row>
    <row r="135" spans="1:24" ht="12.75" customHeight="1">
      <c r="A135" s="174" t="str">
        <f>'Transcript table'!D143</f>
        <v>Ser-AGA-2</v>
      </c>
      <c r="B135" s="40" t="s">
        <v>174</v>
      </c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49">
        <f>IF(ISERROR(AVERAGE('Data pre-processing'!C135:V135)),35,IF(COUNT('Data pre-processing'!C135:V135)&lt;2,"N/A",AVERAGE('Data pre-processing'!C135:V135)))</f>
        <v>35</v>
      </c>
      <c r="X135" s="49" t="str">
        <f>IF(ISERROR(STDEV('Data pre-processing'!C135:V135)),"N/A",STDEV('Data pre-processing'!C135:V135))</f>
        <v>N/A</v>
      </c>
    </row>
    <row r="136" spans="1:24" ht="12.75" customHeight="1">
      <c r="A136" s="174" t="str">
        <f>'Transcript table'!D144</f>
        <v>Ser-CGA-1</v>
      </c>
      <c r="B136" s="40" t="s">
        <v>172</v>
      </c>
      <c r="C136" s="71"/>
      <c r="D136" s="71"/>
      <c r="E136" s="71"/>
      <c r="F136" s="70"/>
      <c r="G136" s="71"/>
      <c r="H136" s="70"/>
      <c r="I136" s="70"/>
      <c r="J136" s="71"/>
      <c r="K136" s="71"/>
      <c r="L136" s="71"/>
      <c r="M136" s="70"/>
      <c r="N136" s="70"/>
      <c r="O136" s="71"/>
      <c r="P136" s="70"/>
      <c r="Q136" s="70"/>
      <c r="R136" s="70"/>
      <c r="S136" s="70"/>
      <c r="T136" s="70"/>
      <c r="U136" s="70"/>
      <c r="V136" s="70"/>
      <c r="W136" s="49">
        <f>IF(ISERROR(AVERAGE('Data pre-processing'!C136:V136)),35,IF(COUNT('Data pre-processing'!C136:V136)&lt;2,"N/A",AVERAGE('Data pre-processing'!C136:V136)))</f>
        <v>35</v>
      </c>
      <c r="X136" s="49" t="str">
        <f>IF(ISERROR(STDEV('Data pre-processing'!C136:V136)),"N/A",STDEV('Data pre-processing'!C136:V136))</f>
        <v>N/A</v>
      </c>
    </row>
    <row r="137" spans="1:24" ht="12.75" customHeight="1">
      <c r="A137" s="174" t="str">
        <f>'Transcript table'!D145</f>
        <v>Ser-CGA-2</v>
      </c>
      <c r="B137" s="40" t="s">
        <v>170</v>
      </c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49">
        <f>IF(ISERROR(AVERAGE('Data pre-processing'!C137:V137)),35,IF(COUNT('Data pre-processing'!C137:V137)&lt;2,"N/A",AVERAGE('Data pre-processing'!C137:V137)))</f>
        <v>35</v>
      </c>
      <c r="X137" s="49" t="str">
        <f>IF(ISERROR(STDEV('Data pre-processing'!C137:V137)),"N/A",STDEV('Data pre-processing'!C137:V137))</f>
        <v>N/A</v>
      </c>
    </row>
    <row r="138" spans="1:24" ht="12.75" customHeight="1">
      <c r="A138" s="174" t="str">
        <f>'Transcript table'!D146</f>
        <v>Ser-GCT-1</v>
      </c>
      <c r="B138" s="40" t="s">
        <v>168</v>
      </c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49">
        <f>IF(ISERROR(AVERAGE('Data pre-processing'!C138:V138)),35,IF(COUNT('Data pre-processing'!C138:V138)&lt;2,"N/A",AVERAGE('Data pre-processing'!C138:V138)))</f>
        <v>35</v>
      </c>
      <c r="X138" s="49" t="str">
        <f>IF(ISERROR(STDEV('Data pre-processing'!C138:V138)),"N/A",STDEV('Data pre-processing'!C138:V138))</f>
        <v>N/A</v>
      </c>
    </row>
    <row r="139" spans="1:24" ht="12.75" customHeight="1">
      <c r="A139" s="174" t="str">
        <f>'Transcript table'!D147</f>
        <v>Ser-GCT-2</v>
      </c>
      <c r="B139" s="40" t="s">
        <v>166</v>
      </c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49">
        <f>IF(ISERROR(AVERAGE('Data pre-processing'!C139:V139)),35,IF(COUNT('Data pre-processing'!C139:V139)&lt;2,"N/A",AVERAGE('Data pre-processing'!C139:V139)))</f>
        <v>35</v>
      </c>
      <c r="X139" s="49" t="str">
        <f>IF(ISERROR(STDEV('Data pre-processing'!C139:V139)),"N/A",STDEV('Data pre-processing'!C139:V139))</f>
        <v>N/A</v>
      </c>
    </row>
    <row r="140" spans="1:24" ht="12.75" customHeight="1">
      <c r="A140" s="174" t="str">
        <f>'Transcript table'!D148</f>
        <v>Ser-GCT-3</v>
      </c>
      <c r="B140" s="40" t="s">
        <v>164</v>
      </c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49">
        <f>IF(ISERROR(AVERAGE('Data pre-processing'!C140:V140)),35,IF(COUNT('Data pre-processing'!C140:V140)&lt;2,"N/A",AVERAGE('Data pre-processing'!C140:V140)))</f>
        <v>35</v>
      </c>
      <c r="X140" s="49" t="str">
        <f>IF(ISERROR(STDEV('Data pre-processing'!C140:V140)),"N/A",STDEV('Data pre-processing'!C140:V140))</f>
        <v>N/A</v>
      </c>
    </row>
    <row r="141" spans="1:24" ht="12.75" customHeight="1">
      <c r="A141" s="174" t="str">
        <f>'Transcript table'!D149</f>
        <v>Ser-TGA-1</v>
      </c>
      <c r="B141" s="40" t="s">
        <v>162</v>
      </c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49">
        <f>IF(ISERROR(AVERAGE('Data pre-processing'!C141:V141)),35,IF(COUNT('Data pre-processing'!C141:V141)&lt;2,"N/A",AVERAGE('Data pre-processing'!C141:V141)))</f>
        <v>35</v>
      </c>
      <c r="X141" s="49" t="str">
        <f>IF(ISERROR(STDEV('Data pre-processing'!C141:V141)),"N/A",STDEV('Data pre-processing'!C141:V141))</f>
        <v>N/A</v>
      </c>
    </row>
    <row r="142" spans="1:24" ht="12.75" customHeight="1">
      <c r="A142" s="174" t="str">
        <f>'Transcript table'!D150</f>
        <v>Ser-TGA-2</v>
      </c>
      <c r="B142" s="40" t="s">
        <v>160</v>
      </c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49">
        <f>IF(ISERROR(AVERAGE('Data pre-processing'!C142:V142)),35,IF(COUNT('Data pre-processing'!C142:V142)&lt;2,"N/A",AVERAGE('Data pre-processing'!C142:V142)))</f>
        <v>35</v>
      </c>
      <c r="X142" s="49" t="str">
        <f>IF(ISERROR(STDEV('Data pre-processing'!C142:V142)),"N/A",STDEV('Data pre-processing'!C142:V142))</f>
        <v>N/A</v>
      </c>
    </row>
    <row r="143" spans="1:24" ht="12.75" customHeight="1">
      <c r="A143" s="174" t="str">
        <f>'Transcript table'!D151</f>
        <v>Thr-AGT-1</v>
      </c>
      <c r="B143" s="40" t="s">
        <v>158</v>
      </c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49">
        <f>IF(ISERROR(AVERAGE('Data pre-processing'!C143:V143)),35,IF(COUNT('Data pre-processing'!C143:V143)&lt;2,"N/A",AVERAGE('Data pre-processing'!C143:V143)))</f>
        <v>35</v>
      </c>
      <c r="X143" s="49" t="str">
        <f>IF(ISERROR(STDEV('Data pre-processing'!C143:V143)),"N/A",STDEV('Data pre-processing'!C143:V143))</f>
        <v>N/A</v>
      </c>
    </row>
    <row r="144" spans="1:24" ht="12.75" customHeight="1">
      <c r="A144" s="174" t="str">
        <f>'Transcript table'!D152</f>
        <v>Thr-AGT-2</v>
      </c>
      <c r="B144" s="40" t="s">
        <v>156</v>
      </c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49">
        <f>IF(ISERROR(AVERAGE('Data pre-processing'!C144:V144)),35,IF(COUNT('Data pre-processing'!C144:V144)&lt;2,"N/A",AVERAGE('Data pre-processing'!C144:V144)))</f>
        <v>35</v>
      </c>
      <c r="X144" s="49" t="str">
        <f>IF(ISERROR(STDEV('Data pre-processing'!C144:V144)),"N/A",STDEV('Data pre-processing'!C144:V144))</f>
        <v>N/A</v>
      </c>
    </row>
    <row r="145" spans="1:24" ht="12.75" customHeight="1">
      <c r="A145" s="174" t="str">
        <f>'Transcript table'!D153</f>
        <v>Thr-CGT-1</v>
      </c>
      <c r="B145" s="40" t="s">
        <v>154</v>
      </c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49">
        <f>IF(ISERROR(AVERAGE('Data pre-processing'!C145:V145)),35,IF(COUNT('Data pre-processing'!C145:V145)&lt;2,"N/A",AVERAGE('Data pre-processing'!C145:V145)))</f>
        <v>35</v>
      </c>
      <c r="X145" s="49" t="str">
        <f>IF(ISERROR(STDEV('Data pre-processing'!C145:V145)),"N/A",STDEV('Data pre-processing'!C145:V145))</f>
        <v>N/A</v>
      </c>
    </row>
    <row r="146" spans="1:24" ht="12.75" customHeight="1">
      <c r="A146" s="174" t="str">
        <f>'Transcript table'!D154</f>
        <v>Thr-CGT-2</v>
      </c>
      <c r="B146" s="40" t="s">
        <v>152</v>
      </c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49">
        <f>IF(ISERROR(AVERAGE('Data pre-processing'!C146:V146)),35,IF(COUNT('Data pre-processing'!C146:V146)&lt;2,"N/A",AVERAGE('Data pre-processing'!C146:V146)))</f>
        <v>35</v>
      </c>
      <c r="X146" s="49" t="str">
        <f>IF(ISERROR(STDEV('Data pre-processing'!C146:V146)),"N/A",STDEV('Data pre-processing'!C146:V146))</f>
        <v>N/A</v>
      </c>
    </row>
    <row r="147" spans="1:24" ht="12.75" customHeight="1">
      <c r="A147" s="174" t="str">
        <f>'Transcript table'!D155</f>
        <v>Thr-CGT-3</v>
      </c>
      <c r="B147" s="40" t="s">
        <v>150</v>
      </c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49">
        <f>IF(ISERROR(AVERAGE('Data pre-processing'!C147:V147)),35,IF(COUNT('Data pre-processing'!C147:V147)&lt;2,"N/A",AVERAGE('Data pre-processing'!C147:V147)))</f>
        <v>35</v>
      </c>
      <c r="X147" s="49" t="str">
        <f>IF(ISERROR(STDEV('Data pre-processing'!C147:V147)),"N/A",STDEV('Data pre-processing'!C147:V147))</f>
        <v>N/A</v>
      </c>
    </row>
    <row r="148" spans="1:24" ht="12.75" customHeight="1">
      <c r="A148" s="174" t="str">
        <f>'Transcript table'!D156</f>
        <v>Thr-CGT-4</v>
      </c>
      <c r="B148" s="40" t="s">
        <v>148</v>
      </c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49">
        <f>IF(ISERROR(AVERAGE('Data pre-processing'!C148:V148)),35,IF(COUNT('Data pre-processing'!C148:V148)&lt;2,"N/A",AVERAGE('Data pre-processing'!C148:V148)))</f>
        <v>35</v>
      </c>
      <c r="X148" s="49" t="str">
        <f>IF(ISERROR(STDEV('Data pre-processing'!C148:V148)),"N/A",STDEV('Data pre-processing'!C148:V148))</f>
        <v>N/A</v>
      </c>
    </row>
    <row r="149" spans="1:24" ht="12.75" customHeight="1">
      <c r="A149" s="174" t="str">
        <f>'Transcript table'!D157</f>
        <v>Thr-CGT-5</v>
      </c>
      <c r="B149" s="40" t="s">
        <v>146</v>
      </c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49">
        <f>IF(ISERROR(AVERAGE('Data pre-processing'!C149:V149)),35,IF(COUNT('Data pre-processing'!C149:V149)&lt;2,"N/A",AVERAGE('Data pre-processing'!C149:V149)))</f>
        <v>35</v>
      </c>
      <c r="X149" s="49" t="str">
        <f>IF(ISERROR(STDEV('Data pre-processing'!C149:V149)),"N/A",STDEV('Data pre-processing'!C149:V149))</f>
        <v>N/A</v>
      </c>
    </row>
    <row r="150" spans="1:24" ht="12.75" customHeight="1">
      <c r="A150" s="174" t="str">
        <f>'Transcript table'!D158</f>
        <v>Thr-TGT</v>
      </c>
      <c r="B150" s="40" t="s">
        <v>144</v>
      </c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49">
        <f>IF(ISERROR(AVERAGE('Data pre-processing'!C150:V150)),35,IF(COUNT('Data pre-processing'!C150:V150)&lt;2,"N/A",AVERAGE('Data pre-processing'!C150:V150)))</f>
        <v>35</v>
      </c>
      <c r="X150" s="49" t="str">
        <f>IF(ISERROR(STDEV('Data pre-processing'!C150:V150)),"N/A",STDEV('Data pre-processing'!C150:V150))</f>
        <v>N/A</v>
      </c>
    </row>
    <row r="151" spans="1:24" ht="12.75" customHeight="1">
      <c r="A151" s="174" t="str">
        <f>'Transcript table'!D159</f>
        <v>Trp-CCA-1</v>
      </c>
      <c r="B151" s="40" t="s">
        <v>142</v>
      </c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49">
        <f>IF(ISERROR(AVERAGE('Data pre-processing'!C151:V151)),35,IF(COUNT('Data pre-processing'!C151:V151)&lt;2,"N/A",AVERAGE('Data pre-processing'!C151:V151)))</f>
        <v>35</v>
      </c>
      <c r="X151" s="49" t="str">
        <f>IF(ISERROR(STDEV('Data pre-processing'!C151:V151)),"N/A",STDEV('Data pre-processing'!C151:V151))</f>
        <v>N/A</v>
      </c>
    </row>
    <row r="152" spans="1:24" ht="12.75" customHeight="1">
      <c r="A152" s="174" t="str">
        <f>'Transcript table'!D160</f>
        <v>Trp-CCA-2</v>
      </c>
      <c r="B152" s="40" t="s">
        <v>140</v>
      </c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49">
        <f>IF(ISERROR(AVERAGE('Data pre-processing'!C152:V152)),35,IF(COUNT('Data pre-processing'!C152:V152)&lt;2,"N/A",AVERAGE('Data pre-processing'!C152:V152)))</f>
        <v>35</v>
      </c>
      <c r="X152" s="49" t="str">
        <f>IF(ISERROR(STDEV('Data pre-processing'!C152:V152)),"N/A",STDEV('Data pre-processing'!C152:V152))</f>
        <v>N/A</v>
      </c>
    </row>
    <row r="153" spans="1:24" ht="12.75" customHeight="1">
      <c r="A153" s="174" t="str">
        <f>'Transcript table'!D161</f>
        <v>Trp-CCA-3</v>
      </c>
      <c r="B153" s="40" t="s">
        <v>138</v>
      </c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49">
        <f>IF(ISERROR(AVERAGE('Data pre-processing'!C153:V153)),35,IF(COUNT('Data pre-processing'!C153:V153)&lt;2,"N/A",AVERAGE('Data pre-processing'!C153:V153)))</f>
        <v>35</v>
      </c>
      <c r="X153" s="49" t="str">
        <f>IF(ISERROR(STDEV('Data pre-processing'!C153:V153)),"N/A",STDEV('Data pre-processing'!C153:V153))</f>
        <v>N/A</v>
      </c>
    </row>
    <row r="154" spans="1:24" ht="12.75" customHeight="1">
      <c r="A154" s="174" t="str">
        <f>'Transcript table'!D162</f>
        <v>Tyr-ATA</v>
      </c>
      <c r="B154" s="40" t="s">
        <v>136</v>
      </c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1"/>
      <c r="Q154" s="71"/>
      <c r="R154" s="71"/>
      <c r="S154" s="71"/>
      <c r="T154" s="71"/>
      <c r="U154" s="71"/>
      <c r="V154" s="71"/>
      <c r="W154" s="49">
        <f>IF(ISERROR(AVERAGE('Data pre-processing'!C154:V154)),35,IF(COUNT('Data pre-processing'!C154:V154)&lt;2,"N/A",AVERAGE('Data pre-processing'!C154:V154)))</f>
        <v>35</v>
      </c>
      <c r="X154" s="49" t="str">
        <f>IF(ISERROR(STDEV('Data pre-processing'!C154:V154)),"N/A",STDEV('Data pre-processing'!C154:V154))</f>
        <v>N/A</v>
      </c>
    </row>
    <row r="155" spans="1:24" ht="12.75" customHeight="1">
      <c r="A155" s="174" t="str">
        <f>'Transcript table'!D163</f>
        <v>Tyr-GTA</v>
      </c>
      <c r="B155" s="40" t="s">
        <v>134</v>
      </c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49">
        <f>IF(ISERROR(AVERAGE('Data pre-processing'!C155:V155)),35,IF(COUNT('Data pre-processing'!C155:V155)&lt;2,"N/A",AVERAGE('Data pre-processing'!C155:V155)))</f>
        <v>35</v>
      </c>
      <c r="X155" s="49" t="str">
        <f>IF(ISERROR(STDEV('Data pre-processing'!C155:V155)),"N/A",STDEV('Data pre-processing'!C155:V155))</f>
        <v>N/A</v>
      </c>
    </row>
    <row r="156" spans="1:24" ht="12.75" customHeight="1">
      <c r="A156" s="174" t="str">
        <f>'Transcript table'!D164</f>
        <v>Val-AAC-1</v>
      </c>
      <c r="B156" s="40" t="s">
        <v>132</v>
      </c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49">
        <f>IF(ISERROR(AVERAGE('Data pre-processing'!C156:V156)),35,IF(COUNT('Data pre-processing'!C156:V156)&lt;2,"N/A",AVERAGE('Data pre-processing'!C156:V156)))</f>
        <v>35</v>
      </c>
      <c r="X156" s="49" t="str">
        <f>IF(ISERROR(STDEV('Data pre-processing'!C156:V156)),"N/A",STDEV('Data pre-processing'!C156:V156))</f>
        <v>N/A</v>
      </c>
    </row>
    <row r="157" spans="1:24" ht="12.75" customHeight="1">
      <c r="A157" s="174" t="str">
        <f>'Transcript table'!D165</f>
        <v>Val-AAC-2</v>
      </c>
      <c r="B157" s="40" t="s">
        <v>130</v>
      </c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49">
        <f>IF(ISERROR(AVERAGE('Data pre-processing'!C157:V157)),35,IF(COUNT('Data pre-processing'!C157:V157)&lt;2,"N/A",AVERAGE('Data pre-processing'!C157:V157)))</f>
        <v>35</v>
      </c>
      <c r="X157" s="49" t="str">
        <f>IF(ISERROR(STDEV('Data pre-processing'!C157:V157)),"N/A",STDEV('Data pre-processing'!C157:V157))</f>
        <v>N/A</v>
      </c>
    </row>
    <row r="158" spans="1:24" ht="12.75" customHeight="1">
      <c r="A158" s="174" t="str">
        <f>'Transcript table'!D166</f>
        <v>Val-AAC-3</v>
      </c>
      <c r="B158" s="40" t="s">
        <v>128</v>
      </c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49">
        <f>IF(ISERROR(AVERAGE('Data pre-processing'!C158:V158)),35,IF(COUNT('Data pre-processing'!C158:V158)&lt;2,"N/A",AVERAGE('Data pre-processing'!C158:V158)))</f>
        <v>35</v>
      </c>
      <c r="X158" s="49" t="str">
        <f>IF(ISERROR(STDEV('Data pre-processing'!C158:V158)),"N/A",STDEV('Data pre-processing'!C158:V158))</f>
        <v>N/A</v>
      </c>
    </row>
    <row r="159" spans="1:24" ht="12.75" customHeight="1">
      <c r="A159" s="174" t="str">
        <f>'Transcript table'!D167</f>
        <v>Val-AAC-4</v>
      </c>
      <c r="B159" s="40" t="s">
        <v>126</v>
      </c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49">
        <f>IF(ISERROR(AVERAGE('Data pre-processing'!C159:V159)),35,IF(COUNT('Data pre-processing'!C159:V159)&lt;2,"N/A",AVERAGE('Data pre-processing'!C159:V159)))</f>
        <v>35</v>
      </c>
      <c r="X159" s="49" t="str">
        <f>IF(ISERROR(STDEV('Data pre-processing'!C159:V159)),"N/A",STDEV('Data pre-processing'!C159:V159))</f>
        <v>N/A</v>
      </c>
    </row>
    <row r="160" spans="1:24" ht="12.75" customHeight="1">
      <c r="A160" s="174" t="str">
        <f>'Transcript table'!D168</f>
        <v>Val-AAC-5</v>
      </c>
      <c r="B160" s="40" t="s">
        <v>124</v>
      </c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49">
        <f>IF(ISERROR(AVERAGE('Data pre-processing'!C160:V160)),35,IF(COUNT('Data pre-processing'!C160:V160)&lt;2,"N/A",AVERAGE('Data pre-processing'!C160:V160)))</f>
        <v>35</v>
      </c>
      <c r="X160" s="49" t="str">
        <f>IF(ISERROR(STDEV('Data pre-processing'!C160:V160)),"N/A",STDEV('Data pre-processing'!C160:V160))</f>
        <v>N/A</v>
      </c>
    </row>
    <row r="161" spans="1:24" ht="12.75" customHeight="1">
      <c r="A161" s="174" t="str">
        <f>'Transcript table'!D169</f>
        <v>Val-CAC-1</v>
      </c>
      <c r="B161" s="40" t="s">
        <v>122</v>
      </c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49">
        <f>IF(ISERROR(AVERAGE('Data pre-processing'!C161:V161)),35,IF(COUNT('Data pre-processing'!C161:V161)&lt;2,"N/A",AVERAGE('Data pre-processing'!C161:V161)))</f>
        <v>35</v>
      </c>
      <c r="X161" s="49" t="str">
        <f>IF(ISERROR(STDEV('Data pre-processing'!C161:V161)),"N/A",STDEV('Data pre-processing'!C161:V161))</f>
        <v>N/A</v>
      </c>
    </row>
    <row r="162" spans="1:24" ht="12.75" customHeight="1">
      <c r="A162" s="174" t="str">
        <f>'Transcript table'!D170</f>
        <v>Val-CAC-2</v>
      </c>
      <c r="B162" s="40" t="s">
        <v>120</v>
      </c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1"/>
      <c r="Q162" s="71"/>
      <c r="R162" s="71"/>
      <c r="S162" s="71"/>
      <c r="T162" s="71"/>
      <c r="U162" s="71"/>
      <c r="V162" s="71"/>
      <c r="W162" s="49">
        <f>IF(ISERROR(AVERAGE('Data pre-processing'!C162:V162)),35,IF(COUNT('Data pre-processing'!C162:V162)&lt;2,"N/A",AVERAGE('Data pre-processing'!C162:V162)))</f>
        <v>35</v>
      </c>
      <c r="X162" s="49" t="str">
        <f>IF(ISERROR(STDEV('Data pre-processing'!C162:V162)),"N/A",STDEV('Data pre-processing'!C162:V162))</f>
        <v>N/A</v>
      </c>
    </row>
    <row r="163" spans="1:24" ht="12.75" customHeight="1">
      <c r="A163" s="174" t="str">
        <f>'Transcript table'!D171</f>
        <v>Val-TAC-1</v>
      </c>
      <c r="B163" s="40" t="s">
        <v>118</v>
      </c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49">
        <f>IF(ISERROR(AVERAGE('Data pre-processing'!C163:V163)),35,IF(COUNT('Data pre-processing'!C163:V163)&lt;2,"N/A",AVERAGE('Data pre-processing'!C163:V163)))</f>
        <v>35</v>
      </c>
      <c r="X163" s="49" t="str">
        <f>IF(ISERROR(STDEV('Data pre-processing'!C163:V163)),"N/A",STDEV('Data pre-processing'!C163:V163))</f>
        <v>N/A</v>
      </c>
    </row>
    <row r="164" spans="1:24" ht="12.75" customHeight="1">
      <c r="A164" s="174" t="str">
        <f>'Transcript table'!D172</f>
        <v>Val-TAC-2</v>
      </c>
      <c r="B164" s="40" t="s">
        <v>116</v>
      </c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49">
        <f>IF(ISERROR(AVERAGE('Data pre-processing'!C164:V164)),35,IF(COUNT('Data pre-processing'!C164:V164)&lt;2,"N/A",AVERAGE('Data pre-processing'!C164:V164)))</f>
        <v>35</v>
      </c>
      <c r="X164" s="49" t="str">
        <f>IF(ISERROR(STDEV('Data pre-processing'!C164:V164)),"N/A",STDEV('Data pre-processing'!C164:V164))</f>
        <v>N/A</v>
      </c>
    </row>
    <row r="165" spans="1:24" ht="12.75" customHeight="1">
      <c r="A165" s="174" t="str">
        <f>'Transcript table'!D173</f>
        <v>Val-TAC-3</v>
      </c>
      <c r="B165" s="40" t="s">
        <v>114</v>
      </c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49">
        <f>IF(ISERROR(AVERAGE('Data pre-processing'!C165:V165)),35,IF(COUNT('Data pre-processing'!C165:V165)&lt;2,"N/A",AVERAGE('Data pre-processing'!C165:V165)))</f>
        <v>35</v>
      </c>
      <c r="X165" s="49" t="str">
        <f>IF(ISERROR(STDEV('Data pre-processing'!C165:V165)),"N/A",STDEV('Data pre-processing'!C165:V165))</f>
        <v>N/A</v>
      </c>
    </row>
    <row r="166" spans="1:24" ht="12.75" customHeight="1">
      <c r="A166" s="174" t="str">
        <f>'Transcript table'!D174</f>
        <v>mt-Ala-TGC</v>
      </c>
      <c r="B166" s="40" t="s">
        <v>112</v>
      </c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49">
        <f>IF(ISERROR(AVERAGE('Data pre-processing'!C166:V166)),35,IF(COUNT('Data pre-processing'!C166:V166)&lt;2,"N/A",AVERAGE('Data pre-processing'!C166:V166)))</f>
        <v>35</v>
      </c>
      <c r="X166" s="49" t="str">
        <f>IF(ISERROR(STDEV('Data pre-processing'!C166:V166)),"N/A",STDEV('Data pre-processing'!C166:V166))</f>
        <v>N/A</v>
      </c>
    </row>
    <row r="167" spans="1:24" ht="12.75" customHeight="1">
      <c r="A167" s="174" t="str">
        <f>'Transcript table'!D175</f>
        <v>mt-Arg-TCG</v>
      </c>
      <c r="B167" s="40" t="s">
        <v>110</v>
      </c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49">
        <f>IF(ISERROR(AVERAGE('Data pre-processing'!C167:V167)),35,IF(COUNT('Data pre-processing'!C167:V167)&lt;2,"N/A",AVERAGE('Data pre-processing'!C167:V167)))</f>
        <v>35</v>
      </c>
      <c r="X167" s="49" t="str">
        <f>IF(ISERROR(STDEV('Data pre-processing'!C167:V167)),"N/A",STDEV('Data pre-processing'!C167:V167))</f>
        <v>N/A</v>
      </c>
    </row>
    <row r="168" spans="1:24" ht="12.75" customHeight="1">
      <c r="A168" s="174" t="str">
        <f>'Transcript table'!D176</f>
        <v>mt-Asn-GTT</v>
      </c>
      <c r="B168" s="40" t="s">
        <v>108</v>
      </c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49">
        <f>IF(ISERROR(AVERAGE('Data pre-processing'!C168:V168)),35,IF(COUNT('Data pre-processing'!C168:V168)&lt;2,"N/A",AVERAGE('Data pre-processing'!C168:V168)))</f>
        <v>35</v>
      </c>
      <c r="X168" s="49" t="str">
        <f>IF(ISERROR(STDEV('Data pre-processing'!C168:V168)),"N/A",STDEV('Data pre-processing'!C168:V168))</f>
        <v>N/A</v>
      </c>
    </row>
    <row r="169" spans="1:24" ht="12.75" customHeight="1">
      <c r="A169" s="174" t="str">
        <f>'Transcript table'!D177</f>
        <v>mt-Asp-GTC</v>
      </c>
      <c r="B169" s="40" t="s">
        <v>106</v>
      </c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49">
        <f>IF(ISERROR(AVERAGE('Data pre-processing'!C169:V169)),35,IF(COUNT('Data pre-processing'!C169:V169)&lt;2,"N/A",AVERAGE('Data pre-processing'!C169:V169)))</f>
        <v>35</v>
      </c>
      <c r="X169" s="49" t="str">
        <f>IF(ISERROR(STDEV('Data pre-processing'!C169:V169)),"N/A",STDEV('Data pre-processing'!C169:V169))</f>
        <v>N/A</v>
      </c>
    </row>
    <row r="170" spans="1:24" ht="12.75" customHeight="1">
      <c r="A170" s="174" t="str">
        <f>'Transcript table'!D178</f>
        <v>mt-Cys-GCA</v>
      </c>
      <c r="B170" s="40" t="s">
        <v>104</v>
      </c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49">
        <f>IF(ISERROR(AVERAGE('Data pre-processing'!C170:V170)),35,IF(COUNT('Data pre-processing'!C170:V170)&lt;2,"N/A",AVERAGE('Data pre-processing'!C170:V170)))</f>
        <v>35</v>
      </c>
      <c r="X170" s="49" t="str">
        <f>IF(ISERROR(STDEV('Data pre-processing'!C170:V170)),"N/A",STDEV('Data pre-processing'!C170:V170))</f>
        <v>N/A</v>
      </c>
    </row>
    <row r="171" spans="1:24" ht="12.75" customHeight="1">
      <c r="A171" s="174" t="str">
        <f>'Transcript table'!D179</f>
        <v>mt-Gln-TTG</v>
      </c>
      <c r="B171" s="40" t="s">
        <v>102</v>
      </c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49">
        <f>IF(ISERROR(AVERAGE('Data pre-processing'!C171:V171)),35,IF(COUNT('Data pre-processing'!C171:V171)&lt;2,"N/A",AVERAGE('Data pre-processing'!C171:V171)))</f>
        <v>35</v>
      </c>
      <c r="X171" s="49" t="str">
        <f>IF(ISERROR(STDEV('Data pre-processing'!C171:V171)),"N/A",STDEV('Data pre-processing'!C171:V171))</f>
        <v>N/A</v>
      </c>
    </row>
    <row r="172" spans="1:24" ht="12.75" customHeight="1">
      <c r="A172" s="174" t="str">
        <f>'Transcript table'!D180</f>
        <v>mt-Glu-TTC</v>
      </c>
      <c r="B172" s="40" t="s">
        <v>100</v>
      </c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49">
        <f>IF(ISERROR(AVERAGE('Data pre-processing'!C172:V172)),35,IF(COUNT('Data pre-processing'!C172:V172)&lt;2,"N/A",AVERAGE('Data pre-processing'!C172:V172)))</f>
        <v>35</v>
      </c>
      <c r="X172" s="49" t="str">
        <f>IF(ISERROR(STDEV('Data pre-processing'!C172:V172)),"N/A",STDEV('Data pre-processing'!C172:V172))</f>
        <v>N/A</v>
      </c>
    </row>
    <row r="173" spans="1:24" ht="12.75" customHeight="1">
      <c r="A173" s="174" t="str">
        <f>'Transcript table'!D181</f>
        <v>mt-Gly-TCC</v>
      </c>
      <c r="B173" s="40" t="s">
        <v>98</v>
      </c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49">
        <f>IF(ISERROR(AVERAGE('Data pre-processing'!C173:V173)),35,IF(COUNT('Data pre-processing'!C173:V173)&lt;2,"N/A",AVERAGE('Data pre-processing'!C173:V173)))</f>
        <v>35</v>
      </c>
      <c r="X173" s="49" t="str">
        <f>IF(ISERROR(STDEV('Data pre-processing'!C173:V173)),"N/A",STDEV('Data pre-processing'!C173:V173))</f>
        <v>N/A</v>
      </c>
    </row>
    <row r="174" spans="1:24" ht="12.75" customHeight="1">
      <c r="A174" s="174" t="str">
        <f>'Transcript table'!D182</f>
        <v>mt-His-GTG</v>
      </c>
      <c r="B174" s="40" t="s">
        <v>96</v>
      </c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49">
        <f>IF(ISERROR(AVERAGE('Data pre-processing'!C174:V174)),35,IF(COUNT('Data pre-processing'!C174:V174)&lt;2,"N/A",AVERAGE('Data pre-processing'!C174:V174)))</f>
        <v>35</v>
      </c>
      <c r="X174" s="49" t="str">
        <f>IF(ISERROR(STDEV('Data pre-processing'!C174:V174)),"N/A",STDEV('Data pre-processing'!C174:V174))</f>
        <v>N/A</v>
      </c>
    </row>
    <row r="175" spans="1:24" ht="12.75" customHeight="1">
      <c r="A175" s="174" t="str">
        <f>'Transcript table'!D183</f>
        <v>mt-Ile-GAT</v>
      </c>
      <c r="B175" s="40" t="s">
        <v>94</v>
      </c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49">
        <f>IF(ISERROR(AVERAGE('Data pre-processing'!C175:V175)),35,IF(COUNT('Data pre-processing'!C175:V175)&lt;2,"N/A",AVERAGE('Data pre-processing'!C175:V175)))</f>
        <v>35</v>
      </c>
      <c r="X175" s="49" t="str">
        <f>IF(ISERROR(STDEV('Data pre-processing'!C175:V175)),"N/A",STDEV('Data pre-processing'!C175:V175))</f>
        <v>N/A</v>
      </c>
    </row>
    <row r="176" spans="1:24" ht="12.75" customHeight="1">
      <c r="A176" s="174" t="str">
        <f>'Transcript table'!D184</f>
        <v>mt-Leu-TAA</v>
      </c>
      <c r="B176" s="40" t="s">
        <v>92</v>
      </c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49">
        <f>IF(ISERROR(AVERAGE('Data pre-processing'!C176:V176)),35,IF(COUNT('Data pre-processing'!C176:V176)&lt;2,"N/A",AVERAGE('Data pre-processing'!C176:V176)))</f>
        <v>35</v>
      </c>
      <c r="X176" s="49" t="str">
        <f>IF(ISERROR(STDEV('Data pre-processing'!C176:V176)),"N/A",STDEV('Data pre-processing'!C176:V176))</f>
        <v>N/A</v>
      </c>
    </row>
    <row r="177" spans="1:24" ht="12.75" customHeight="1">
      <c r="A177" s="174" t="str">
        <f>'Transcript table'!D185</f>
        <v>mt-Leu-TAG</v>
      </c>
      <c r="B177" s="40" t="s">
        <v>90</v>
      </c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49">
        <f>IF(ISERROR(AVERAGE('Data pre-processing'!C177:V177)),35,IF(COUNT('Data pre-processing'!C177:V177)&lt;2,"N/A",AVERAGE('Data pre-processing'!C177:V177)))</f>
        <v>35</v>
      </c>
      <c r="X177" s="49" t="str">
        <f>IF(ISERROR(STDEV('Data pre-processing'!C177:V177)),"N/A",STDEV('Data pre-processing'!C177:V177))</f>
        <v>N/A</v>
      </c>
    </row>
    <row r="178" spans="1:24" ht="12.75" customHeight="1">
      <c r="A178" s="174" t="str">
        <f>'Transcript table'!D186</f>
        <v>mt-Lys-TTT</v>
      </c>
      <c r="B178" s="40" t="s">
        <v>88</v>
      </c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49">
        <f>IF(ISERROR(AVERAGE('Data pre-processing'!C178:V178)),35,IF(COUNT('Data pre-processing'!C178:V178)&lt;2,"N/A",AVERAGE('Data pre-processing'!C178:V178)))</f>
        <v>35</v>
      </c>
      <c r="X178" s="49" t="str">
        <f>IF(ISERROR(STDEV('Data pre-processing'!C178:V178)),"N/A",STDEV('Data pre-processing'!C178:V178))</f>
        <v>N/A</v>
      </c>
    </row>
    <row r="179" spans="1:24" ht="12.75" customHeight="1">
      <c r="A179" s="174" t="str">
        <f>'Transcript table'!D187</f>
        <v>mt-Met-CAT</v>
      </c>
      <c r="B179" s="40" t="s">
        <v>86</v>
      </c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49">
        <f>IF(ISERROR(AVERAGE('Data pre-processing'!C179:V179)),35,IF(COUNT('Data pre-processing'!C179:V179)&lt;2,"N/A",AVERAGE('Data pre-processing'!C179:V179)))</f>
        <v>35</v>
      </c>
      <c r="X179" s="49" t="str">
        <f>IF(ISERROR(STDEV('Data pre-processing'!C179:V179)),"N/A",STDEV('Data pre-processing'!C179:V179))</f>
        <v>N/A</v>
      </c>
    </row>
    <row r="180" spans="1:24" ht="12.75" customHeight="1">
      <c r="A180" s="174" t="str">
        <f>'Transcript table'!D188</f>
        <v>mt-Phe-GAA</v>
      </c>
      <c r="B180" s="40" t="s">
        <v>84</v>
      </c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49">
        <f>IF(ISERROR(AVERAGE('Data pre-processing'!C180:V180)),35,IF(COUNT('Data pre-processing'!C180:V180)&lt;2,"N/A",AVERAGE('Data pre-processing'!C180:V180)))</f>
        <v>35</v>
      </c>
      <c r="X180" s="49" t="str">
        <f>IF(ISERROR(STDEV('Data pre-processing'!C180:V180)),"N/A",STDEV('Data pre-processing'!C180:V180))</f>
        <v>N/A</v>
      </c>
    </row>
    <row r="181" spans="1:24" ht="12.75" customHeight="1">
      <c r="A181" s="174" t="str">
        <f>'Transcript table'!D189</f>
        <v>mt-Pro-TGG</v>
      </c>
      <c r="B181" s="40" t="s">
        <v>82</v>
      </c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49">
        <f>IF(ISERROR(AVERAGE('Data pre-processing'!C181:V181)),35,IF(COUNT('Data pre-processing'!C181:V181)&lt;2,"N/A",AVERAGE('Data pre-processing'!C181:V181)))</f>
        <v>35</v>
      </c>
      <c r="X181" s="49" t="str">
        <f>IF(ISERROR(STDEV('Data pre-processing'!C181:V181)),"N/A",STDEV('Data pre-processing'!C181:V181))</f>
        <v>N/A</v>
      </c>
    </row>
    <row r="182" spans="1:24" ht="12.75" customHeight="1">
      <c r="A182" s="174" t="str">
        <f>'Transcript table'!D190</f>
        <v>mt-Ser-GCT</v>
      </c>
      <c r="B182" s="40" t="s">
        <v>80</v>
      </c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49">
        <f>IF(ISERROR(AVERAGE('Data pre-processing'!C182:V182)),35,IF(COUNT('Data pre-processing'!C182:V182)&lt;2,"N/A",AVERAGE('Data pre-processing'!C182:V182)))</f>
        <v>35</v>
      </c>
      <c r="X182" s="49" t="str">
        <f>IF(ISERROR(STDEV('Data pre-processing'!C182:V182)),"N/A",STDEV('Data pre-processing'!C182:V182))</f>
        <v>N/A</v>
      </c>
    </row>
    <row r="183" spans="1:24" ht="12.75" customHeight="1">
      <c r="A183" s="174" t="str">
        <f>'Transcript table'!D191</f>
        <v>mt-Ser-TGA</v>
      </c>
      <c r="B183" s="40" t="s">
        <v>78</v>
      </c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49">
        <f>IF(ISERROR(AVERAGE('Data pre-processing'!C183:V183)),35,IF(COUNT('Data pre-processing'!C183:V183)&lt;2,"N/A",AVERAGE('Data pre-processing'!C183:V183)))</f>
        <v>35</v>
      </c>
      <c r="X183" s="49" t="str">
        <f>IF(ISERROR(STDEV('Data pre-processing'!C183:V183)),"N/A",STDEV('Data pre-processing'!C183:V183))</f>
        <v>N/A</v>
      </c>
    </row>
    <row r="184" spans="1:24" ht="12.75" customHeight="1">
      <c r="A184" s="174" t="str">
        <f>'Transcript table'!D192</f>
        <v>mt-Thr-TGT</v>
      </c>
      <c r="B184" s="40" t="s">
        <v>76</v>
      </c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49">
        <f>IF(ISERROR(AVERAGE('Data pre-processing'!C184:V184)),35,IF(COUNT('Data pre-processing'!C184:V184)&lt;2,"N/A",AVERAGE('Data pre-processing'!C184:V184)))</f>
        <v>35</v>
      </c>
      <c r="X184" s="49" t="str">
        <f>IF(ISERROR(STDEV('Data pre-processing'!C184:V184)),"N/A",STDEV('Data pre-processing'!C184:V184))</f>
        <v>N/A</v>
      </c>
    </row>
    <row r="185" spans="1:24" ht="12.75" customHeight="1">
      <c r="A185" s="174" t="str">
        <f>'Transcript table'!D193</f>
        <v>mt-Trp-TCA</v>
      </c>
      <c r="B185" s="40" t="s">
        <v>74</v>
      </c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49">
        <f>IF(ISERROR(AVERAGE('Data pre-processing'!C185:V185)),35,IF(COUNT('Data pre-processing'!C185:V185)&lt;2,"N/A",AVERAGE('Data pre-processing'!C185:V185)))</f>
        <v>35</v>
      </c>
      <c r="X185" s="49" t="str">
        <f>IF(ISERROR(STDEV('Data pre-processing'!C185:V185)),"N/A",STDEV('Data pre-processing'!C185:V185))</f>
        <v>N/A</v>
      </c>
    </row>
    <row r="186" spans="1:24" ht="12.75" customHeight="1">
      <c r="A186" s="174" t="str">
        <f>'Transcript table'!D194</f>
        <v>mt-Tyr-GTA</v>
      </c>
      <c r="B186" s="40" t="s">
        <v>72</v>
      </c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49">
        <f>IF(ISERROR(AVERAGE('Data pre-processing'!C186:V186)),35,IF(COUNT('Data pre-processing'!C186:V186)&lt;2,"N/A",AVERAGE('Data pre-processing'!C186:V186)))</f>
        <v>35</v>
      </c>
      <c r="X186" s="49" t="str">
        <f>IF(ISERROR(STDEV('Data pre-processing'!C186:V186)),"N/A",STDEV('Data pre-processing'!C186:V186))</f>
        <v>N/A</v>
      </c>
    </row>
    <row r="187" spans="1:24" ht="12.75" customHeight="1">
      <c r="A187" s="174" t="str">
        <f>'Transcript table'!D195</f>
        <v>mt-Val-TAC</v>
      </c>
      <c r="B187" s="40" t="s">
        <v>70</v>
      </c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49">
        <f>IF(ISERROR(AVERAGE('Data pre-processing'!C187:V187)),35,IF(COUNT('Data pre-processing'!C187:V187)&lt;2,"N/A",AVERAGE('Data pre-processing'!C187:V187)))</f>
        <v>35</v>
      </c>
      <c r="X187" s="49" t="str">
        <f>IF(ISERROR(STDEV('Data pre-processing'!C187:V187)),"N/A",STDEV('Data pre-processing'!C187:V187))</f>
        <v>N/A</v>
      </c>
    </row>
    <row r="188" spans="1:24" ht="12.75" customHeight="1">
      <c r="A188" s="174" t="str">
        <f>'Transcript table'!D196</f>
        <v>U6</v>
      </c>
      <c r="B188" s="40" t="s">
        <v>68</v>
      </c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49">
        <f>IF(ISERROR(AVERAGE('Data pre-processing'!C188:V188)),35,IF(COUNT('Data pre-processing'!C188:V188)&lt;2,"N/A",AVERAGE('Data pre-processing'!C188:V188)))</f>
        <v>35</v>
      </c>
      <c r="X188" s="49" t="str">
        <f>IF(ISERROR(STDEV('Data pre-processing'!C188:V188)),"N/A",STDEV('Data pre-processing'!C188:V188))</f>
        <v>N/A</v>
      </c>
    </row>
    <row r="189" spans="1:24" ht="12.75" customHeight="1">
      <c r="A189" s="174" t="str">
        <f>'Transcript table'!D197</f>
        <v>5S rRNA</v>
      </c>
      <c r="B189" s="40" t="s">
        <v>66</v>
      </c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49">
        <f>IF(ISERROR(AVERAGE('Data pre-processing'!C189:V189)),35,IF(COUNT('Data pre-processing'!C189:V189)&lt;2,"N/A",AVERAGE('Data pre-processing'!C189:V189)))</f>
        <v>35</v>
      </c>
      <c r="X189" s="49" t="str">
        <f>IF(ISERROR(STDEV('Data pre-processing'!C189:V189)),"N/A",STDEV('Data pre-processing'!C189:V189))</f>
        <v>N/A</v>
      </c>
    </row>
    <row r="190" spans="1:24" ht="12.75" customHeight="1">
      <c r="A190" s="174" t="str">
        <f>'Transcript table'!D198</f>
        <v>18S rRNA</v>
      </c>
      <c r="B190" s="40" t="s">
        <v>64</v>
      </c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49">
        <f>IF(ISERROR(AVERAGE('Data pre-processing'!C190:V190)),35,IF(COUNT('Data pre-processing'!C190:V190)&lt;2,"N/A",AVERAGE('Data pre-processing'!C190:V190)))</f>
        <v>35</v>
      </c>
      <c r="X190" s="49" t="str">
        <f>IF(ISERROR(STDEV('Data pre-processing'!C190:V190)),"N/A",STDEV('Data pre-processing'!C190:V190))</f>
        <v>N/A</v>
      </c>
    </row>
    <row r="191" spans="1:24" ht="12.75" customHeight="1">
      <c r="A191" s="174" t="str">
        <f>'Transcript table'!D199</f>
        <v>RNA Spike-in</v>
      </c>
      <c r="B191" s="40" t="s">
        <v>62</v>
      </c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1"/>
      <c r="Q191" s="71"/>
      <c r="R191" s="71"/>
      <c r="S191" s="71"/>
      <c r="T191" s="71"/>
      <c r="U191" s="71"/>
      <c r="V191" s="71"/>
      <c r="W191" s="49">
        <f>IF(ISERROR(AVERAGE('Data pre-processing'!C191:V191)),35,IF(COUNT('Data pre-processing'!C191:V191)&lt;2,"N/A",AVERAGE('Data pre-processing'!C191:V191)))</f>
        <v>35</v>
      </c>
      <c r="X191" s="49" t="str">
        <f>IF(ISERROR(STDEV('Data pre-processing'!C191:V191)),"N/A",STDEV('Data pre-processing'!C191:V191))</f>
        <v>N/A</v>
      </c>
    </row>
    <row r="192" spans="1:24" ht="12.75" customHeight="1">
      <c r="A192" s="174" t="str">
        <f>'Transcript table'!D200</f>
        <v>PPC</v>
      </c>
      <c r="B192" s="40" t="s">
        <v>60</v>
      </c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49">
        <f>IF(ISERROR(AVERAGE('Data pre-processing'!C192:V192)),35,IF(COUNT('Data pre-processing'!C192:V192)&lt;2,"N/A",AVERAGE('Data pre-processing'!C192:V192)))</f>
        <v>35</v>
      </c>
      <c r="X192" s="49" t="str">
        <f>IF(ISERROR(STDEV('Data pre-processing'!C192:V192)),"N/A",STDEV('Data pre-processing'!C192:V192))</f>
        <v>N/A</v>
      </c>
    </row>
    <row r="193" spans="1:24" ht="12.75" customHeight="1">
      <c r="A193" s="174" t="str">
        <f>'Transcript table'!D201</f>
        <v>GDC</v>
      </c>
      <c r="B193" s="40" t="s">
        <v>57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0"/>
      <c r="Q193" s="70"/>
      <c r="R193" s="70"/>
      <c r="S193" s="70"/>
      <c r="T193" s="70"/>
      <c r="U193" s="70"/>
      <c r="V193" s="70"/>
      <c r="W193" s="49">
        <f>IF(ISERROR(AVERAGE('Data pre-processing'!C193:V193)),35,IF(COUNT('Data pre-processing'!C193:V193)&lt;2,"N/A",AVERAGE('Data pre-processing'!C193:V193)))</f>
        <v>35</v>
      </c>
      <c r="X193" s="49" t="str">
        <f>IF(ISERROR(STDEV('Data pre-processing'!C193:V193)),"N/A",STDEV('Data pre-processing'!C193:V193))</f>
        <v>N/A</v>
      </c>
    </row>
    <row r="194" spans="1:24" ht="12.75" customHeight="1">
      <c r="A194" s="174" t="str">
        <f>'Transcript table'!D202</f>
        <v>Blank</v>
      </c>
      <c r="B194" s="40" t="s">
        <v>55</v>
      </c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49">
        <f>IF(ISERROR(AVERAGE('Data pre-processing'!C194:V194)),35,IF(COUNT('Data pre-processing'!C194:V194)&lt;2,"N/A",AVERAGE('Data pre-processing'!C194:V194)))</f>
        <v>35</v>
      </c>
      <c r="X194" s="49" t="str">
        <f>IF(ISERROR(STDEV('Data pre-processing'!C194:V194)),"N/A",STDEV('Data pre-processing'!C194:V194))</f>
        <v>N/A</v>
      </c>
    </row>
    <row r="195" spans="1:24" ht="12.75" customHeight="1">
      <c r="A195" s="265" t="s">
        <v>49</v>
      </c>
      <c r="B195" s="266"/>
      <c r="C195" s="266"/>
      <c r="D195" s="266"/>
      <c r="E195" s="266"/>
      <c r="F195" s="266"/>
      <c r="G195" s="266"/>
      <c r="H195" s="266"/>
      <c r="I195" s="266"/>
      <c r="J195" s="266"/>
      <c r="K195" s="266"/>
      <c r="L195" s="266"/>
      <c r="M195" s="266"/>
      <c r="N195" s="267"/>
    </row>
    <row r="196" spans="1:24"/>
    <row r="197" spans="1:24"/>
    <row r="198" spans="1:24"/>
    <row r="199" spans="1:24"/>
    <row r="200" spans="1:24"/>
    <row r="201" spans="1:24"/>
    <row r="202" spans="1:24"/>
    <row r="203" spans="1:24"/>
    <row r="204" spans="1:24"/>
    <row r="205" spans="1:24"/>
    <row r="206" spans="1:24"/>
    <row r="207" spans="1:24"/>
    <row r="208" spans="1:24"/>
    <row r="209"/>
    <row r="210"/>
    <row r="211"/>
    <row r="212"/>
    <row r="213"/>
    <row r="214"/>
    <row r="215"/>
    <row r="216"/>
    <row r="217"/>
    <row r="218"/>
    <row r="219"/>
  </sheetData>
  <mergeCells count="6">
    <mergeCell ref="A195:N195"/>
    <mergeCell ref="A1:A2"/>
    <mergeCell ref="B1:B2"/>
    <mergeCell ref="C1:X1"/>
    <mergeCell ref="AA3:AT3"/>
    <mergeCell ref="Z9:AV9"/>
  </mergeCells>
  <phoneticPr fontId="0" type="noConversion"/>
  <conditionalFormatting sqref="W3:W194">
    <cfRule type="cellIs" dxfId="21" priority="25" stopIfTrue="1" operator="greaterThanOrEqual">
      <formula>35</formula>
    </cfRule>
    <cfRule type="cellIs" dxfId="20" priority="25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XFD209"/>
  <sheetViews>
    <sheetView zoomScale="80" zoomScaleNormal="80" workbookViewId="0">
      <pane ySplit="2" topLeftCell="A3" activePane="bottomLeft" state="frozen"/>
      <selection pane="bottomLeft" sqref="A1:A2"/>
    </sheetView>
  </sheetViews>
  <sheetFormatPr defaultColWidth="0" defaultRowHeight="15" zeroHeight="1"/>
  <cols>
    <col min="1" max="1" width="14.25" style="13" customWidth="1"/>
    <col min="2" max="2" width="9.125" style="13" customWidth="1"/>
    <col min="3" max="3" width="7.5" style="13" customWidth="1"/>
    <col min="4" max="4" width="7.25" style="13" customWidth="1"/>
    <col min="5" max="5" width="6.875" style="13" customWidth="1"/>
    <col min="6" max="14" width="5.875" style="13" customWidth="1"/>
    <col min="15" max="15" width="6.75" style="13" customWidth="1"/>
    <col min="16" max="16" width="6.25" style="13" customWidth="1"/>
    <col min="17" max="18" width="6" style="13" customWidth="1"/>
    <col min="19" max="19" width="6.375" style="13" customWidth="1"/>
    <col min="20" max="21" width="6" style="13" customWidth="1"/>
    <col min="22" max="22" width="5.625" style="13" customWidth="1"/>
    <col min="23" max="25" width="5" style="13" customWidth="1"/>
    <col min="26" max="26" width="7" style="13" customWidth="1"/>
    <col min="27" max="28" width="5.875" style="13" customWidth="1"/>
    <col min="29" max="52" width="8" style="13" customWidth="1"/>
    <col min="53" max="16383" width="0" style="13" hidden="1"/>
    <col min="16384" max="16384" width="0" style="14" hidden="1"/>
  </cols>
  <sheetData>
    <row r="1" spans="1:48 16384:16384" ht="14.25" customHeight="1">
      <c r="A1" s="278" t="s">
        <v>927</v>
      </c>
      <c r="B1" s="278" t="s">
        <v>4</v>
      </c>
      <c r="C1" s="285" t="str">
        <f>'All expressed genes'!D2</f>
        <v>Control</v>
      </c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</row>
    <row r="2" spans="1:48 16384:16384">
      <c r="A2" s="279"/>
      <c r="B2" s="279"/>
      <c r="C2" s="88" t="s">
        <v>482</v>
      </c>
      <c r="D2" s="88" t="s">
        <v>484</v>
      </c>
      <c r="E2" s="88" t="s">
        <v>18</v>
      </c>
      <c r="F2" s="88" t="s">
        <v>8</v>
      </c>
      <c r="G2" s="88" t="s">
        <v>9</v>
      </c>
      <c r="H2" s="88" t="s">
        <v>10</v>
      </c>
      <c r="I2" s="88" t="s">
        <v>11</v>
      </c>
      <c r="J2" s="88" t="s">
        <v>12</v>
      </c>
      <c r="K2" s="88" t="s">
        <v>13</v>
      </c>
      <c r="L2" s="88" t="s">
        <v>14</v>
      </c>
      <c r="M2" s="88" t="s">
        <v>442</v>
      </c>
      <c r="N2" s="88" t="s">
        <v>443</v>
      </c>
      <c r="O2" s="88" t="s">
        <v>444</v>
      </c>
      <c r="P2" s="88" t="s">
        <v>445</v>
      </c>
      <c r="Q2" s="88" t="s">
        <v>446</v>
      </c>
      <c r="R2" s="88" t="s">
        <v>447</v>
      </c>
      <c r="S2" s="88" t="s">
        <v>448</v>
      </c>
      <c r="T2" s="88" t="s">
        <v>449</v>
      </c>
      <c r="U2" s="88" t="s">
        <v>450</v>
      </c>
      <c r="V2" s="88" t="s">
        <v>451</v>
      </c>
      <c r="W2" s="90" t="s">
        <v>6</v>
      </c>
      <c r="X2" s="90" t="s">
        <v>15</v>
      </c>
      <c r="XFD2" s="13"/>
    </row>
    <row r="3" spans="1:48 16384:16384" ht="12.75" customHeight="1">
      <c r="A3" s="89" t="str">
        <f>'Transcript table'!D11</f>
        <v>Ala-AGC-1</v>
      </c>
      <c r="B3" s="163" t="s">
        <v>438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260"/>
      <c r="N3" s="260"/>
      <c r="O3" s="260"/>
      <c r="P3" s="70"/>
      <c r="Q3" s="70"/>
      <c r="R3" s="70"/>
      <c r="S3" s="70"/>
      <c r="T3" s="70"/>
      <c r="U3" s="70"/>
      <c r="V3" s="70"/>
      <c r="W3" s="91">
        <f>IF(ISERROR(AVERAGE('Data pre-processing'!Y3:AR3)),35,IF(COUNT('Data pre-processing'!Y3:AR3)&lt;2,"N/A",AVERAGE('Data pre-processing'!Y3:AR3)))</f>
        <v>35</v>
      </c>
      <c r="X3" s="91" t="str">
        <f>IF(ISERROR(STDEV('Data pre-processing'!Y3:AR3)),"N/A",STDEV('Data pre-processing'!Y3:AR3))</f>
        <v>N/A</v>
      </c>
      <c r="Z3" s="283" t="s">
        <v>46</v>
      </c>
      <c r="AA3" s="276" t="s">
        <v>50</v>
      </c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86"/>
      <c r="AU3" s="283" t="s">
        <v>6</v>
      </c>
      <c r="AV3" s="283" t="s">
        <v>7</v>
      </c>
      <c r="XFD3" s="13"/>
    </row>
    <row r="4" spans="1:48 16384:16384" ht="12.75" customHeight="1">
      <c r="A4" s="89" t="str">
        <f>'Transcript table'!D12</f>
        <v>Ala-AGC-2</v>
      </c>
      <c r="B4" s="163" t="s">
        <v>436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260"/>
      <c r="N4" s="260"/>
      <c r="O4" s="260"/>
      <c r="P4" s="70"/>
      <c r="Q4" s="70"/>
      <c r="R4" s="70"/>
      <c r="S4" s="70"/>
      <c r="T4" s="70"/>
      <c r="U4" s="70"/>
      <c r="V4" s="70"/>
      <c r="W4" s="91">
        <f>IF(ISERROR(AVERAGE('Data pre-processing'!Y4:AR4)),35,IF(COUNT('Data pre-processing'!Y4:AR4)&lt;2,"N/A",AVERAGE('Data pre-processing'!Y4:AR4)))</f>
        <v>35</v>
      </c>
      <c r="X4" s="91" t="str">
        <f>IF(ISERROR(STDEV('Data pre-processing'!Y4:AR4)),"N/A",STDEV('Data pre-processing'!Y4:AR4))</f>
        <v>N/A</v>
      </c>
      <c r="Z4" s="284"/>
      <c r="AA4" s="92" t="str">
        <f>C2</f>
        <v>exp1</v>
      </c>
      <c r="AB4" s="92" t="str">
        <f t="shared" ref="AB4:AT4" si="0">D2</f>
        <v>exp2</v>
      </c>
      <c r="AC4" s="92" t="str">
        <f t="shared" si="0"/>
        <v>exp3</v>
      </c>
      <c r="AD4" s="92" t="str">
        <f t="shared" si="0"/>
        <v>exp4</v>
      </c>
      <c r="AE4" s="92" t="str">
        <f t="shared" si="0"/>
        <v>exp5</v>
      </c>
      <c r="AF4" s="92" t="str">
        <f t="shared" si="0"/>
        <v>exp6</v>
      </c>
      <c r="AG4" s="92" t="str">
        <f t="shared" si="0"/>
        <v>exp7</v>
      </c>
      <c r="AH4" s="92" t="str">
        <f t="shared" si="0"/>
        <v>exp8</v>
      </c>
      <c r="AI4" s="92" t="str">
        <f t="shared" si="0"/>
        <v>exp9</v>
      </c>
      <c r="AJ4" s="92" t="str">
        <f t="shared" si="0"/>
        <v>exp10</v>
      </c>
      <c r="AK4" s="92" t="str">
        <f t="shared" si="0"/>
        <v>exp11</v>
      </c>
      <c r="AL4" s="92" t="str">
        <f t="shared" si="0"/>
        <v>exp12</v>
      </c>
      <c r="AM4" s="92" t="str">
        <f t="shared" si="0"/>
        <v>exp13</v>
      </c>
      <c r="AN4" s="92" t="str">
        <f t="shared" si="0"/>
        <v>exp14</v>
      </c>
      <c r="AO4" s="92" t="str">
        <f t="shared" si="0"/>
        <v>exp15</v>
      </c>
      <c r="AP4" s="92" t="str">
        <f t="shared" si="0"/>
        <v>exp16</v>
      </c>
      <c r="AQ4" s="92" t="str">
        <f t="shared" si="0"/>
        <v>exp17</v>
      </c>
      <c r="AR4" s="92" t="str">
        <f t="shared" si="0"/>
        <v>exp18</v>
      </c>
      <c r="AS4" s="92" t="str">
        <f t="shared" si="0"/>
        <v>exp19</v>
      </c>
      <c r="AT4" s="92" t="str">
        <f t="shared" si="0"/>
        <v>exp20</v>
      </c>
      <c r="AU4" s="284"/>
      <c r="AV4" s="284"/>
      <c r="XFD4" s="13"/>
    </row>
    <row r="5" spans="1:48 16384:16384" ht="12.75" customHeight="1">
      <c r="A5" s="89" t="str">
        <f>'Transcript table'!D13</f>
        <v>Ala-AGC-3</v>
      </c>
      <c r="B5" s="163" t="s">
        <v>434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260"/>
      <c r="N5" s="260"/>
      <c r="O5" s="260"/>
      <c r="P5" s="70"/>
      <c r="Q5" s="70"/>
      <c r="R5" s="70"/>
      <c r="S5" s="70"/>
      <c r="T5" s="70"/>
      <c r="U5" s="70"/>
      <c r="V5" s="70"/>
      <c r="W5" s="91">
        <f>IF(ISERROR(AVERAGE('Data pre-processing'!Y5:AR5)),35,IF(COUNT('Data pre-processing'!Y5:AR5)&lt;2,"N/A",AVERAGE('Data pre-processing'!Y5:AR5)))</f>
        <v>35</v>
      </c>
      <c r="X5" s="91" t="str">
        <f>IF(ISERROR(STDEV('Data pre-processing'!Y5:AR5)),"N/A",STDEV('Data pre-processing'!Y5:AR5))</f>
        <v>N/A</v>
      </c>
      <c r="Z5" s="93" t="s">
        <v>19</v>
      </c>
      <c r="AA5" s="18" t="str">
        <f>IF(COUNTIF(C$3:C$194,"&lt;35")=0,"",COUNTIF(C$3:C$194,"&lt;25"))</f>
        <v/>
      </c>
      <c r="AB5" s="18" t="str">
        <f>IF(COUNTIF(D$3:D$194,"&lt;35")=0,"",COUNTIF(D$3:D$194,"&lt;25"))</f>
        <v/>
      </c>
      <c r="AC5" s="18" t="str">
        <f t="shared" ref="AC5:AT5" si="1">IF(COUNTIF(E$3:E$194,"&lt;35")=0,"",COUNTIF(E$3:E$194,"&lt;25"))</f>
        <v/>
      </c>
      <c r="AD5" s="18" t="str">
        <f t="shared" si="1"/>
        <v/>
      </c>
      <c r="AE5" s="18" t="str">
        <f t="shared" si="1"/>
        <v/>
      </c>
      <c r="AF5" s="18" t="str">
        <f t="shared" si="1"/>
        <v/>
      </c>
      <c r="AG5" s="18" t="str">
        <f t="shared" si="1"/>
        <v/>
      </c>
      <c r="AH5" s="18" t="str">
        <f t="shared" si="1"/>
        <v/>
      </c>
      <c r="AI5" s="18" t="str">
        <f t="shared" si="1"/>
        <v/>
      </c>
      <c r="AJ5" s="18" t="str">
        <f t="shared" si="1"/>
        <v/>
      </c>
      <c r="AK5" s="18" t="str">
        <f t="shared" si="1"/>
        <v/>
      </c>
      <c r="AL5" s="18" t="str">
        <f t="shared" si="1"/>
        <v/>
      </c>
      <c r="AM5" s="18" t="str">
        <f t="shared" si="1"/>
        <v/>
      </c>
      <c r="AN5" s="18" t="str">
        <f t="shared" si="1"/>
        <v/>
      </c>
      <c r="AO5" s="18" t="str">
        <f t="shared" si="1"/>
        <v/>
      </c>
      <c r="AP5" s="18" t="str">
        <f t="shared" si="1"/>
        <v/>
      </c>
      <c r="AQ5" s="18" t="str">
        <f t="shared" si="1"/>
        <v/>
      </c>
      <c r="AR5" s="18" t="str">
        <f t="shared" si="1"/>
        <v/>
      </c>
      <c r="AS5" s="18" t="str">
        <f t="shared" si="1"/>
        <v/>
      </c>
      <c r="AT5" s="18" t="str">
        <f t="shared" si="1"/>
        <v/>
      </c>
      <c r="AU5" s="94" t="e">
        <f>AVERAGE(AA5:AT5)</f>
        <v>#DIV/0!</v>
      </c>
      <c r="AV5" s="95" t="e">
        <f>STDEV(AA5:AT5)</f>
        <v>#DIV/0!</v>
      </c>
      <c r="XFD5" s="13"/>
    </row>
    <row r="6" spans="1:48 16384:16384" ht="12.75" customHeight="1">
      <c r="A6" s="89" t="str">
        <f>'Transcript table'!D14</f>
        <v>Ala-AGC-4</v>
      </c>
      <c r="B6" s="163" t="s">
        <v>432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260"/>
      <c r="N6" s="260"/>
      <c r="O6" s="260"/>
      <c r="P6" s="70"/>
      <c r="Q6" s="70"/>
      <c r="R6" s="70"/>
      <c r="S6" s="70"/>
      <c r="T6" s="70"/>
      <c r="U6" s="70"/>
      <c r="V6" s="70"/>
      <c r="W6" s="91">
        <f>IF(ISERROR(AVERAGE('Data pre-processing'!Y6:AR6)),35,IF(COUNT('Data pre-processing'!Y6:AR6)&lt;2,"N/A",AVERAGE('Data pre-processing'!Y6:AR6)))</f>
        <v>35</v>
      </c>
      <c r="X6" s="91" t="str">
        <f>IF(ISERROR(STDEV('Data pre-processing'!Y6:AR6)),"N/A",STDEV('Data pre-processing'!Y6:AR6))</f>
        <v>N/A</v>
      </c>
      <c r="Z6" s="93" t="s">
        <v>20</v>
      </c>
      <c r="AA6" s="18" t="str">
        <f>IF(COUNTIF(C$3:C$194,"&lt;35")=0,"",COUNTIF(C$3:C$194,"&lt;30")-AA5)</f>
        <v/>
      </c>
      <c r="AB6" s="18" t="str">
        <f>IF(COUNTIF(D$3:D$194,"&lt;35")=0,"",COUNTIF(D$3:D$194,"&lt;30")-AB5)</f>
        <v/>
      </c>
      <c r="AC6" s="18" t="str">
        <f t="shared" ref="AC6:AT6" si="2">IF(COUNTIF(E$3:E$194,"&lt;35")=0,"",COUNTIF(E$3:E$194,"&lt;30")-AC5)</f>
        <v/>
      </c>
      <c r="AD6" s="18" t="str">
        <f t="shared" si="2"/>
        <v/>
      </c>
      <c r="AE6" s="18" t="str">
        <f t="shared" si="2"/>
        <v/>
      </c>
      <c r="AF6" s="18" t="str">
        <f t="shared" si="2"/>
        <v/>
      </c>
      <c r="AG6" s="18" t="str">
        <f t="shared" si="2"/>
        <v/>
      </c>
      <c r="AH6" s="18" t="str">
        <f t="shared" si="2"/>
        <v/>
      </c>
      <c r="AI6" s="18" t="str">
        <f t="shared" si="2"/>
        <v/>
      </c>
      <c r="AJ6" s="18" t="str">
        <f t="shared" si="2"/>
        <v/>
      </c>
      <c r="AK6" s="18" t="str">
        <f t="shared" si="2"/>
        <v/>
      </c>
      <c r="AL6" s="18" t="str">
        <f t="shared" si="2"/>
        <v/>
      </c>
      <c r="AM6" s="18" t="str">
        <f t="shared" si="2"/>
        <v/>
      </c>
      <c r="AN6" s="18" t="str">
        <f t="shared" si="2"/>
        <v/>
      </c>
      <c r="AO6" s="18" t="str">
        <f t="shared" si="2"/>
        <v/>
      </c>
      <c r="AP6" s="18" t="str">
        <f t="shared" si="2"/>
        <v/>
      </c>
      <c r="AQ6" s="18" t="str">
        <f t="shared" si="2"/>
        <v/>
      </c>
      <c r="AR6" s="18" t="str">
        <f t="shared" si="2"/>
        <v/>
      </c>
      <c r="AS6" s="18" t="str">
        <f t="shared" si="2"/>
        <v/>
      </c>
      <c r="AT6" s="18" t="str">
        <f t="shared" si="2"/>
        <v/>
      </c>
      <c r="AU6" s="94" t="e">
        <f>AVERAGE(AA6:AT6)</f>
        <v>#DIV/0!</v>
      </c>
      <c r="AV6" s="95" t="e">
        <f>STDEV(AA6:AT6)</f>
        <v>#DIV/0!</v>
      </c>
      <c r="XFD6" s="13"/>
    </row>
    <row r="7" spans="1:48 16384:16384" ht="14.25" customHeight="1">
      <c r="A7" s="89" t="str">
        <f>'Transcript table'!D15</f>
        <v>Ala-CGC-1</v>
      </c>
      <c r="B7" s="163" t="s">
        <v>430</v>
      </c>
      <c r="C7" s="70"/>
      <c r="D7" s="70"/>
      <c r="E7" s="70"/>
      <c r="F7" s="70"/>
      <c r="G7" s="70"/>
      <c r="H7" s="70"/>
      <c r="I7" s="70"/>
      <c r="J7" s="70"/>
      <c r="K7" s="70"/>
      <c r="L7" s="70"/>
      <c r="M7" s="260"/>
      <c r="N7" s="260"/>
      <c r="O7" s="260"/>
      <c r="P7" s="70"/>
      <c r="Q7" s="70"/>
      <c r="R7" s="70"/>
      <c r="S7" s="70"/>
      <c r="T7" s="70"/>
      <c r="U7" s="70"/>
      <c r="V7" s="70"/>
      <c r="W7" s="91">
        <f>IF(ISERROR(AVERAGE('Data pre-processing'!Y7:AR7)),35,IF(COUNT('Data pre-processing'!Y7:AR7)&lt;2,"N/A",AVERAGE('Data pre-processing'!Y7:AR7)))</f>
        <v>35</v>
      </c>
      <c r="X7" s="91" t="str">
        <f>IF(ISERROR(STDEV('Data pre-processing'!Y7:AR7)),"N/A",STDEV('Data pre-processing'!Y7:AR7))</f>
        <v>N/A</v>
      </c>
      <c r="Z7" s="93" t="s">
        <v>21</v>
      </c>
      <c r="AA7" s="18" t="str">
        <f>IF(COUNTIF(C$3:C$194,"&lt;35")=0,"",COUNTIF(C$3:C$194,"&lt;35")-SUM(AA5:AA6))</f>
        <v/>
      </c>
      <c r="AB7" s="18" t="str">
        <f>IF(COUNTIF(D$3:D$194,"&lt;35")=0,"",COUNTIF(D$3:D$194,"&lt;35")-SUM(AB5:AB6))</f>
        <v/>
      </c>
      <c r="AC7" s="18" t="str">
        <f t="shared" ref="AC7:AT7" si="3">IF(COUNTIF(E$3:E$194,"&lt;35")=0,"",COUNTIF(E$3:E$194,"&lt;35")-SUM(AC5:AC6))</f>
        <v/>
      </c>
      <c r="AD7" s="18" t="str">
        <f t="shared" si="3"/>
        <v/>
      </c>
      <c r="AE7" s="18" t="str">
        <f t="shared" si="3"/>
        <v/>
      </c>
      <c r="AF7" s="18" t="str">
        <f t="shared" si="3"/>
        <v/>
      </c>
      <c r="AG7" s="18" t="str">
        <f t="shared" si="3"/>
        <v/>
      </c>
      <c r="AH7" s="18" t="str">
        <f t="shared" si="3"/>
        <v/>
      </c>
      <c r="AI7" s="18" t="str">
        <f t="shared" si="3"/>
        <v/>
      </c>
      <c r="AJ7" s="18" t="str">
        <f t="shared" si="3"/>
        <v/>
      </c>
      <c r="AK7" s="18" t="str">
        <f t="shared" si="3"/>
        <v/>
      </c>
      <c r="AL7" s="18" t="str">
        <f t="shared" si="3"/>
        <v/>
      </c>
      <c r="AM7" s="18" t="str">
        <f t="shared" si="3"/>
        <v/>
      </c>
      <c r="AN7" s="18" t="str">
        <f t="shared" si="3"/>
        <v/>
      </c>
      <c r="AO7" s="18" t="str">
        <f t="shared" si="3"/>
        <v/>
      </c>
      <c r="AP7" s="18" t="str">
        <f t="shared" si="3"/>
        <v/>
      </c>
      <c r="AQ7" s="18" t="str">
        <f t="shared" si="3"/>
        <v/>
      </c>
      <c r="AR7" s="18" t="str">
        <f t="shared" si="3"/>
        <v/>
      </c>
      <c r="AS7" s="18" t="str">
        <f t="shared" si="3"/>
        <v/>
      </c>
      <c r="AT7" s="18" t="str">
        <f t="shared" si="3"/>
        <v/>
      </c>
      <c r="AU7" s="94" t="e">
        <f>AVERAGE(AA7:AT7)</f>
        <v>#DIV/0!</v>
      </c>
      <c r="AV7" s="95" t="e">
        <f>STDEV(AA7:AT7)</f>
        <v>#DIV/0!</v>
      </c>
      <c r="XFD7" s="13"/>
    </row>
    <row r="8" spans="1:48 16384:16384" ht="12.75" customHeight="1">
      <c r="A8" s="89" t="str">
        <f>'Transcript table'!D16</f>
        <v>Ala-CGC-2</v>
      </c>
      <c r="B8" s="163" t="s">
        <v>428</v>
      </c>
      <c r="C8" s="70"/>
      <c r="D8" s="70"/>
      <c r="E8" s="70"/>
      <c r="F8" s="70"/>
      <c r="G8" s="70"/>
      <c r="H8" s="70"/>
      <c r="I8" s="70"/>
      <c r="J8" s="70"/>
      <c r="K8" s="70"/>
      <c r="L8" s="70"/>
      <c r="M8" s="260"/>
      <c r="N8" s="260"/>
      <c r="O8" s="260"/>
      <c r="P8" s="70"/>
      <c r="Q8" s="70"/>
      <c r="R8" s="70"/>
      <c r="S8" s="70"/>
      <c r="T8" s="70"/>
      <c r="U8" s="70"/>
      <c r="V8" s="70"/>
      <c r="W8" s="91">
        <f>IF(ISERROR(AVERAGE('Data pre-processing'!Y8:AR8)),35,IF(COUNT('Data pre-processing'!Y8:AR8)&lt;2,"N/A",AVERAGE('Data pre-processing'!Y8:AR8)))</f>
        <v>35</v>
      </c>
      <c r="X8" s="91" t="str">
        <f>IF(ISERROR(STDEV('Data pre-processing'!Y8:AR8)),"N/A",STDEV('Data pre-processing'!Y8:AR8))</f>
        <v>N/A</v>
      </c>
      <c r="Z8" s="93" t="s">
        <v>22</v>
      </c>
      <c r="AA8" s="18" t="str">
        <f>IF(COUNTIF(C$3:C$194,"&lt;40")=0,"",COUNTIF(C$3:C$194,"N/A")+COUNTIF(C$3:C$194,"Undetermined")+COUNTBLANK(C$3:C$194)+COUNTIF(C$3:C$194,"&gt;=35"))</f>
        <v/>
      </c>
      <c r="AB8" s="18" t="str">
        <f>IF(COUNTIF(D$3:D$194,"&lt;40")=0,"",COUNTIF(D$3:D$194,"N/A")+COUNTIF(D$3:D$194,"Undetermined")+COUNTBLANK(D$3:D$194)+COUNTIF(D$3:D$194,"&gt;=35"))</f>
        <v/>
      </c>
      <c r="AC8" s="18" t="str">
        <f t="shared" ref="AC8:AT8" si="4">IF(COUNTIF(E$3:E$194,"&lt;40")=0,"",COUNTIF(E$3:E$194,"N/A")+COUNTIF(E$3:E$194,"Undetermined")+COUNTBLANK(E$3:E$194)+COUNTIF(E$3:E$194,"&gt;=35"))</f>
        <v/>
      </c>
      <c r="AD8" s="18" t="str">
        <f t="shared" si="4"/>
        <v/>
      </c>
      <c r="AE8" s="18" t="str">
        <f t="shared" si="4"/>
        <v/>
      </c>
      <c r="AF8" s="18" t="str">
        <f t="shared" si="4"/>
        <v/>
      </c>
      <c r="AG8" s="18" t="str">
        <f t="shared" si="4"/>
        <v/>
      </c>
      <c r="AH8" s="18" t="str">
        <f t="shared" si="4"/>
        <v/>
      </c>
      <c r="AI8" s="18" t="str">
        <f t="shared" si="4"/>
        <v/>
      </c>
      <c r="AJ8" s="18" t="str">
        <f t="shared" si="4"/>
        <v/>
      </c>
      <c r="AK8" s="18" t="str">
        <f t="shared" si="4"/>
        <v/>
      </c>
      <c r="AL8" s="18" t="str">
        <f t="shared" si="4"/>
        <v/>
      </c>
      <c r="AM8" s="18" t="str">
        <f t="shared" si="4"/>
        <v/>
      </c>
      <c r="AN8" s="18" t="str">
        <f t="shared" si="4"/>
        <v/>
      </c>
      <c r="AO8" s="18" t="str">
        <f t="shared" si="4"/>
        <v/>
      </c>
      <c r="AP8" s="18" t="str">
        <f t="shared" si="4"/>
        <v/>
      </c>
      <c r="AQ8" s="18" t="str">
        <f t="shared" si="4"/>
        <v/>
      </c>
      <c r="AR8" s="18" t="str">
        <f t="shared" si="4"/>
        <v/>
      </c>
      <c r="AS8" s="18" t="str">
        <f t="shared" si="4"/>
        <v/>
      </c>
      <c r="AT8" s="18" t="str">
        <f t="shared" si="4"/>
        <v/>
      </c>
      <c r="AU8" s="94" t="e">
        <f>AVERAGE(AA8:AT8)</f>
        <v>#DIV/0!</v>
      </c>
      <c r="AV8" s="95" t="e">
        <f>STDEV(AA8:AT8)</f>
        <v>#DIV/0!</v>
      </c>
      <c r="XFD8" s="13"/>
    </row>
    <row r="9" spans="1:48 16384:16384" ht="12.75" customHeight="1">
      <c r="A9" s="89" t="str">
        <f>'Transcript table'!D17</f>
        <v>Ala-CGC-3</v>
      </c>
      <c r="B9" s="163" t="s">
        <v>426</v>
      </c>
      <c r="C9" s="70"/>
      <c r="D9" s="70"/>
      <c r="E9" s="70"/>
      <c r="F9" s="70"/>
      <c r="G9" s="70"/>
      <c r="H9" s="70"/>
      <c r="I9" s="70"/>
      <c r="J9" s="70"/>
      <c r="K9" s="70"/>
      <c r="L9" s="70"/>
      <c r="M9" s="260"/>
      <c r="N9" s="260"/>
      <c r="O9" s="260"/>
      <c r="P9" s="70"/>
      <c r="Q9" s="70"/>
      <c r="R9" s="70"/>
      <c r="S9" s="70"/>
      <c r="T9" s="70"/>
      <c r="U9" s="70"/>
      <c r="V9" s="70"/>
      <c r="W9" s="91">
        <f>IF(ISERROR(AVERAGE('Data pre-processing'!Y9:AR9)),35,IF(COUNT('Data pre-processing'!Y9:AR9)&lt;2,"N/A",AVERAGE('Data pre-processing'!Y9:AR9)))</f>
        <v>35</v>
      </c>
      <c r="X9" s="91" t="str">
        <f>IF(ISERROR(STDEV('Data pre-processing'!Y9:AR9)),"N/A",STDEV('Data pre-processing'!Y9:AR9))</f>
        <v>N/A</v>
      </c>
      <c r="Z9" s="276" t="s">
        <v>48</v>
      </c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277"/>
      <c r="AV9" s="277"/>
      <c r="XFD9" s="13"/>
    </row>
    <row r="10" spans="1:48 16384:16384" ht="12.75" customHeight="1">
      <c r="A10" s="89" t="str">
        <f>'Transcript table'!D18</f>
        <v>Ala-TGC-1</v>
      </c>
      <c r="B10" s="163" t="s">
        <v>424</v>
      </c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260"/>
      <c r="N10" s="260"/>
      <c r="O10" s="260"/>
      <c r="P10" s="70"/>
      <c r="Q10" s="70"/>
      <c r="R10" s="70"/>
      <c r="S10" s="70"/>
      <c r="T10" s="70"/>
      <c r="U10" s="70"/>
      <c r="V10" s="70"/>
      <c r="W10" s="91">
        <f>IF(ISERROR(AVERAGE('Data pre-processing'!Y10:AR10)),35,IF(COUNT('Data pre-processing'!Y10:AR10)&lt;2,"N/A",AVERAGE('Data pre-processing'!Y10:AR10)))</f>
        <v>35</v>
      </c>
      <c r="X10" s="91" t="str">
        <f>IF(ISERROR(STDEV('Data pre-processing'!Y10:AR10)),"N/A",STDEV('Data pre-processing'!Y10:AR10))</f>
        <v>N/A</v>
      </c>
      <c r="Z10" s="93" t="s">
        <v>19</v>
      </c>
      <c r="AA10" s="19" t="str">
        <f t="shared" ref="AA10:AU10" si="5">IF(AA5="","",AA5/SUM(AA$5:AA$8))</f>
        <v/>
      </c>
      <c r="AB10" s="19" t="str">
        <f t="shared" si="5"/>
        <v/>
      </c>
      <c r="AC10" s="19" t="str">
        <f t="shared" si="5"/>
        <v/>
      </c>
      <c r="AD10" s="19" t="str">
        <f t="shared" si="5"/>
        <v/>
      </c>
      <c r="AE10" s="19" t="str">
        <f t="shared" si="5"/>
        <v/>
      </c>
      <c r="AF10" s="19" t="str">
        <f t="shared" si="5"/>
        <v/>
      </c>
      <c r="AG10" s="19" t="str">
        <f t="shared" si="5"/>
        <v/>
      </c>
      <c r="AH10" s="19" t="str">
        <f t="shared" si="5"/>
        <v/>
      </c>
      <c r="AI10" s="19" t="str">
        <f t="shared" si="5"/>
        <v/>
      </c>
      <c r="AJ10" s="19" t="str">
        <f t="shared" si="5"/>
        <v/>
      </c>
      <c r="AK10" s="19" t="str">
        <f t="shared" si="5"/>
        <v/>
      </c>
      <c r="AL10" s="19" t="str">
        <f t="shared" si="5"/>
        <v/>
      </c>
      <c r="AM10" s="19" t="str">
        <f t="shared" si="5"/>
        <v/>
      </c>
      <c r="AN10" s="19" t="str">
        <f t="shared" si="5"/>
        <v/>
      </c>
      <c r="AO10" s="19" t="str">
        <f t="shared" si="5"/>
        <v/>
      </c>
      <c r="AP10" s="19" t="str">
        <f t="shared" si="5"/>
        <v/>
      </c>
      <c r="AQ10" s="19" t="str">
        <f t="shared" si="5"/>
        <v/>
      </c>
      <c r="AR10" s="19" t="str">
        <f t="shared" si="5"/>
        <v/>
      </c>
      <c r="AS10" s="19" t="str">
        <f t="shared" si="5"/>
        <v/>
      </c>
      <c r="AT10" s="19" t="str">
        <f t="shared" si="5"/>
        <v/>
      </c>
      <c r="AU10" s="96" t="e">
        <f t="shared" si="5"/>
        <v>#DIV/0!</v>
      </c>
      <c r="AV10" s="96" t="e">
        <f>STDEV(AA10:AT10)</f>
        <v>#DIV/0!</v>
      </c>
      <c r="XFD10" s="13"/>
    </row>
    <row r="11" spans="1:48 16384:16384" ht="12.75" customHeight="1">
      <c r="A11" s="89" t="str">
        <f>'Transcript table'!D19</f>
        <v>Ala-TGC-2</v>
      </c>
      <c r="B11" s="163" t="s">
        <v>422</v>
      </c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260"/>
      <c r="N11" s="260"/>
      <c r="O11" s="260"/>
      <c r="P11" s="70"/>
      <c r="Q11" s="70"/>
      <c r="R11" s="70"/>
      <c r="S11" s="70"/>
      <c r="T11" s="70"/>
      <c r="U11" s="70"/>
      <c r="V11" s="70"/>
      <c r="W11" s="91">
        <f>IF(ISERROR(AVERAGE('Data pre-processing'!Y11:AR11)),35,IF(COUNT('Data pre-processing'!Y11:AR11)&lt;2,"N/A",AVERAGE('Data pre-processing'!Y11:AR11)))</f>
        <v>35</v>
      </c>
      <c r="X11" s="91" t="str">
        <f>IF(ISERROR(STDEV('Data pre-processing'!Y11:AR11)),"N/A",STDEV('Data pre-processing'!Y11:AR11))</f>
        <v>N/A</v>
      </c>
      <c r="Z11" s="93" t="s">
        <v>20</v>
      </c>
      <c r="AA11" s="19" t="str">
        <f t="shared" ref="AA11:AU11" si="6">IF(AA6="","",AA6/SUM(AA$5:AA$8))</f>
        <v/>
      </c>
      <c r="AB11" s="19" t="str">
        <f t="shared" si="6"/>
        <v/>
      </c>
      <c r="AC11" s="19" t="str">
        <f t="shared" si="6"/>
        <v/>
      </c>
      <c r="AD11" s="19" t="str">
        <f t="shared" si="6"/>
        <v/>
      </c>
      <c r="AE11" s="19" t="str">
        <f t="shared" si="6"/>
        <v/>
      </c>
      <c r="AF11" s="19" t="str">
        <f t="shared" si="6"/>
        <v/>
      </c>
      <c r="AG11" s="19" t="str">
        <f t="shared" si="6"/>
        <v/>
      </c>
      <c r="AH11" s="19" t="str">
        <f t="shared" si="6"/>
        <v/>
      </c>
      <c r="AI11" s="19" t="str">
        <f t="shared" si="6"/>
        <v/>
      </c>
      <c r="AJ11" s="19" t="str">
        <f t="shared" si="6"/>
        <v/>
      </c>
      <c r="AK11" s="19" t="str">
        <f t="shared" si="6"/>
        <v/>
      </c>
      <c r="AL11" s="19" t="str">
        <f t="shared" si="6"/>
        <v/>
      </c>
      <c r="AM11" s="19" t="str">
        <f t="shared" si="6"/>
        <v/>
      </c>
      <c r="AN11" s="19" t="str">
        <f t="shared" si="6"/>
        <v/>
      </c>
      <c r="AO11" s="19" t="str">
        <f t="shared" si="6"/>
        <v/>
      </c>
      <c r="AP11" s="19" t="str">
        <f t="shared" si="6"/>
        <v/>
      </c>
      <c r="AQ11" s="19" t="str">
        <f t="shared" si="6"/>
        <v/>
      </c>
      <c r="AR11" s="19" t="str">
        <f t="shared" si="6"/>
        <v/>
      </c>
      <c r="AS11" s="19" t="str">
        <f t="shared" si="6"/>
        <v/>
      </c>
      <c r="AT11" s="19" t="str">
        <f t="shared" si="6"/>
        <v/>
      </c>
      <c r="AU11" s="96" t="e">
        <f t="shared" si="6"/>
        <v>#DIV/0!</v>
      </c>
      <c r="AV11" s="96" t="e">
        <f>STDEV(AA11:AT11)</f>
        <v>#DIV/0!</v>
      </c>
      <c r="XFD11" s="13"/>
    </row>
    <row r="12" spans="1:48 16384:16384" ht="12.75" customHeight="1">
      <c r="A12" s="89" t="str">
        <f>'Transcript table'!D20</f>
        <v>Ala-TGC-3</v>
      </c>
      <c r="B12" s="163" t="s">
        <v>420</v>
      </c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260"/>
      <c r="N12" s="260"/>
      <c r="O12" s="260"/>
      <c r="P12" s="70"/>
      <c r="Q12" s="70"/>
      <c r="R12" s="70"/>
      <c r="S12" s="70"/>
      <c r="T12" s="70"/>
      <c r="U12" s="70"/>
      <c r="V12" s="70"/>
      <c r="W12" s="91">
        <f>IF(ISERROR(AVERAGE('Data pre-processing'!Y12:AR12)),35,IF(COUNT('Data pre-processing'!Y12:AR12)&lt;2,"N/A",AVERAGE('Data pre-processing'!Y12:AR12)))</f>
        <v>35</v>
      </c>
      <c r="X12" s="91" t="str">
        <f>IF(ISERROR(STDEV('Data pre-processing'!Y12:AR12)),"N/A",STDEV('Data pre-processing'!Y12:AR12))</f>
        <v>N/A</v>
      </c>
      <c r="Z12" s="93" t="s">
        <v>21</v>
      </c>
      <c r="AA12" s="19" t="str">
        <f t="shared" ref="AA12:AU12" si="7">IF(AA7="","",AA7/SUM(AA$5:AA$8))</f>
        <v/>
      </c>
      <c r="AB12" s="19" t="str">
        <f t="shared" si="7"/>
        <v/>
      </c>
      <c r="AC12" s="19" t="str">
        <f t="shared" si="7"/>
        <v/>
      </c>
      <c r="AD12" s="19" t="str">
        <f t="shared" si="7"/>
        <v/>
      </c>
      <c r="AE12" s="19" t="str">
        <f t="shared" si="7"/>
        <v/>
      </c>
      <c r="AF12" s="19" t="str">
        <f t="shared" si="7"/>
        <v/>
      </c>
      <c r="AG12" s="19" t="str">
        <f t="shared" si="7"/>
        <v/>
      </c>
      <c r="AH12" s="19" t="str">
        <f t="shared" si="7"/>
        <v/>
      </c>
      <c r="AI12" s="19" t="str">
        <f t="shared" si="7"/>
        <v/>
      </c>
      <c r="AJ12" s="19" t="str">
        <f t="shared" si="7"/>
        <v/>
      </c>
      <c r="AK12" s="19" t="str">
        <f t="shared" si="7"/>
        <v/>
      </c>
      <c r="AL12" s="19" t="str">
        <f t="shared" si="7"/>
        <v/>
      </c>
      <c r="AM12" s="19" t="str">
        <f t="shared" si="7"/>
        <v/>
      </c>
      <c r="AN12" s="19" t="str">
        <f t="shared" si="7"/>
        <v/>
      </c>
      <c r="AO12" s="19" t="str">
        <f t="shared" si="7"/>
        <v/>
      </c>
      <c r="AP12" s="19" t="str">
        <f t="shared" si="7"/>
        <v/>
      </c>
      <c r="AQ12" s="19" t="str">
        <f t="shared" si="7"/>
        <v/>
      </c>
      <c r="AR12" s="19" t="str">
        <f t="shared" si="7"/>
        <v/>
      </c>
      <c r="AS12" s="19" t="str">
        <f t="shared" si="7"/>
        <v/>
      </c>
      <c r="AT12" s="19" t="str">
        <f t="shared" si="7"/>
        <v/>
      </c>
      <c r="AU12" s="96" t="e">
        <f t="shared" si="7"/>
        <v>#DIV/0!</v>
      </c>
      <c r="AV12" s="96" t="e">
        <f>STDEV(AA12:AT12)</f>
        <v>#DIV/0!</v>
      </c>
      <c r="XFD12" s="13"/>
    </row>
    <row r="13" spans="1:48 16384:16384" ht="12.75" customHeight="1">
      <c r="A13" s="89" t="str">
        <f>'Transcript table'!D21</f>
        <v>Ala-TGC-4</v>
      </c>
      <c r="B13" s="163" t="s">
        <v>418</v>
      </c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260"/>
      <c r="N13" s="260"/>
      <c r="O13" s="260"/>
      <c r="P13" s="70"/>
      <c r="Q13" s="70"/>
      <c r="R13" s="70"/>
      <c r="S13" s="70"/>
      <c r="T13" s="70"/>
      <c r="U13" s="70"/>
      <c r="V13" s="70"/>
      <c r="W13" s="91">
        <f>IF(ISERROR(AVERAGE('Data pre-processing'!Y13:AR13)),35,IF(COUNT('Data pre-processing'!Y13:AR13)&lt;2,"N/A",AVERAGE('Data pre-processing'!Y13:AR13)))</f>
        <v>35</v>
      </c>
      <c r="X13" s="91" t="str">
        <f>IF(ISERROR(STDEV('Data pre-processing'!Y13:AR13)),"N/A",STDEV('Data pre-processing'!Y13:AR13))</f>
        <v>N/A</v>
      </c>
      <c r="Z13" s="93" t="s">
        <v>22</v>
      </c>
      <c r="AA13" s="19" t="str">
        <f t="shared" ref="AA13:AU13" si="8">IF(AA8="","",AA8/SUM(AA$5:AA$8))</f>
        <v/>
      </c>
      <c r="AB13" s="19" t="str">
        <f t="shared" si="8"/>
        <v/>
      </c>
      <c r="AC13" s="19" t="str">
        <f t="shared" si="8"/>
        <v/>
      </c>
      <c r="AD13" s="19" t="str">
        <f t="shared" si="8"/>
        <v/>
      </c>
      <c r="AE13" s="19" t="str">
        <f t="shared" si="8"/>
        <v/>
      </c>
      <c r="AF13" s="19" t="str">
        <f t="shared" si="8"/>
        <v/>
      </c>
      <c r="AG13" s="19" t="str">
        <f t="shared" si="8"/>
        <v/>
      </c>
      <c r="AH13" s="19" t="str">
        <f t="shared" si="8"/>
        <v/>
      </c>
      <c r="AI13" s="19" t="str">
        <f t="shared" si="8"/>
        <v/>
      </c>
      <c r="AJ13" s="19" t="str">
        <f t="shared" si="8"/>
        <v/>
      </c>
      <c r="AK13" s="19" t="str">
        <f t="shared" si="8"/>
        <v/>
      </c>
      <c r="AL13" s="19" t="str">
        <f t="shared" si="8"/>
        <v/>
      </c>
      <c r="AM13" s="19" t="str">
        <f t="shared" si="8"/>
        <v/>
      </c>
      <c r="AN13" s="19" t="str">
        <f t="shared" si="8"/>
        <v/>
      </c>
      <c r="AO13" s="19" t="str">
        <f t="shared" si="8"/>
        <v/>
      </c>
      <c r="AP13" s="19" t="str">
        <f t="shared" si="8"/>
        <v/>
      </c>
      <c r="AQ13" s="19" t="str">
        <f t="shared" si="8"/>
        <v/>
      </c>
      <c r="AR13" s="19" t="str">
        <f t="shared" si="8"/>
        <v/>
      </c>
      <c r="AS13" s="19" t="str">
        <f t="shared" si="8"/>
        <v/>
      </c>
      <c r="AT13" s="19" t="str">
        <f t="shared" si="8"/>
        <v/>
      </c>
      <c r="AU13" s="96" t="e">
        <f t="shared" si="8"/>
        <v>#DIV/0!</v>
      </c>
      <c r="AV13" s="96" t="e">
        <f>STDEV(AA13:AT13)</f>
        <v>#DIV/0!</v>
      </c>
      <c r="XFD13" s="13"/>
    </row>
    <row r="14" spans="1:48 16384:16384" ht="12.75" customHeight="1">
      <c r="A14" s="89" t="str">
        <f>'Transcript table'!D22</f>
        <v>Ala-TGC-5</v>
      </c>
      <c r="B14" s="163" t="s">
        <v>416</v>
      </c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260"/>
      <c r="N14" s="260"/>
      <c r="O14" s="260"/>
      <c r="P14" s="71"/>
      <c r="Q14" s="71"/>
      <c r="R14" s="71"/>
      <c r="S14" s="71"/>
      <c r="T14" s="71"/>
      <c r="U14" s="71"/>
      <c r="V14" s="71"/>
      <c r="W14" s="91">
        <f>IF(ISERROR(AVERAGE('Data pre-processing'!Y14:AR14)),35,IF(COUNT('Data pre-processing'!Y14:AR14)&lt;2,"N/A",AVERAGE('Data pre-processing'!Y14:AR14)))</f>
        <v>35</v>
      </c>
      <c r="X14" s="91" t="str">
        <f>IF(ISERROR(STDEV('Data pre-processing'!Y14:AR14)),"N/A",STDEV('Data pre-processing'!Y14:AR14))</f>
        <v>N/A</v>
      </c>
      <c r="XFD14" s="13"/>
    </row>
    <row r="15" spans="1:48 16384:16384" ht="12.75" customHeight="1">
      <c r="A15" s="89" t="str">
        <f>'Transcript table'!D23</f>
        <v>Arg-ACG-1</v>
      </c>
      <c r="B15" s="163" t="s">
        <v>414</v>
      </c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260"/>
      <c r="N15" s="260"/>
      <c r="O15" s="260"/>
      <c r="P15" s="70"/>
      <c r="Q15" s="70"/>
      <c r="R15" s="70"/>
      <c r="S15" s="70"/>
      <c r="T15" s="70"/>
      <c r="U15" s="70"/>
      <c r="V15" s="70"/>
      <c r="W15" s="91">
        <f>IF(ISERROR(AVERAGE('Data pre-processing'!Y15:AR15)),35,IF(COUNT('Data pre-processing'!Y15:AR15)&lt;2,"N/A",AVERAGE('Data pre-processing'!Y15:AR15)))</f>
        <v>35</v>
      </c>
      <c r="X15" s="91" t="str">
        <f>IF(ISERROR(STDEV('Data pre-processing'!Y15:AR15)),"N/A",STDEV('Data pre-processing'!Y15:AR15))</f>
        <v>N/A</v>
      </c>
      <c r="XFD15" s="13"/>
    </row>
    <row r="16" spans="1:48 16384:16384" ht="12.75" customHeight="1">
      <c r="A16" s="89" t="str">
        <f>'Transcript table'!D24</f>
        <v>Arg-ACG-2</v>
      </c>
      <c r="B16" s="163" t="s">
        <v>412</v>
      </c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260"/>
      <c r="N16" s="260"/>
      <c r="O16" s="260"/>
      <c r="P16" s="70"/>
      <c r="Q16" s="70"/>
      <c r="R16" s="70"/>
      <c r="S16" s="70"/>
      <c r="T16" s="70"/>
      <c r="U16" s="70"/>
      <c r="V16" s="70"/>
      <c r="W16" s="91">
        <f>IF(ISERROR(AVERAGE('Data pre-processing'!Y16:AR16)),35,IF(COUNT('Data pre-processing'!Y16:AR16)&lt;2,"N/A",AVERAGE('Data pre-processing'!Y16:AR16)))</f>
        <v>35</v>
      </c>
      <c r="X16" s="91" t="str">
        <f>IF(ISERROR(STDEV('Data pre-processing'!Y16:AR16)),"N/A",STDEV('Data pre-processing'!Y16:AR16))</f>
        <v>N/A</v>
      </c>
      <c r="XFD16" s="13"/>
    </row>
    <row r="17" spans="1:24 16384:16384" ht="12.75" customHeight="1">
      <c r="A17" s="89" t="str">
        <f>'Transcript table'!D25</f>
        <v>Arg-ACG-3</v>
      </c>
      <c r="B17" s="163" t="s">
        <v>410</v>
      </c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260"/>
      <c r="N17" s="260"/>
      <c r="O17" s="260"/>
      <c r="P17" s="70"/>
      <c r="Q17" s="70"/>
      <c r="R17" s="70"/>
      <c r="S17" s="70"/>
      <c r="T17" s="70"/>
      <c r="U17" s="70"/>
      <c r="V17" s="70"/>
      <c r="W17" s="91">
        <f>IF(ISERROR(AVERAGE('Data pre-processing'!Y17:AR17)),35,IF(COUNT('Data pre-processing'!Y17:AR17)&lt;2,"N/A",AVERAGE('Data pre-processing'!Y17:AR17)))</f>
        <v>35</v>
      </c>
      <c r="X17" s="91" t="str">
        <f>IF(ISERROR(STDEV('Data pre-processing'!Y17:AR17)),"N/A",STDEV('Data pre-processing'!Y17:AR17))</f>
        <v>N/A</v>
      </c>
      <c r="XFD17" s="13"/>
    </row>
    <row r="18" spans="1:24 16384:16384" ht="12.75" customHeight="1">
      <c r="A18" s="89" t="str">
        <f>'Transcript table'!D26</f>
        <v>Arg-CCG-1</v>
      </c>
      <c r="B18" s="163" t="s">
        <v>408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260"/>
      <c r="N18" s="260"/>
      <c r="O18" s="260"/>
      <c r="P18" s="70"/>
      <c r="Q18" s="70"/>
      <c r="R18" s="70"/>
      <c r="S18" s="70"/>
      <c r="T18" s="70"/>
      <c r="U18" s="70"/>
      <c r="V18" s="70"/>
      <c r="W18" s="91">
        <f>IF(ISERROR(AVERAGE('Data pre-processing'!Y18:AR18)),35,IF(COUNT('Data pre-processing'!Y18:AR18)&lt;2,"N/A",AVERAGE('Data pre-processing'!Y18:AR18)))</f>
        <v>35</v>
      </c>
      <c r="X18" s="91" t="str">
        <f>IF(ISERROR(STDEV('Data pre-processing'!Y18:AR18)),"N/A",STDEV('Data pre-processing'!Y18:AR18))</f>
        <v>N/A</v>
      </c>
      <c r="XFD18" s="13"/>
    </row>
    <row r="19" spans="1:24 16384:16384" ht="12.75" customHeight="1">
      <c r="A19" s="89" t="str">
        <f>'Transcript table'!D27</f>
        <v>Arg-CCG-2</v>
      </c>
      <c r="B19" s="163" t="s">
        <v>406</v>
      </c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260"/>
      <c r="N19" s="260"/>
      <c r="O19" s="260"/>
      <c r="P19" s="70"/>
      <c r="Q19" s="70"/>
      <c r="R19" s="70"/>
      <c r="S19" s="70"/>
      <c r="T19" s="70"/>
      <c r="U19" s="70"/>
      <c r="V19" s="70"/>
      <c r="W19" s="91">
        <f>IF(ISERROR(AVERAGE('Data pre-processing'!Y19:AR19)),35,IF(COUNT('Data pre-processing'!Y19:AR19)&lt;2,"N/A",AVERAGE('Data pre-processing'!Y19:AR19)))</f>
        <v>35</v>
      </c>
      <c r="X19" s="91" t="str">
        <f>IF(ISERROR(STDEV('Data pre-processing'!Y19:AR19)),"N/A",STDEV('Data pre-processing'!Y19:AR19))</f>
        <v>N/A</v>
      </c>
      <c r="XFD19" s="13"/>
    </row>
    <row r="20" spans="1:24 16384:16384" ht="12.75" customHeight="1">
      <c r="A20" s="89" t="str">
        <f>'Transcript table'!D28</f>
        <v>Arg-CCT-1</v>
      </c>
      <c r="B20" s="163" t="s">
        <v>404</v>
      </c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260"/>
      <c r="N20" s="260"/>
      <c r="O20" s="260"/>
      <c r="P20" s="70"/>
      <c r="Q20" s="70"/>
      <c r="R20" s="70"/>
      <c r="S20" s="70"/>
      <c r="T20" s="70"/>
      <c r="U20" s="70"/>
      <c r="V20" s="70"/>
      <c r="W20" s="91">
        <f>IF(ISERROR(AVERAGE('Data pre-processing'!Y20:AR20)),35,IF(COUNT('Data pre-processing'!Y20:AR20)&lt;2,"N/A",AVERAGE('Data pre-processing'!Y20:AR20)))</f>
        <v>35</v>
      </c>
      <c r="X20" s="91" t="str">
        <f>IF(ISERROR(STDEV('Data pre-processing'!Y20:AR20)),"N/A",STDEV('Data pre-processing'!Y20:AR20))</f>
        <v>N/A</v>
      </c>
      <c r="XFD20" s="13"/>
    </row>
    <row r="21" spans="1:24 16384:16384" ht="12.75" customHeight="1">
      <c r="A21" s="89" t="str">
        <f>'Transcript table'!D29</f>
        <v>Arg-CCT-2</v>
      </c>
      <c r="B21" s="163" t="s">
        <v>402</v>
      </c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260"/>
      <c r="N21" s="260"/>
      <c r="O21" s="260"/>
      <c r="P21" s="70"/>
      <c r="Q21" s="70"/>
      <c r="R21" s="70"/>
      <c r="S21" s="70"/>
      <c r="T21" s="70"/>
      <c r="U21" s="70"/>
      <c r="V21" s="70"/>
      <c r="W21" s="91">
        <f>IF(ISERROR(AVERAGE('Data pre-processing'!Y21:AR21)),35,IF(COUNT('Data pre-processing'!Y21:AR21)&lt;2,"N/A",AVERAGE('Data pre-processing'!Y21:AR21)))</f>
        <v>35</v>
      </c>
      <c r="X21" s="91" t="str">
        <f>IF(ISERROR(STDEV('Data pre-processing'!Y21:AR21)),"N/A",STDEV('Data pre-processing'!Y21:AR21))</f>
        <v>N/A</v>
      </c>
      <c r="XFD21" s="13"/>
    </row>
    <row r="22" spans="1:24 16384:16384" ht="12.75" customHeight="1">
      <c r="A22" s="89" t="str">
        <f>'Transcript table'!D30</f>
        <v>Arg-CCT-3</v>
      </c>
      <c r="B22" s="163" t="s">
        <v>400</v>
      </c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260"/>
      <c r="N22" s="260"/>
      <c r="O22" s="260"/>
      <c r="P22" s="70"/>
      <c r="Q22" s="70"/>
      <c r="R22" s="70"/>
      <c r="S22" s="70"/>
      <c r="T22" s="70"/>
      <c r="U22" s="70"/>
      <c r="V22" s="70"/>
      <c r="W22" s="91">
        <f>IF(ISERROR(AVERAGE('Data pre-processing'!Y22:AR22)),35,IF(COUNT('Data pre-processing'!Y22:AR22)&lt;2,"N/A",AVERAGE('Data pre-processing'!Y22:AR22)))</f>
        <v>35</v>
      </c>
      <c r="X22" s="91" t="str">
        <f>IF(ISERROR(STDEV('Data pre-processing'!Y22:AR22)),"N/A",STDEV('Data pre-processing'!Y22:AR22))</f>
        <v>N/A</v>
      </c>
      <c r="XFD22" s="13"/>
    </row>
    <row r="23" spans="1:24 16384:16384" ht="12.75" customHeight="1">
      <c r="A23" s="89" t="str">
        <f>'Transcript table'!D31</f>
        <v>Arg-CCT-4</v>
      </c>
      <c r="B23" s="163" t="s">
        <v>398</v>
      </c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260"/>
      <c r="N23" s="260"/>
      <c r="O23" s="260"/>
      <c r="P23" s="70"/>
      <c r="Q23" s="70"/>
      <c r="R23" s="70"/>
      <c r="S23" s="70"/>
      <c r="T23" s="70"/>
      <c r="U23" s="70"/>
      <c r="V23" s="70"/>
      <c r="W23" s="91">
        <f>IF(ISERROR(AVERAGE('Data pre-processing'!Y23:AR23)),35,IF(COUNT('Data pre-processing'!Y23:AR23)&lt;2,"N/A",AVERAGE('Data pre-processing'!Y23:AR23)))</f>
        <v>35</v>
      </c>
      <c r="X23" s="91" t="str">
        <f>IF(ISERROR(STDEV('Data pre-processing'!Y23:AR23)),"N/A",STDEV('Data pre-processing'!Y23:AR23))</f>
        <v>N/A</v>
      </c>
      <c r="XFD23" s="13"/>
    </row>
    <row r="24" spans="1:24 16384:16384" ht="12.75" customHeight="1">
      <c r="A24" s="89" t="str">
        <f>'Transcript table'!D32</f>
        <v>Arg-TCG-1</v>
      </c>
      <c r="B24" s="163" t="s">
        <v>396</v>
      </c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260"/>
      <c r="N24" s="260"/>
      <c r="O24" s="260"/>
      <c r="P24" s="70"/>
      <c r="Q24" s="70"/>
      <c r="R24" s="70"/>
      <c r="S24" s="70"/>
      <c r="T24" s="70"/>
      <c r="U24" s="70"/>
      <c r="V24" s="70"/>
      <c r="W24" s="91">
        <f>IF(ISERROR(AVERAGE('Data pre-processing'!Y24:AR24)),35,IF(COUNT('Data pre-processing'!Y24:AR24)&lt;2,"N/A",AVERAGE('Data pre-processing'!Y24:AR24)))</f>
        <v>35</v>
      </c>
      <c r="X24" s="91" t="str">
        <f>IF(ISERROR(STDEV('Data pre-processing'!Y24:AR24)),"N/A",STDEV('Data pre-processing'!Y24:AR24))</f>
        <v>N/A</v>
      </c>
      <c r="XFD24" s="13"/>
    </row>
    <row r="25" spans="1:24 16384:16384" ht="12.75" customHeight="1">
      <c r="A25" s="89" t="str">
        <f>'Transcript table'!D33</f>
        <v>Arg-TCG-2</v>
      </c>
      <c r="B25" s="163" t="s">
        <v>394</v>
      </c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260"/>
      <c r="N25" s="260"/>
      <c r="O25" s="260"/>
      <c r="P25" s="70"/>
      <c r="Q25" s="70"/>
      <c r="R25" s="70"/>
      <c r="S25" s="70"/>
      <c r="T25" s="70"/>
      <c r="U25" s="70"/>
      <c r="V25" s="70"/>
      <c r="W25" s="91">
        <f>IF(ISERROR(AVERAGE('Data pre-processing'!Y25:AR25)),35,IF(COUNT('Data pre-processing'!Y25:AR25)&lt;2,"N/A",AVERAGE('Data pre-processing'!Y25:AR25)))</f>
        <v>35</v>
      </c>
      <c r="X25" s="91" t="str">
        <f>IF(ISERROR(STDEV('Data pre-processing'!Y25:AR25)),"N/A",STDEV('Data pre-processing'!Y25:AR25))</f>
        <v>N/A</v>
      </c>
      <c r="XFD25" s="13"/>
    </row>
    <row r="26" spans="1:24 16384:16384" ht="12.75" customHeight="1">
      <c r="A26" s="89" t="str">
        <f>'Transcript table'!D34</f>
        <v>Arg-TCT-1</v>
      </c>
      <c r="B26" s="163" t="s">
        <v>392</v>
      </c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260"/>
      <c r="N26" s="260"/>
      <c r="O26" s="260"/>
      <c r="P26" s="70"/>
      <c r="Q26" s="70"/>
      <c r="R26" s="70"/>
      <c r="S26" s="70"/>
      <c r="T26" s="70"/>
      <c r="U26" s="70"/>
      <c r="V26" s="70"/>
      <c r="W26" s="91">
        <f>IF(ISERROR(AVERAGE('Data pre-processing'!Y26:AR26)),35,IF(COUNT('Data pre-processing'!Y26:AR26)&lt;2,"N/A",AVERAGE('Data pre-processing'!Y26:AR26)))</f>
        <v>35</v>
      </c>
      <c r="X26" s="91" t="str">
        <f>IF(ISERROR(STDEV('Data pre-processing'!Y26:AR26)),"N/A",STDEV('Data pre-processing'!Y26:AR26))</f>
        <v>N/A</v>
      </c>
      <c r="XFD26" s="13"/>
    </row>
    <row r="27" spans="1:24 16384:16384" ht="12.75" customHeight="1">
      <c r="A27" s="89" t="str">
        <f>'Transcript table'!D35</f>
        <v>Arg-TCT-2</v>
      </c>
      <c r="B27" s="163" t="s">
        <v>390</v>
      </c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260"/>
      <c r="N27" s="260"/>
      <c r="O27" s="260"/>
      <c r="P27" s="70"/>
      <c r="Q27" s="70"/>
      <c r="R27" s="70"/>
      <c r="S27" s="70"/>
      <c r="T27" s="70"/>
      <c r="U27" s="70"/>
      <c r="V27" s="70"/>
      <c r="W27" s="91">
        <f>IF(ISERROR(AVERAGE('Data pre-processing'!Y27:AR27)),35,IF(COUNT('Data pre-processing'!Y27:AR27)&lt;2,"N/A",AVERAGE('Data pre-processing'!Y27:AR27)))</f>
        <v>35</v>
      </c>
      <c r="X27" s="91" t="str">
        <f>IF(ISERROR(STDEV('Data pre-processing'!Y27:AR27)),"N/A",STDEV('Data pre-processing'!Y27:AR27))</f>
        <v>N/A</v>
      </c>
      <c r="XFD27" s="13"/>
    </row>
    <row r="28" spans="1:24 16384:16384" ht="12.75" customHeight="1">
      <c r="A28" s="89" t="str">
        <f>'Transcript table'!D36</f>
        <v>Arg-TCT-3</v>
      </c>
      <c r="B28" s="163" t="s">
        <v>388</v>
      </c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60"/>
      <c r="N28" s="260"/>
      <c r="O28" s="260"/>
      <c r="P28" s="70"/>
      <c r="Q28" s="70"/>
      <c r="R28" s="70"/>
      <c r="S28" s="70"/>
      <c r="T28" s="70"/>
      <c r="U28" s="70"/>
      <c r="V28" s="70"/>
      <c r="W28" s="91">
        <f>IF(ISERROR(AVERAGE('Data pre-processing'!Y28:AR28)),35,IF(COUNT('Data pre-processing'!Y28:AR28)&lt;2,"N/A",AVERAGE('Data pre-processing'!Y28:AR28)))</f>
        <v>35</v>
      </c>
      <c r="X28" s="91" t="str">
        <f>IF(ISERROR(STDEV('Data pre-processing'!Y28:AR28)),"N/A",STDEV('Data pre-processing'!Y28:AR28))</f>
        <v>N/A</v>
      </c>
      <c r="XFD28" s="13"/>
    </row>
    <row r="29" spans="1:24 16384:16384" ht="12.75" customHeight="1">
      <c r="A29" s="89" t="str">
        <f>'Transcript table'!D37</f>
        <v>Asn-GTT-1</v>
      </c>
      <c r="B29" s="163" t="s">
        <v>386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260"/>
      <c r="N29" s="260"/>
      <c r="O29" s="260"/>
      <c r="P29" s="70"/>
      <c r="Q29" s="70"/>
      <c r="R29" s="70"/>
      <c r="S29" s="70"/>
      <c r="T29" s="70"/>
      <c r="U29" s="70"/>
      <c r="V29" s="70"/>
      <c r="W29" s="91">
        <f>IF(ISERROR(AVERAGE('Data pre-processing'!Y29:AR29)),35,IF(COUNT('Data pre-processing'!Y29:AR29)&lt;2,"N/A",AVERAGE('Data pre-processing'!Y29:AR29)))</f>
        <v>35</v>
      </c>
      <c r="X29" s="91" t="str">
        <f>IF(ISERROR(STDEV('Data pre-processing'!Y29:AR29)),"N/A",STDEV('Data pre-processing'!Y29:AR29))</f>
        <v>N/A</v>
      </c>
      <c r="XFD29" s="13"/>
    </row>
    <row r="30" spans="1:24 16384:16384" ht="12.75" customHeight="1">
      <c r="A30" s="89" t="str">
        <f>'Transcript table'!D38</f>
        <v>Asn-GTT-2</v>
      </c>
      <c r="B30" s="163" t="s">
        <v>384</v>
      </c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260"/>
      <c r="N30" s="260"/>
      <c r="O30" s="260"/>
      <c r="P30" s="70"/>
      <c r="Q30" s="70"/>
      <c r="R30" s="70"/>
      <c r="S30" s="70"/>
      <c r="T30" s="70"/>
      <c r="U30" s="70"/>
      <c r="V30" s="70"/>
      <c r="W30" s="91">
        <f>IF(ISERROR(AVERAGE('Data pre-processing'!Y30:AR30)),35,IF(COUNT('Data pre-processing'!Y30:AR30)&lt;2,"N/A",AVERAGE('Data pre-processing'!Y30:AR30)))</f>
        <v>35</v>
      </c>
      <c r="X30" s="91" t="str">
        <f>IF(ISERROR(STDEV('Data pre-processing'!Y30:AR30)),"N/A",STDEV('Data pre-processing'!Y30:AR30))</f>
        <v>N/A</v>
      </c>
      <c r="XFD30" s="13"/>
    </row>
    <row r="31" spans="1:24 16384:16384" ht="12.75" customHeight="1">
      <c r="A31" s="89" t="str">
        <f>'Transcript table'!D39</f>
        <v>Asn-GTT-3</v>
      </c>
      <c r="B31" s="163" t="s">
        <v>382</v>
      </c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260"/>
      <c r="N31" s="260"/>
      <c r="O31" s="260"/>
      <c r="P31" s="70"/>
      <c r="Q31" s="70"/>
      <c r="R31" s="70"/>
      <c r="S31" s="70"/>
      <c r="T31" s="70"/>
      <c r="U31" s="70"/>
      <c r="V31" s="70"/>
      <c r="W31" s="91">
        <f>IF(ISERROR(AVERAGE('Data pre-processing'!Y31:AR31)),35,IF(COUNT('Data pre-processing'!Y31:AR31)&lt;2,"N/A",AVERAGE('Data pre-processing'!Y31:AR31)))</f>
        <v>35</v>
      </c>
      <c r="X31" s="91" t="str">
        <f>IF(ISERROR(STDEV('Data pre-processing'!Y31:AR31)),"N/A",STDEV('Data pre-processing'!Y31:AR31))</f>
        <v>N/A</v>
      </c>
      <c r="XFD31" s="13"/>
    </row>
    <row r="32" spans="1:24 16384:16384" ht="12.75" customHeight="1">
      <c r="A32" s="89" t="str">
        <f>'Transcript table'!D40</f>
        <v>Asn-GTT-4</v>
      </c>
      <c r="B32" s="163" t="s">
        <v>380</v>
      </c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260"/>
      <c r="N32" s="260"/>
      <c r="O32" s="260"/>
      <c r="P32" s="70"/>
      <c r="Q32" s="70"/>
      <c r="R32" s="70"/>
      <c r="S32" s="70"/>
      <c r="T32" s="70"/>
      <c r="U32" s="70"/>
      <c r="V32" s="70"/>
      <c r="W32" s="91">
        <f>IF(ISERROR(AVERAGE('Data pre-processing'!Y32:AR32)),35,IF(COUNT('Data pre-processing'!Y32:AR32)&lt;2,"N/A",AVERAGE('Data pre-processing'!Y32:AR32)))</f>
        <v>35</v>
      </c>
      <c r="X32" s="91" t="str">
        <f>IF(ISERROR(STDEV('Data pre-processing'!Y32:AR32)),"N/A",STDEV('Data pre-processing'!Y32:AR32))</f>
        <v>N/A</v>
      </c>
      <c r="XFD32" s="13"/>
    </row>
    <row r="33" spans="1:24 16384:16384" ht="12.75" customHeight="1">
      <c r="A33" s="89" t="str">
        <f>'Transcript table'!D41</f>
        <v>Asn-GTT-5</v>
      </c>
      <c r="B33" s="163" t="s">
        <v>378</v>
      </c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260"/>
      <c r="N33" s="260"/>
      <c r="O33" s="260"/>
      <c r="P33" s="70"/>
      <c r="Q33" s="70"/>
      <c r="R33" s="70"/>
      <c r="S33" s="70"/>
      <c r="T33" s="70"/>
      <c r="U33" s="70"/>
      <c r="V33" s="70"/>
      <c r="W33" s="91">
        <f>IF(ISERROR(AVERAGE('Data pre-processing'!Y33:AR33)),35,IF(COUNT('Data pre-processing'!Y33:AR33)&lt;2,"N/A",AVERAGE('Data pre-processing'!Y33:AR33)))</f>
        <v>35</v>
      </c>
      <c r="X33" s="91" t="str">
        <f>IF(ISERROR(STDEV('Data pre-processing'!Y33:AR33)),"N/A",STDEV('Data pre-processing'!Y33:AR33))</f>
        <v>N/A</v>
      </c>
      <c r="XFD33" s="13"/>
    </row>
    <row r="34" spans="1:24 16384:16384" ht="12.75" customHeight="1">
      <c r="A34" s="89" t="str">
        <f>'Transcript table'!D42</f>
        <v>Asn-GTT-6</v>
      </c>
      <c r="B34" s="163" t="s">
        <v>376</v>
      </c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260"/>
      <c r="N34" s="260"/>
      <c r="O34" s="260"/>
      <c r="P34" s="70"/>
      <c r="Q34" s="70"/>
      <c r="R34" s="70"/>
      <c r="S34" s="70"/>
      <c r="T34" s="70"/>
      <c r="U34" s="70"/>
      <c r="V34" s="70"/>
      <c r="W34" s="91">
        <f>IF(ISERROR(AVERAGE('Data pre-processing'!Y34:AR34)),35,IF(COUNT('Data pre-processing'!Y34:AR34)&lt;2,"N/A",AVERAGE('Data pre-processing'!Y34:AR34)))</f>
        <v>35</v>
      </c>
      <c r="X34" s="91" t="str">
        <f>IF(ISERROR(STDEV('Data pre-processing'!Y34:AR34)),"N/A",STDEV('Data pre-processing'!Y34:AR34))</f>
        <v>N/A</v>
      </c>
      <c r="XFD34" s="13"/>
    </row>
    <row r="35" spans="1:24 16384:16384" ht="12.75" customHeight="1">
      <c r="A35" s="89" t="str">
        <f>'Transcript table'!D43</f>
        <v>Asn-GTT-7</v>
      </c>
      <c r="B35" s="163" t="s">
        <v>374</v>
      </c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260"/>
      <c r="N35" s="260"/>
      <c r="O35" s="260"/>
      <c r="P35" s="70"/>
      <c r="Q35" s="70"/>
      <c r="R35" s="70"/>
      <c r="S35" s="70"/>
      <c r="T35" s="70"/>
      <c r="U35" s="70"/>
      <c r="V35" s="70"/>
      <c r="W35" s="91">
        <f>IF(ISERROR(AVERAGE('Data pre-processing'!Y35:AR35)),35,IF(COUNT('Data pre-processing'!Y35:AR35)&lt;2,"N/A",AVERAGE('Data pre-processing'!Y35:AR35)))</f>
        <v>35</v>
      </c>
      <c r="X35" s="91" t="str">
        <f>IF(ISERROR(STDEV('Data pre-processing'!Y35:AR35)),"N/A",STDEV('Data pre-processing'!Y35:AR35))</f>
        <v>N/A</v>
      </c>
      <c r="XFD35" s="13"/>
    </row>
    <row r="36" spans="1:24 16384:16384" ht="12.75" customHeight="1">
      <c r="A36" s="89" t="str">
        <f>'Transcript table'!D44</f>
        <v>Asp-GTC-1</v>
      </c>
      <c r="B36" s="163" t="s">
        <v>372</v>
      </c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260"/>
      <c r="N36" s="260"/>
      <c r="O36" s="260"/>
      <c r="P36" s="70"/>
      <c r="Q36" s="70"/>
      <c r="R36" s="70"/>
      <c r="S36" s="70"/>
      <c r="T36" s="70"/>
      <c r="U36" s="70"/>
      <c r="V36" s="70"/>
      <c r="W36" s="91">
        <f>IF(ISERROR(AVERAGE('Data pre-processing'!Y36:AR36)),35,IF(COUNT('Data pre-processing'!Y36:AR36)&lt;2,"N/A",AVERAGE('Data pre-processing'!Y36:AR36)))</f>
        <v>35</v>
      </c>
      <c r="X36" s="91" t="str">
        <f>IF(ISERROR(STDEV('Data pre-processing'!Y36:AR36)),"N/A",STDEV('Data pre-processing'!Y36:AR36))</f>
        <v>N/A</v>
      </c>
      <c r="XFD36" s="13"/>
    </row>
    <row r="37" spans="1:24 16384:16384" ht="12.75" customHeight="1">
      <c r="A37" s="89" t="str">
        <f>'Transcript table'!D45</f>
        <v>Asp-GTC-2</v>
      </c>
      <c r="B37" s="163" t="s">
        <v>370</v>
      </c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260"/>
      <c r="N37" s="260"/>
      <c r="O37" s="260"/>
      <c r="P37" s="70"/>
      <c r="Q37" s="70"/>
      <c r="R37" s="70"/>
      <c r="S37" s="70"/>
      <c r="T37" s="70"/>
      <c r="U37" s="70"/>
      <c r="V37" s="70"/>
      <c r="W37" s="91">
        <f>IF(ISERROR(AVERAGE('Data pre-processing'!Y37:AR37)),35,IF(COUNT('Data pre-processing'!Y37:AR37)&lt;2,"N/A",AVERAGE('Data pre-processing'!Y37:AR37)))</f>
        <v>35</v>
      </c>
      <c r="X37" s="91" t="str">
        <f>IF(ISERROR(STDEV('Data pre-processing'!Y37:AR37)),"N/A",STDEV('Data pre-processing'!Y37:AR37))</f>
        <v>N/A</v>
      </c>
      <c r="XFD37" s="13"/>
    </row>
    <row r="38" spans="1:24 16384:16384" ht="12.75" customHeight="1">
      <c r="A38" s="89" t="str">
        <f>'Transcript table'!D46</f>
        <v>Asp-GTC-3</v>
      </c>
      <c r="B38" s="163" t="s">
        <v>368</v>
      </c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260"/>
      <c r="N38" s="260"/>
      <c r="O38" s="260"/>
      <c r="P38" s="70"/>
      <c r="Q38" s="70"/>
      <c r="R38" s="70"/>
      <c r="S38" s="70"/>
      <c r="T38" s="70"/>
      <c r="U38" s="70"/>
      <c r="V38" s="70"/>
      <c r="W38" s="91">
        <f>IF(ISERROR(AVERAGE('Data pre-processing'!Y38:AR38)),35,IF(COUNT('Data pre-processing'!Y38:AR38)&lt;2,"N/A",AVERAGE('Data pre-processing'!Y38:AR38)))</f>
        <v>35</v>
      </c>
      <c r="X38" s="91" t="str">
        <f>IF(ISERROR(STDEV('Data pre-processing'!Y38:AR38)),"N/A",STDEV('Data pre-processing'!Y38:AR38))</f>
        <v>N/A</v>
      </c>
      <c r="XFD38" s="13"/>
    </row>
    <row r="39" spans="1:24 16384:16384" ht="12.75" customHeight="1">
      <c r="A39" s="89" t="str">
        <f>'Transcript table'!D47</f>
        <v>Cys-GCA-1</v>
      </c>
      <c r="B39" s="163" t="s">
        <v>366</v>
      </c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260"/>
      <c r="N39" s="260"/>
      <c r="O39" s="260"/>
      <c r="P39" s="70"/>
      <c r="Q39" s="70"/>
      <c r="R39" s="70"/>
      <c r="S39" s="70"/>
      <c r="T39" s="70"/>
      <c r="U39" s="70"/>
      <c r="V39" s="70"/>
      <c r="W39" s="91">
        <f>IF(ISERROR(AVERAGE('Data pre-processing'!Y39:AR39)),35,IF(COUNT('Data pre-processing'!Y39:AR39)&lt;2,"N/A",AVERAGE('Data pre-processing'!Y39:AR39)))</f>
        <v>35</v>
      </c>
      <c r="X39" s="91" t="str">
        <f>IF(ISERROR(STDEV('Data pre-processing'!Y39:AR39)),"N/A",STDEV('Data pre-processing'!Y39:AR39))</f>
        <v>N/A</v>
      </c>
      <c r="XFD39" s="13"/>
    </row>
    <row r="40" spans="1:24 16384:16384" ht="12.75" customHeight="1">
      <c r="A40" s="89" t="str">
        <f>'Transcript table'!D48</f>
        <v>Cys-GCA-2</v>
      </c>
      <c r="B40" s="163" t="s">
        <v>364</v>
      </c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260"/>
      <c r="N40" s="260"/>
      <c r="O40" s="260"/>
      <c r="P40" s="70"/>
      <c r="Q40" s="70"/>
      <c r="R40" s="70"/>
      <c r="S40" s="70"/>
      <c r="T40" s="70"/>
      <c r="U40" s="70"/>
      <c r="V40" s="70"/>
      <c r="W40" s="91">
        <f>IF(ISERROR(AVERAGE('Data pre-processing'!Y40:AR40)),35,IF(COUNT('Data pre-processing'!Y40:AR40)&lt;2,"N/A",AVERAGE('Data pre-processing'!Y40:AR40)))</f>
        <v>35</v>
      </c>
      <c r="X40" s="91" t="str">
        <f>IF(ISERROR(STDEV('Data pre-processing'!Y40:AR40)),"N/A",STDEV('Data pre-processing'!Y40:AR40))</f>
        <v>N/A</v>
      </c>
      <c r="XFD40" s="13"/>
    </row>
    <row r="41" spans="1:24 16384:16384" ht="12.75" customHeight="1">
      <c r="A41" s="89" t="str">
        <f>'Transcript table'!D49</f>
        <v>Cys-GCA-3</v>
      </c>
      <c r="B41" s="163" t="s">
        <v>362</v>
      </c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260"/>
      <c r="N41" s="260"/>
      <c r="O41" s="260"/>
      <c r="P41" s="70"/>
      <c r="Q41" s="70"/>
      <c r="R41" s="70"/>
      <c r="S41" s="70"/>
      <c r="T41" s="70"/>
      <c r="U41" s="70"/>
      <c r="V41" s="70"/>
      <c r="W41" s="91">
        <f>IF(ISERROR(AVERAGE('Data pre-processing'!Y41:AR41)),35,IF(COUNT('Data pre-processing'!Y41:AR41)&lt;2,"N/A",AVERAGE('Data pre-processing'!Y41:AR41)))</f>
        <v>35</v>
      </c>
      <c r="X41" s="91" t="str">
        <f>IF(ISERROR(STDEV('Data pre-processing'!Y41:AR41)),"N/A",STDEV('Data pre-processing'!Y41:AR41))</f>
        <v>N/A</v>
      </c>
      <c r="XFD41" s="13"/>
    </row>
    <row r="42" spans="1:24 16384:16384" ht="12.75" customHeight="1">
      <c r="A42" s="89" t="str">
        <f>'Transcript table'!D50</f>
        <v>Cys-GCA-4</v>
      </c>
      <c r="B42" s="163" t="s">
        <v>360</v>
      </c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260"/>
      <c r="N42" s="260"/>
      <c r="O42" s="260"/>
      <c r="P42" s="70"/>
      <c r="Q42" s="70"/>
      <c r="R42" s="70"/>
      <c r="S42" s="70"/>
      <c r="T42" s="70"/>
      <c r="U42" s="70"/>
      <c r="V42" s="70"/>
      <c r="W42" s="91">
        <f>IF(ISERROR(AVERAGE('Data pre-processing'!Y42:AR42)),35,IF(COUNT('Data pre-processing'!Y42:AR42)&lt;2,"N/A",AVERAGE('Data pre-processing'!Y42:AR42)))</f>
        <v>35</v>
      </c>
      <c r="X42" s="91" t="str">
        <f>IF(ISERROR(STDEV('Data pre-processing'!Y42:AR42)),"N/A",STDEV('Data pre-processing'!Y42:AR42))</f>
        <v>N/A</v>
      </c>
      <c r="XFD42" s="13"/>
    </row>
    <row r="43" spans="1:24 16384:16384" ht="12.75" customHeight="1">
      <c r="A43" s="89" t="str">
        <f>'Transcript table'!D51</f>
        <v>Cys-GCA-5</v>
      </c>
      <c r="B43" s="163" t="s">
        <v>358</v>
      </c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260"/>
      <c r="N43" s="260"/>
      <c r="O43" s="260"/>
      <c r="P43" s="70"/>
      <c r="Q43" s="70"/>
      <c r="R43" s="70"/>
      <c r="S43" s="70"/>
      <c r="T43" s="70"/>
      <c r="U43" s="70"/>
      <c r="V43" s="70"/>
      <c r="W43" s="91">
        <f>IF(ISERROR(AVERAGE('Data pre-processing'!Y43:AR43)),35,IF(COUNT('Data pre-processing'!Y43:AR43)&lt;2,"N/A",AVERAGE('Data pre-processing'!Y43:AR43)))</f>
        <v>35</v>
      </c>
      <c r="X43" s="91" t="str">
        <f>IF(ISERROR(STDEV('Data pre-processing'!Y43:AR43)),"N/A",STDEV('Data pre-processing'!Y43:AR43))</f>
        <v>N/A</v>
      </c>
      <c r="XFD43" s="13"/>
    </row>
    <row r="44" spans="1:24 16384:16384" ht="12.75" customHeight="1">
      <c r="A44" s="89" t="str">
        <f>'Transcript table'!D52</f>
        <v>Cys-GCA-6</v>
      </c>
      <c r="B44" s="163" t="s">
        <v>356</v>
      </c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260"/>
      <c r="N44" s="260"/>
      <c r="O44" s="260"/>
      <c r="P44" s="70"/>
      <c r="Q44" s="70"/>
      <c r="R44" s="70"/>
      <c r="S44" s="70"/>
      <c r="T44" s="70"/>
      <c r="U44" s="70"/>
      <c r="V44" s="70"/>
      <c r="W44" s="91">
        <f>IF(ISERROR(AVERAGE('Data pre-processing'!Y44:AR44)),35,IF(COUNT('Data pre-processing'!Y44:AR44)&lt;2,"N/A",AVERAGE('Data pre-processing'!Y44:AR44)))</f>
        <v>35</v>
      </c>
      <c r="X44" s="91" t="str">
        <f>IF(ISERROR(STDEV('Data pre-processing'!Y44:AR44)),"N/A",STDEV('Data pre-processing'!Y44:AR44))</f>
        <v>N/A</v>
      </c>
      <c r="XFD44" s="13"/>
    </row>
    <row r="45" spans="1:24 16384:16384" ht="12.75" customHeight="1">
      <c r="A45" s="89" t="str">
        <f>'Transcript table'!D53</f>
        <v>Cys-GCA-7</v>
      </c>
      <c r="B45" s="163" t="s">
        <v>354</v>
      </c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260"/>
      <c r="N45" s="260"/>
      <c r="O45" s="260"/>
      <c r="P45" s="70"/>
      <c r="Q45" s="70"/>
      <c r="R45" s="70"/>
      <c r="S45" s="70"/>
      <c r="T45" s="70"/>
      <c r="U45" s="70"/>
      <c r="V45" s="70"/>
      <c r="W45" s="91">
        <f>IF(ISERROR(AVERAGE('Data pre-processing'!Y45:AR45)),35,IF(COUNT('Data pre-processing'!Y45:AR45)&lt;2,"N/A",AVERAGE('Data pre-processing'!Y45:AR45)))</f>
        <v>35</v>
      </c>
      <c r="X45" s="91" t="str">
        <f>IF(ISERROR(STDEV('Data pre-processing'!Y45:AR45)),"N/A",STDEV('Data pre-processing'!Y45:AR45))</f>
        <v>N/A</v>
      </c>
      <c r="XFD45" s="13"/>
    </row>
    <row r="46" spans="1:24 16384:16384" ht="12.75" customHeight="1">
      <c r="A46" s="89" t="str">
        <f>'Transcript table'!D54</f>
        <v>Cys-GCA-8</v>
      </c>
      <c r="B46" s="163" t="s">
        <v>352</v>
      </c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260"/>
      <c r="N46" s="260"/>
      <c r="O46" s="260"/>
      <c r="P46" s="70"/>
      <c r="Q46" s="70"/>
      <c r="R46" s="70"/>
      <c r="S46" s="70"/>
      <c r="T46" s="70"/>
      <c r="U46" s="70"/>
      <c r="V46" s="70"/>
      <c r="W46" s="91">
        <f>IF(ISERROR(AVERAGE('Data pre-processing'!Y46:AR46)),35,IF(COUNT('Data pre-processing'!Y46:AR46)&lt;2,"N/A",AVERAGE('Data pre-processing'!Y46:AR46)))</f>
        <v>35</v>
      </c>
      <c r="X46" s="91" t="str">
        <f>IF(ISERROR(STDEV('Data pre-processing'!Y46:AR46)),"N/A",STDEV('Data pre-processing'!Y46:AR46))</f>
        <v>N/A</v>
      </c>
      <c r="XFD46" s="13"/>
    </row>
    <row r="47" spans="1:24 16384:16384" ht="12.75" customHeight="1">
      <c r="A47" s="89" t="str">
        <f>'Transcript table'!D55</f>
        <v>Cys-GCA-9</v>
      </c>
      <c r="B47" s="163" t="s">
        <v>350</v>
      </c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260"/>
      <c r="N47" s="260"/>
      <c r="O47" s="260"/>
      <c r="P47" s="70"/>
      <c r="Q47" s="70"/>
      <c r="R47" s="70"/>
      <c r="S47" s="70"/>
      <c r="T47" s="70"/>
      <c r="U47" s="70"/>
      <c r="V47" s="70"/>
      <c r="W47" s="91">
        <f>IF(ISERROR(AVERAGE('Data pre-processing'!Y47:AR47)),35,IF(COUNT('Data pre-processing'!Y47:AR47)&lt;2,"N/A",AVERAGE('Data pre-processing'!Y47:AR47)))</f>
        <v>35</v>
      </c>
      <c r="X47" s="91" t="str">
        <f>IF(ISERROR(STDEV('Data pre-processing'!Y47:AR47)),"N/A",STDEV('Data pre-processing'!Y47:AR47))</f>
        <v>N/A</v>
      </c>
      <c r="XFD47" s="13"/>
    </row>
    <row r="48" spans="1:24 16384:16384" ht="12.75" customHeight="1">
      <c r="A48" s="89" t="str">
        <f>'Transcript table'!D56</f>
        <v>Gln-CTG-1</v>
      </c>
      <c r="B48" s="163" t="s">
        <v>348</v>
      </c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260"/>
      <c r="N48" s="260"/>
      <c r="O48" s="260"/>
      <c r="P48" s="70"/>
      <c r="Q48" s="70"/>
      <c r="R48" s="70"/>
      <c r="S48" s="70"/>
      <c r="T48" s="70"/>
      <c r="U48" s="70"/>
      <c r="V48" s="70"/>
      <c r="W48" s="91">
        <f>IF(ISERROR(AVERAGE('Data pre-processing'!Y48:AR48)),35,IF(COUNT('Data pre-processing'!Y48:AR48)&lt;2,"N/A",AVERAGE('Data pre-processing'!Y48:AR48)))</f>
        <v>35</v>
      </c>
      <c r="X48" s="91" t="str">
        <f>IF(ISERROR(STDEV('Data pre-processing'!Y48:AR48)),"N/A",STDEV('Data pre-processing'!Y48:AR48))</f>
        <v>N/A</v>
      </c>
      <c r="XFD48" s="13"/>
    </row>
    <row r="49" spans="1:24 16384:16384" ht="12.75" customHeight="1">
      <c r="A49" s="89" t="str">
        <f>'Transcript table'!D57</f>
        <v>Gln-CTG-2</v>
      </c>
      <c r="B49" s="163" t="s">
        <v>346</v>
      </c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260"/>
      <c r="N49" s="260"/>
      <c r="O49" s="260"/>
      <c r="P49" s="70"/>
      <c r="Q49" s="70"/>
      <c r="R49" s="70"/>
      <c r="S49" s="70"/>
      <c r="T49" s="70"/>
      <c r="U49" s="70"/>
      <c r="V49" s="70"/>
      <c r="W49" s="91">
        <f>IF(ISERROR(AVERAGE('Data pre-processing'!Y49:AR49)),35,IF(COUNT('Data pre-processing'!Y49:AR49)&lt;2,"N/A",AVERAGE('Data pre-processing'!Y49:AR49)))</f>
        <v>35</v>
      </c>
      <c r="X49" s="91" t="str">
        <f>IF(ISERROR(STDEV('Data pre-processing'!Y49:AR49)),"N/A",STDEV('Data pre-processing'!Y49:AR49))</f>
        <v>N/A</v>
      </c>
      <c r="XFD49" s="13"/>
    </row>
    <row r="50" spans="1:24 16384:16384" ht="12.75" customHeight="1">
      <c r="A50" s="89" t="str">
        <f>'Transcript table'!D58</f>
        <v>Gln-CTG-3</v>
      </c>
      <c r="B50" s="163" t="s">
        <v>344</v>
      </c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260"/>
      <c r="N50" s="260"/>
      <c r="O50" s="260"/>
      <c r="P50" s="70"/>
      <c r="Q50" s="70"/>
      <c r="R50" s="70"/>
      <c r="S50" s="70"/>
      <c r="T50" s="70"/>
      <c r="U50" s="70"/>
      <c r="V50" s="70"/>
      <c r="W50" s="91">
        <f>IF(ISERROR(AVERAGE('Data pre-processing'!Y50:AR50)),35,IF(COUNT('Data pre-processing'!Y50:AR50)&lt;2,"N/A",AVERAGE('Data pre-processing'!Y50:AR50)))</f>
        <v>35</v>
      </c>
      <c r="X50" s="91" t="str">
        <f>IF(ISERROR(STDEV('Data pre-processing'!Y50:AR50)),"N/A",STDEV('Data pre-processing'!Y50:AR50))</f>
        <v>N/A</v>
      </c>
      <c r="XFD50" s="13"/>
    </row>
    <row r="51" spans="1:24 16384:16384" ht="12.75" customHeight="1">
      <c r="A51" s="89" t="str">
        <f>'Transcript table'!D59</f>
        <v>Gln-CTG-4</v>
      </c>
      <c r="B51" s="163" t="s">
        <v>342</v>
      </c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260"/>
      <c r="N51" s="260"/>
      <c r="O51" s="260"/>
      <c r="P51" s="70"/>
      <c r="Q51" s="70"/>
      <c r="R51" s="70"/>
      <c r="S51" s="70"/>
      <c r="T51" s="70"/>
      <c r="U51" s="70"/>
      <c r="V51" s="70"/>
      <c r="W51" s="91">
        <f>IF(ISERROR(AVERAGE('Data pre-processing'!Y51:AR51)),35,IF(COUNT('Data pre-processing'!Y51:AR51)&lt;2,"N/A",AVERAGE('Data pre-processing'!Y51:AR51)))</f>
        <v>35</v>
      </c>
      <c r="X51" s="91" t="str">
        <f>IF(ISERROR(STDEV('Data pre-processing'!Y51:AR51)),"N/A",STDEV('Data pre-processing'!Y51:AR51))</f>
        <v>N/A</v>
      </c>
      <c r="XFD51" s="13"/>
    </row>
    <row r="52" spans="1:24 16384:16384" ht="12.75" customHeight="1">
      <c r="A52" s="89" t="str">
        <f>'Transcript table'!D60</f>
        <v>Gln-CTG-5</v>
      </c>
      <c r="B52" s="163" t="s">
        <v>340</v>
      </c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260"/>
      <c r="N52" s="260"/>
      <c r="O52" s="260"/>
      <c r="P52" s="70"/>
      <c r="Q52" s="70"/>
      <c r="R52" s="70"/>
      <c r="S52" s="70"/>
      <c r="T52" s="70"/>
      <c r="U52" s="70"/>
      <c r="V52" s="70"/>
      <c r="W52" s="91">
        <f>IF(ISERROR(AVERAGE('Data pre-processing'!Y52:AR52)),35,IF(COUNT('Data pre-processing'!Y52:AR52)&lt;2,"N/A",AVERAGE('Data pre-processing'!Y52:AR52)))</f>
        <v>35</v>
      </c>
      <c r="X52" s="91" t="str">
        <f>IF(ISERROR(STDEV('Data pre-processing'!Y52:AR52)),"N/A",STDEV('Data pre-processing'!Y52:AR52))</f>
        <v>N/A</v>
      </c>
      <c r="XFD52" s="13"/>
    </row>
    <row r="53" spans="1:24 16384:16384" ht="12.75" customHeight="1">
      <c r="A53" s="89" t="str">
        <f>'Transcript table'!D61</f>
        <v>Gln-CTG-6</v>
      </c>
      <c r="B53" s="163" t="s">
        <v>338</v>
      </c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260"/>
      <c r="N53" s="260"/>
      <c r="O53" s="260"/>
      <c r="P53" s="70"/>
      <c r="Q53" s="70"/>
      <c r="R53" s="70"/>
      <c r="S53" s="70"/>
      <c r="T53" s="70"/>
      <c r="U53" s="70"/>
      <c r="V53" s="70"/>
      <c r="W53" s="91">
        <f>IF(ISERROR(AVERAGE('Data pre-processing'!Y53:AR53)),35,IF(COUNT('Data pre-processing'!Y53:AR53)&lt;2,"N/A",AVERAGE('Data pre-processing'!Y53:AR53)))</f>
        <v>35</v>
      </c>
      <c r="X53" s="91" t="str">
        <f>IF(ISERROR(STDEV('Data pre-processing'!Y53:AR53)),"N/A",STDEV('Data pre-processing'!Y53:AR53))</f>
        <v>N/A</v>
      </c>
      <c r="XFD53" s="13"/>
    </row>
    <row r="54" spans="1:24 16384:16384" ht="12.75" customHeight="1">
      <c r="A54" s="89" t="str">
        <f>'Transcript table'!D62</f>
        <v>Gln-CTG-7</v>
      </c>
      <c r="B54" s="163" t="s">
        <v>336</v>
      </c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260"/>
      <c r="N54" s="260"/>
      <c r="O54" s="260"/>
      <c r="P54" s="70"/>
      <c r="Q54" s="70"/>
      <c r="R54" s="70"/>
      <c r="S54" s="70"/>
      <c r="T54" s="70"/>
      <c r="U54" s="70"/>
      <c r="V54" s="70"/>
      <c r="W54" s="91">
        <f>IF(ISERROR(AVERAGE('Data pre-processing'!Y54:AR54)),35,IF(COUNT('Data pre-processing'!Y54:AR54)&lt;2,"N/A",AVERAGE('Data pre-processing'!Y54:AR54)))</f>
        <v>35</v>
      </c>
      <c r="X54" s="91" t="str">
        <f>IF(ISERROR(STDEV('Data pre-processing'!Y54:AR54)),"N/A",STDEV('Data pre-processing'!Y54:AR54))</f>
        <v>N/A</v>
      </c>
      <c r="XFD54" s="13"/>
    </row>
    <row r="55" spans="1:24 16384:16384" ht="12.75" customHeight="1">
      <c r="A55" s="89" t="str">
        <f>'Transcript table'!D63</f>
        <v>Gln-TTG-1</v>
      </c>
      <c r="B55" s="163" t="s">
        <v>334</v>
      </c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260"/>
      <c r="N55" s="260"/>
      <c r="O55" s="260"/>
      <c r="P55" s="70"/>
      <c r="Q55" s="70"/>
      <c r="R55" s="70"/>
      <c r="S55" s="70"/>
      <c r="T55" s="70"/>
      <c r="U55" s="70"/>
      <c r="V55" s="70"/>
      <c r="W55" s="91">
        <f>IF(ISERROR(AVERAGE('Data pre-processing'!Y55:AR55)),35,IF(COUNT('Data pre-processing'!Y55:AR55)&lt;2,"N/A",AVERAGE('Data pre-processing'!Y55:AR55)))</f>
        <v>35</v>
      </c>
      <c r="X55" s="91" t="str">
        <f>IF(ISERROR(STDEV('Data pre-processing'!Y55:AR55)),"N/A",STDEV('Data pre-processing'!Y55:AR55))</f>
        <v>N/A</v>
      </c>
      <c r="XFD55" s="13"/>
    </row>
    <row r="56" spans="1:24 16384:16384" ht="12.75" customHeight="1">
      <c r="A56" s="89" t="str">
        <f>'Transcript table'!D64</f>
        <v>Gln-TTG-2</v>
      </c>
      <c r="B56" s="163" t="s">
        <v>332</v>
      </c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260"/>
      <c r="N56" s="260"/>
      <c r="O56" s="260"/>
      <c r="P56" s="70"/>
      <c r="Q56" s="70"/>
      <c r="R56" s="70"/>
      <c r="S56" s="70"/>
      <c r="T56" s="70"/>
      <c r="U56" s="70"/>
      <c r="V56" s="70"/>
      <c r="W56" s="91">
        <f>IF(ISERROR(AVERAGE('Data pre-processing'!Y56:AR56)),35,IF(COUNT('Data pre-processing'!Y56:AR56)&lt;2,"N/A",AVERAGE('Data pre-processing'!Y56:AR56)))</f>
        <v>35</v>
      </c>
      <c r="X56" s="91" t="str">
        <f>IF(ISERROR(STDEV('Data pre-processing'!Y56:AR56)),"N/A",STDEV('Data pre-processing'!Y56:AR56))</f>
        <v>N/A</v>
      </c>
      <c r="XFD56" s="13"/>
    </row>
    <row r="57" spans="1:24 16384:16384" ht="12.75" customHeight="1">
      <c r="A57" s="89" t="str">
        <f>'Transcript table'!D65</f>
        <v>Gln-TTG-3</v>
      </c>
      <c r="B57" s="163" t="s">
        <v>330</v>
      </c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260"/>
      <c r="N57" s="260"/>
      <c r="O57" s="260"/>
      <c r="P57" s="70"/>
      <c r="Q57" s="70"/>
      <c r="R57" s="70"/>
      <c r="S57" s="70"/>
      <c r="T57" s="70"/>
      <c r="U57" s="70"/>
      <c r="V57" s="70"/>
      <c r="W57" s="91">
        <f>IF(ISERROR(AVERAGE('Data pre-processing'!Y57:AR57)),35,IF(COUNT('Data pre-processing'!Y57:AR57)&lt;2,"N/A",AVERAGE('Data pre-processing'!Y57:AR57)))</f>
        <v>35</v>
      </c>
      <c r="X57" s="91" t="str">
        <f>IF(ISERROR(STDEV('Data pre-processing'!Y57:AR57)),"N/A",STDEV('Data pre-processing'!Y57:AR57))</f>
        <v>N/A</v>
      </c>
      <c r="XFD57" s="13"/>
    </row>
    <row r="58" spans="1:24 16384:16384" ht="12.75" customHeight="1">
      <c r="A58" s="89" t="str">
        <f>'Transcript table'!D66</f>
        <v>Gln-TTG-4</v>
      </c>
      <c r="B58" s="163" t="s">
        <v>328</v>
      </c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260"/>
      <c r="N58" s="260"/>
      <c r="O58" s="260"/>
      <c r="P58" s="70"/>
      <c r="Q58" s="70"/>
      <c r="R58" s="70"/>
      <c r="S58" s="70"/>
      <c r="T58" s="70"/>
      <c r="U58" s="70"/>
      <c r="V58" s="70"/>
      <c r="W58" s="91">
        <f>IF(ISERROR(AVERAGE('Data pre-processing'!Y58:AR58)),35,IF(COUNT('Data pre-processing'!Y58:AR58)&lt;2,"N/A",AVERAGE('Data pre-processing'!Y58:AR58)))</f>
        <v>35</v>
      </c>
      <c r="X58" s="91" t="str">
        <f>IF(ISERROR(STDEV('Data pre-processing'!Y58:AR58)),"N/A",STDEV('Data pre-processing'!Y58:AR58))</f>
        <v>N/A</v>
      </c>
      <c r="XFD58" s="13"/>
    </row>
    <row r="59" spans="1:24 16384:16384" ht="12.75" customHeight="1">
      <c r="A59" s="89" t="str">
        <f>'Transcript table'!D67</f>
        <v>Glu-CTC</v>
      </c>
      <c r="B59" s="163" t="s">
        <v>326</v>
      </c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260"/>
      <c r="N59" s="260"/>
      <c r="O59" s="260"/>
      <c r="P59" s="70"/>
      <c r="Q59" s="70"/>
      <c r="R59" s="70"/>
      <c r="S59" s="70"/>
      <c r="T59" s="70"/>
      <c r="U59" s="70"/>
      <c r="V59" s="70"/>
      <c r="W59" s="91">
        <f>IF(ISERROR(AVERAGE('Data pre-processing'!Y59:AR59)),35,IF(COUNT('Data pre-processing'!Y59:AR59)&lt;2,"N/A",AVERAGE('Data pre-processing'!Y59:AR59)))</f>
        <v>35</v>
      </c>
      <c r="X59" s="91" t="str">
        <f>IF(ISERROR(STDEV('Data pre-processing'!Y59:AR59)),"N/A",STDEV('Data pre-processing'!Y59:AR59))</f>
        <v>N/A</v>
      </c>
      <c r="XFD59" s="13"/>
    </row>
    <row r="60" spans="1:24 16384:16384" ht="12.75" customHeight="1">
      <c r="A60" s="89" t="str">
        <f>'Transcript table'!D68</f>
        <v>Glu-TTC-1</v>
      </c>
      <c r="B60" s="163" t="s">
        <v>324</v>
      </c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260"/>
      <c r="N60" s="260"/>
      <c r="O60" s="260"/>
      <c r="P60" s="70"/>
      <c r="Q60" s="70"/>
      <c r="R60" s="70"/>
      <c r="S60" s="70"/>
      <c r="T60" s="70"/>
      <c r="U60" s="70"/>
      <c r="V60" s="70"/>
      <c r="W60" s="91">
        <f>IF(ISERROR(AVERAGE('Data pre-processing'!Y60:AR60)),35,IF(COUNT('Data pre-processing'!Y60:AR60)&lt;2,"N/A",AVERAGE('Data pre-processing'!Y60:AR60)))</f>
        <v>35</v>
      </c>
      <c r="X60" s="91" t="str">
        <f>IF(ISERROR(STDEV('Data pre-processing'!Y60:AR60)),"N/A",STDEV('Data pre-processing'!Y60:AR60))</f>
        <v>N/A</v>
      </c>
      <c r="XFD60" s="13"/>
    </row>
    <row r="61" spans="1:24 16384:16384" ht="12.75" customHeight="1">
      <c r="A61" s="89" t="str">
        <f>'Transcript table'!D69</f>
        <v>Glu-TTC-2</v>
      </c>
      <c r="B61" s="163" t="s">
        <v>322</v>
      </c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260"/>
      <c r="N61" s="260"/>
      <c r="O61" s="260"/>
      <c r="P61" s="70"/>
      <c r="Q61" s="70"/>
      <c r="R61" s="70"/>
      <c r="S61" s="70"/>
      <c r="T61" s="70"/>
      <c r="U61" s="70"/>
      <c r="V61" s="70"/>
      <c r="W61" s="91">
        <f>IF(ISERROR(AVERAGE('Data pre-processing'!Y61:AR61)),35,IF(COUNT('Data pre-processing'!Y61:AR61)&lt;2,"N/A",AVERAGE('Data pre-processing'!Y61:AR61)))</f>
        <v>35</v>
      </c>
      <c r="X61" s="91" t="str">
        <f>IF(ISERROR(STDEV('Data pre-processing'!Y61:AR61)),"N/A",STDEV('Data pre-processing'!Y61:AR61))</f>
        <v>N/A</v>
      </c>
      <c r="XFD61" s="13"/>
    </row>
    <row r="62" spans="1:24 16384:16384" ht="12.75" customHeight="1">
      <c r="A62" s="89" t="str">
        <f>'Transcript table'!D70</f>
        <v>Glu-TTC-3</v>
      </c>
      <c r="B62" s="163" t="s">
        <v>320</v>
      </c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260"/>
      <c r="N62" s="260"/>
      <c r="O62" s="260"/>
      <c r="P62" s="70"/>
      <c r="Q62" s="70"/>
      <c r="R62" s="70"/>
      <c r="S62" s="70"/>
      <c r="T62" s="70"/>
      <c r="U62" s="70"/>
      <c r="V62" s="70"/>
      <c r="W62" s="91">
        <f>IF(ISERROR(AVERAGE('Data pre-processing'!Y62:AR62)),35,IF(COUNT('Data pre-processing'!Y62:AR62)&lt;2,"N/A",AVERAGE('Data pre-processing'!Y62:AR62)))</f>
        <v>35</v>
      </c>
      <c r="X62" s="91" t="str">
        <f>IF(ISERROR(STDEV('Data pre-processing'!Y62:AR62)),"N/A",STDEV('Data pre-processing'!Y62:AR62))</f>
        <v>N/A</v>
      </c>
      <c r="XFD62" s="13"/>
    </row>
    <row r="63" spans="1:24 16384:16384" ht="12.75" customHeight="1">
      <c r="A63" s="89" t="str">
        <f>'Transcript table'!D71</f>
        <v>Gly-CCC-1</v>
      </c>
      <c r="B63" s="163" t="s">
        <v>318</v>
      </c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260"/>
      <c r="N63" s="260"/>
      <c r="O63" s="260"/>
      <c r="P63" s="70"/>
      <c r="Q63" s="70"/>
      <c r="R63" s="70"/>
      <c r="S63" s="70"/>
      <c r="T63" s="70"/>
      <c r="U63" s="70"/>
      <c r="V63" s="70"/>
      <c r="W63" s="91">
        <f>IF(ISERROR(AVERAGE('Data pre-processing'!Y63:AR63)),35,IF(COUNT('Data pre-processing'!Y63:AR63)&lt;2,"N/A",AVERAGE('Data pre-processing'!Y63:AR63)))</f>
        <v>35</v>
      </c>
      <c r="X63" s="91" t="str">
        <f>IF(ISERROR(STDEV('Data pre-processing'!Y63:AR63)),"N/A",STDEV('Data pre-processing'!Y63:AR63))</f>
        <v>N/A</v>
      </c>
      <c r="XFD63" s="13"/>
    </row>
    <row r="64" spans="1:24 16384:16384" ht="12.75" customHeight="1">
      <c r="A64" s="89" t="str">
        <f>'Transcript table'!D72</f>
        <v>Gly-CCC-2</v>
      </c>
      <c r="B64" s="163" t="s">
        <v>316</v>
      </c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260"/>
      <c r="N64" s="260"/>
      <c r="O64" s="260"/>
      <c r="P64" s="70"/>
      <c r="Q64" s="70"/>
      <c r="R64" s="70"/>
      <c r="S64" s="70"/>
      <c r="T64" s="70"/>
      <c r="U64" s="70"/>
      <c r="V64" s="70"/>
      <c r="W64" s="91">
        <f>IF(ISERROR(AVERAGE('Data pre-processing'!Y64:AR64)),35,IF(COUNT('Data pre-processing'!Y64:AR64)&lt;2,"N/A",AVERAGE('Data pre-processing'!Y64:AR64)))</f>
        <v>35</v>
      </c>
      <c r="X64" s="91" t="str">
        <f>IF(ISERROR(STDEV('Data pre-processing'!Y64:AR64)),"N/A",STDEV('Data pre-processing'!Y64:AR64))</f>
        <v>N/A</v>
      </c>
      <c r="XFD64" s="13"/>
    </row>
    <row r="65" spans="1:24 16384:16384" ht="12.75" customHeight="1">
      <c r="A65" s="89" t="str">
        <f>'Transcript table'!D73</f>
        <v>Gly-CCC-3</v>
      </c>
      <c r="B65" s="163" t="s">
        <v>314</v>
      </c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260"/>
      <c r="N65" s="260"/>
      <c r="O65" s="260"/>
      <c r="P65" s="70"/>
      <c r="Q65" s="70"/>
      <c r="R65" s="70"/>
      <c r="S65" s="70"/>
      <c r="T65" s="70"/>
      <c r="U65" s="70"/>
      <c r="V65" s="70"/>
      <c r="W65" s="91">
        <f>IF(ISERROR(AVERAGE('Data pre-processing'!Y65:AR65)),35,IF(COUNT('Data pre-processing'!Y65:AR65)&lt;2,"N/A",AVERAGE('Data pre-processing'!Y65:AR65)))</f>
        <v>35</v>
      </c>
      <c r="X65" s="91" t="str">
        <f>IF(ISERROR(STDEV('Data pre-processing'!Y65:AR65)),"N/A",STDEV('Data pre-processing'!Y65:AR65))</f>
        <v>N/A</v>
      </c>
      <c r="XFD65" s="13"/>
    </row>
    <row r="66" spans="1:24 16384:16384" ht="12.75" customHeight="1">
      <c r="A66" s="89" t="str">
        <f>'Transcript table'!D74</f>
        <v>Gly-GCC-1</v>
      </c>
      <c r="B66" s="163" t="s">
        <v>312</v>
      </c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260"/>
      <c r="N66" s="260"/>
      <c r="O66" s="260"/>
      <c r="P66" s="70"/>
      <c r="Q66" s="70"/>
      <c r="R66" s="70"/>
      <c r="S66" s="70"/>
      <c r="T66" s="70"/>
      <c r="U66" s="70"/>
      <c r="V66" s="70"/>
      <c r="W66" s="91">
        <f>IF(ISERROR(AVERAGE('Data pre-processing'!Y66:AR66)),35,IF(COUNT('Data pre-processing'!Y66:AR66)&lt;2,"N/A",AVERAGE('Data pre-processing'!Y66:AR66)))</f>
        <v>35</v>
      </c>
      <c r="X66" s="91" t="str">
        <f>IF(ISERROR(STDEV('Data pre-processing'!Y66:AR66)),"N/A",STDEV('Data pre-processing'!Y66:AR66))</f>
        <v>N/A</v>
      </c>
      <c r="XFD66" s="13"/>
    </row>
    <row r="67" spans="1:24 16384:16384" ht="12.75" customHeight="1">
      <c r="A67" s="89" t="str">
        <f>'Transcript table'!D75</f>
        <v>Gly-GCC-2</v>
      </c>
      <c r="B67" s="163" t="s">
        <v>310</v>
      </c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260"/>
      <c r="N67" s="260"/>
      <c r="O67" s="260"/>
      <c r="P67" s="70"/>
      <c r="Q67" s="70"/>
      <c r="R67" s="70"/>
      <c r="S67" s="70"/>
      <c r="T67" s="70"/>
      <c r="U67" s="70"/>
      <c r="V67" s="70"/>
      <c r="W67" s="91">
        <f>IF(ISERROR(AVERAGE('Data pre-processing'!Y67:AR67)),35,IF(COUNT('Data pre-processing'!Y67:AR67)&lt;2,"N/A",AVERAGE('Data pre-processing'!Y67:AR67)))</f>
        <v>35</v>
      </c>
      <c r="X67" s="91" t="str">
        <f>IF(ISERROR(STDEV('Data pre-processing'!Y67:AR67)),"N/A",STDEV('Data pre-processing'!Y67:AR67))</f>
        <v>N/A</v>
      </c>
      <c r="XFD67" s="13"/>
    </row>
    <row r="68" spans="1:24 16384:16384" ht="12.75" customHeight="1">
      <c r="A68" s="89" t="str">
        <f>'Transcript table'!D76</f>
        <v>Gly-GCC-3</v>
      </c>
      <c r="B68" s="163" t="s">
        <v>308</v>
      </c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260"/>
      <c r="N68" s="260"/>
      <c r="O68" s="260"/>
      <c r="P68" s="70"/>
      <c r="Q68" s="70"/>
      <c r="R68" s="70"/>
      <c r="S68" s="70"/>
      <c r="T68" s="70"/>
      <c r="U68" s="70"/>
      <c r="V68" s="70"/>
      <c r="W68" s="91">
        <f>IF(ISERROR(AVERAGE('Data pre-processing'!Y68:AR68)),35,IF(COUNT('Data pre-processing'!Y68:AR68)&lt;2,"N/A",AVERAGE('Data pre-processing'!Y68:AR68)))</f>
        <v>35</v>
      </c>
      <c r="X68" s="91" t="str">
        <f>IF(ISERROR(STDEV('Data pre-processing'!Y68:AR68)),"N/A",STDEV('Data pre-processing'!Y68:AR68))</f>
        <v>N/A</v>
      </c>
      <c r="XFD68" s="13"/>
    </row>
    <row r="69" spans="1:24 16384:16384" ht="12.75" customHeight="1">
      <c r="A69" s="89" t="str">
        <f>'Transcript table'!D77</f>
        <v>Gly-GCC-4</v>
      </c>
      <c r="B69" s="163" t="s">
        <v>306</v>
      </c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260"/>
      <c r="N69" s="260"/>
      <c r="O69" s="260"/>
      <c r="P69" s="70"/>
      <c r="Q69" s="70"/>
      <c r="R69" s="70"/>
      <c r="S69" s="70"/>
      <c r="T69" s="70"/>
      <c r="U69" s="70"/>
      <c r="V69" s="70"/>
      <c r="W69" s="91">
        <f>IF(ISERROR(AVERAGE('Data pre-processing'!Y69:AR69)),35,IF(COUNT('Data pre-processing'!Y69:AR69)&lt;2,"N/A",AVERAGE('Data pre-processing'!Y69:AR69)))</f>
        <v>35</v>
      </c>
      <c r="X69" s="91" t="str">
        <f>IF(ISERROR(STDEV('Data pre-processing'!Y69:AR69)),"N/A",STDEV('Data pre-processing'!Y69:AR69))</f>
        <v>N/A</v>
      </c>
      <c r="XFD69" s="13"/>
    </row>
    <row r="70" spans="1:24 16384:16384" ht="12.75" customHeight="1">
      <c r="A70" s="89" t="str">
        <f>'Transcript table'!D78</f>
        <v>Gly-TCC-1</v>
      </c>
      <c r="B70" s="163" t="s">
        <v>304</v>
      </c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260"/>
      <c r="N70" s="260"/>
      <c r="O70" s="260"/>
      <c r="P70" s="70"/>
      <c r="Q70" s="70"/>
      <c r="R70" s="70"/>
      <c r="S70" s="70"/>
      <c r="T70" s="70"/>
      <c r="U70" s="70"/>
      <c r="V70" s="70"/>
      <c r="W70" s="91">
        <f>IF(ISERROR(AVERAGE('Data pre-processing'!Y70:AR70)),35,IF(COUNT('Data pre-processing'!Y70:AR70)&lt;2,"N/A",AVERAGE('Data pre-processing'!Y70:AR70)))</f>
        <v>35</v>
      </c>
      <c r="X70" s="91" t="str">
        <f>IF(ISERROR(STDEV('Data pre-processing'!Y70:AR70)),"N/A",STDEV('Data pre-processing'!Y70:AR70))</f>
        <v>N/A</v>
      </c>
      <c r="XFD70" s="13"/>
    </row>
    <row r="71" spans="1:24 16384:16384" ht="12.75" customHeight="1">
      <c r="A71" s="89" t="str">
        <f>'Transcript table'!D79</f>
        <v>Gly-TCC-2</v>
      </c>
      <c r="B71" s="163" t="s">
        <v>302</v>
      </c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260"/>
      <c r="N71" s="260"/>
      <c r="O71" s="260"/>
      <c r="P71" s="70"/>
      <c r="Q71" s="70"/>
      <c r="R71" s="70"/>
      <c r="S71" s="70"/>
      <c r="T71" s="70"/>
      <c r="U71" s="70"/>
      <c r="V71" s="70"/>
      <c r="W71" s="91">
        <f>IF(ISERROR(AVERAGE('Data pre-processing'!Y71:AR71)),35,IF(COUNT('Data pre-processing'!Y71:AR71)&lt;2,"N/A",AVERAGE('Data pre-processing'!Y71:AR71)))</f>
        <v>35</v>
      </c>
      <c r="X71" s="91" t="str">
        <f>IF(ISERROR(STDEV('Data pre-processing'!Y71:AR71)),"N/A",STDEV('Data pre-processing'!Y71:AR71))</f>
        <v>N/A</v>
      </c>
      <c r="XFD71" s="13"/>
    </row>
    <row r="72" spans="1:24 16384:16384" ht="12.75" customHeight="1">
      <c r="A72" s="89" t="str">
        <f>'Transcript table'!D80</f>
        <v>Gly-TCC-3</v>
      </c>
      <c r="B72" s="163" t="s">
        <v>300</v>
      </c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260"/>
      <c r="N72" s="260"/>
      <c r="O72" s="260"/>
      <c r="P72" s="70"/>
      <c r="Q72" s="70"/>
      <c r="R72" s="70"/>
      <c r="S72" s="70"/>
      <c r="T72" s="70"/>
      <c r="U72" s="70"/>
      <c r="V72" s="70"/>
      <c r="W72" s="91">
        <f>IF(ISERROR(AVERAGE('Data pre-processing'!Y72:AR72)),35,IF(COUNT('Data pre-processing'!Y72:AR72)&lt;2,"N/A",AVERAGE('Data pre-processing'!Y72:AR72)))</f>
        <v>35</v>
      </c>
      <c r="X72" s="91" t="str">
        <f>IF(ISERROR(STDEV('Data pre-processing'!Y72:AR72)),"N/A",STDEV('Data pre-processing'!Y72:AR72))</f>
        <v>N/A</v>
      </c>
      <c r="XFD72" s="13"/>
    </row>
    <row r="73" spans="1:24 16384:16384" ht="12.75" customHeight="1">
      <c r="A73" s="89" t="str">
        <f>'Transcript table'!D81</f>
        <v>Gly-TCC-4</v>
      </c>
      <c r="B73" s="163" t="s">
        <v>298</v>
      </c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260"/>
      <c r="N73" s="260"/>
      <c r="O73" s="260"/>
      <c r="P73" s="70"/>
      <c r="Q73" s="70"/>
      <c r="R73" s="70"/>
      <c r="S73" s="70"/>
      <c r="T73" s="70"/>
      <c r="U73" s="70"/>
      <c r="V73" s="70"/>
      <c r="W73" s="91">
        <f>IF(ISERROR(AVERAGE('Data pre-processing'!Y73:AR73)),35,IF(COUNT('Data pre-processing'!Y73:AR73)&lt;2,"N/A",AVERAGE('Data pre-processing'!Y73:AR73)))</f>
        <v>35</v>
      </c>
      <c r="X73" s="91" t="str">
        <f>IF(ISERROR(STDEV('Data pre-processing'!Y73:AR73)),"N/A",STDEV('Data pre-processing'!Y73:AR73))</f>
        <v>N/A</v>
      </c>
      <c r="XFD73" s="13"/>
    </row>
    <row r="74" spans="1:24 16384:16384" ht="12.75" customHeight="1">
      <c r="A74" s="89" t="str">
        <f>'Transcript table'!D82</f>
        <v>Gly-TCC-5</v>
      </c>
      <c r="B74" s="163" t="s">
        <v>296</v>
      </c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260"/>
      <c r="N74" s="260"/>
      <c r="O74" s="260"/>
      <c r="P74" s="70"/>
      <c r="Q74" s="70"/>
      <c r="R74" s="70"/>
      <c r="S74" s="70"/>
      <c r="T74" s="70"/>
      <c r="U74" s="70"/>
      <c r="V74" s="70"/>
      <c r="W74" s="91">
        <f>IF(ISERROR(AVERAGE('Data pre-processing'!Y74:AR74)),35,IF(COUNT('Data pre-processing'!Y74:AR74)&lt;2,"N/A",AVERAGE('Data pre-processing'!Y74:AR74)))</f>
        <v>35</v>
      </c>
      <c r="X74" s="91" t="str">
        <f>IF(ISERROR(STDEV('Data pre-processing'!Y74:AR74)),"N/A",STDEV('Data pre-processing'!Y74:AR74))</f>
        <v>N/A</v>
      </c>
      <c r="XFD74" s="13"/>
    </row>
    <row r="75" spans="1:24 16384:16384" ht="12.75" customHeight="1">
      <c r="A75" s="89" t="str">
        <f>'Transcript table'!D83</f>
        <v>His-GTG-1</v>
      </c>
      <c r="B75" s="163" t="s">
        <v>294</v>
      </c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260"/>
      <c r="N75" s="260"/>
      <c r="O75" s="260"/>
      <c r="P75" s="70"/>
      <c r="Q75" s="70"/>
      <c r="R75" s="70"/>
      <c r="S75" s="70"/>
      <c r="T75" s="70"/>
      <c r="U75" s="70"/>
      <c r="V75" s="70"/>
      <c r="W75" s="91">
        <f>IF(ISERROR(AVERAGE('Data pre-processing'!Y75:AR75)),35,IF(COUNT('Data pre-processing'!Y75:AR75)&lt;2,"N/A",AVERAGE('Data pre-processing'!Y75:AR75)))</f>
        <v>35</v>
      </c>
      <c r="X75" s="91" t="str">
        <f>IF(ISERROR(STDEV('Data pre-processing'!Y75:AR75)),"N/A",STDEV('Data pre-processing'!Y75:AR75))</f>
        <v>N/A</v>
      </c>
      <c r="XFD75" s="13"/>
    </row>
    <row r="76" spans="1:24 16384:16384" ht="12.75" customHeight="1">
      <c r="A76" s="89" t="str">
        <f>'Transcript table'!D84</f>
        <v>His-GTG-2</v>
      </c>
      <c r="B76" s="163" t="s">
        <v>292</v>
      </c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260"/>
      <c r="N76" s="260"/>
      <c r="O76" s="260"/>
      <c r="P76" s="70"/>
      <c r="Q76" s="70"/>
      <c r="R76" s="70"/>
      <c r="S76" s="70"/>
      <c r="T76" s="70"/>
      <c r="U76" s="70"/>
      <c r="V76" s="70"/>
      <c r="W76" s="91">
        <f>IF(ISERROR(AVERAGE('Data pre-processing'!Y76:AR76)),35,IF(COUNT('Data pre-processing'!Y76:AR76)&lt;2,"N/A",AVERAGE('Data pre-processing'!Y76:AR76)))</f>
        <v>35</v>
      </c>
      <c r="X76" s="91" t="str">
        <f>IF(ISERROR(STDEV('Data pre-processing'!Y76:AR76)),"N/A",STDEV('Data pre-processing'!Y76:AR76))</f>
        <v>N/A</v>
      </c>
      <c r="XFD76" s="13"/>
    </row>
    <row r="77" spans="1:24 16384:16384" ht="12.75" customHeight="1">
      <c r="A77" s="89" t="str">
        <f>'Transcript table'!D85</f>
        <v>His-GTG-3</v>
      </c>
      <c r="B77" s="163" t="s">
        <v>290</v>
      </c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260"/>
      <c r="N77" s="260"/>
      <c r="O77" s="260"/>
      <c r="P77" s="70"/>
      <c r="Q77" s="70"/>
      <c r="R77" s="70"/>
      <c r="S77" s="70"/>
      <c r="T77" s="70"/>
      <c r="U77" s="70"/>
      <c r="V77" s="70"/>
      <c r="W77" s="91">
        <f>IF(ISERROR(AVERAGE('Data pre-processing'!Y77:AR77)),35,IF(COUNT('Data pre-processing'!Y77:AR77)&lt;2,"N/A",AVERAGE('Data pre-processing'!Y77:AR77)))</f>
        <v>35</v>
      </c>
      <c r="X77" s="91" t="str">
        <f>IF(ISERROR(STDEV('Data pre-processing'!Y77:AR77)),"N/A",STDEV('Data pre-processing'!Y77:AR77))</f>
        <v>N/A</v>
      </c>
      <c r="XFD77" s="13"/>
    </row>
    <row r="78" spans="1:24 16384:16384" ht="12.75" customHeight="1">
      <c r="A78" s="89" t="str">
        <f>'Transcript table'!D86</f>
        <v>Ile-AAT-1</v>
      </c>
      <c r="B78" s="163" t="s">
        <v>288</v>
      </c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260"/>
      <c r="N78" s="260"/>
      <c r="O78" s="260"/>
      <c r="P78" s="70"/>
      <c r="Q78" s="70"/>
      <c r="R78" s="70"/>
      <c r="S78" s="70"/>
      <c r="T78" s="70"/>
      <c r="U78" s="70"/>
      <c r="V78" s="70"/>
      <c r="W78" s="91">
        <f>IF(ISERROR(AVERAGE('Data pre-processing'!Y78:AR78)),35,IF(COUNT('Data pre-processing'!Y78:AR78)&lt;2,"N/A",AVERAGE('Data pre-processing'!Y78:AR78)))</f>
        <v>35</v>
      </c>
      <c r="X78" s="91" t="str">
        <f>IF(ISERROR(STDEV('Data pre-processing'!Y78:AR78)),"N/A",STDEV('Data pre-processing'!Y78:AR78))</f>
        <v>N/A</v>
      </c>
      <c r="XFD78" s="13"/>
    </row>
    <row r="79" spans="1:24 16384:16384" ht="12.75" customHeight="1">
      <c r="A79" s="89" t="str">
        <f>'Transcript table'!D87</f>
        <v>Ile-AAT-2</v>
      </c>
      <c r="B79" s="163" t="s">
        <v>286</v>
      </c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260"/>
      <c r="N79" s="260"/>
      <c r="O79" s="260"/>
      <c r="P79" s="70"/>
      <c r="Q79" s="70"/>
      <c r="R79" s="70"/>
      <c r="S79" s="70"/>
      <c r="T79" s="70"/>
      <c r="U79" s="70"/>
      <c r="V79" s="70"/>
      <c r="W79" s="91">
        <f>IF(ISERROR(AVERAGE('Data pre-processing'!Y79:AR79)),35,IF(COUNT('Data pre-processing'!Y79:AR79)&lt;2,"N/A",AVERAGE('Data pre-processing'!Y79:AR79)))</f>
        <v>35</v>
      </c>
      <c r="X79" s="91" t="str">
        <f>IF(ISERROR(STDEV('Data pre-processing'!Y79:AR79)),"N/A",STDEV('Data pre-processing'!Y79:AR79))</f>
        <v>N/A</v>
      </c>
      <c r="XFD79" s="13"/>
    </row>
    <row r="80" spans="1:24 16384:16384" ht="12.75" customHeight="1">
      <c r="A80" s="89" t="str">
        <f>'Transcript table'!D88</f>
        <v>Ile-AAT-3</v>
      </c>
      <c r="B80" s="163" t="s">
        <v>284</v>
      </c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260"/>
      <c r="N80" s="260"/>
      <c r="O80" s="260"/>
      <c r="P80" s="70"/>
      <c r="Q80" s="70"/>
      <c r="R80" s="70"/>
      <c r="S80" s="70"/>
      <c r="T80" s="70"/>
      <c r="U80" s="70"/>
      <c r="V80" s="70"/>
      <c r="W80" s="91">
        <f>IF(ISERROR(AVERAGE('Data pre-processing'!Y80:AR80)),35,IF(COUNT('Data pre-processing'!Y80:AR80)&lt;2,"N/A",AVERAGE('Data pre-processing'!Y80:AR80)))</f>
        <v>35</v>
      </c>
      <c r="X80" s="91" t="str">
        <f>IF(ISERROR(STDEV('Data pre-processing'!Y80:AR80)),"N/A",STDEV('Data pre-processing'!Y80:AR80))</f>
        <v>N/A</v>
      </c>
      <c r="XFD80" s="13"/>
    </row>
    <row r="81" spans="1:24 16384:16384" ht="12.75" customHeight="1">
      <c r="A81" s="89" t="str">
        <f>'Transcript table'!D89</f>
        <v>Ile-AAT-4</v>
      </c>
      <c r="B81" s="163" t="s">
        <v>282</v>
      </c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260"/>
      <c r="N81" s="260"/>
      <c r="O81" s="260"/>
      <c r="P81" s="70"/>
      <c r="Q81" s="70"/>
      <c r="R81" s="70"/>
      <c r="S81" s="70"/>
      <c r="T81" s="70"/>
      <c r="U81" s="70"/>
      <c r="V81" s="70"/>
      <c r="W81" s="91">
        <f>IF(ISERROR(AVERAGE('Data pre-processing'!Y81:AR81)),35,IF(COUNT('Data pre-processing'!Y81:AR81)&lt;2,"N/A",AVERAGE('Data pre-processing'!Y81:AR81)))</f>
        <v>35</v>
      </c>
      <c r="X81" s="91" t="str">
        <f>IF(ISERROR(STDEV('Data pre-processing'!Y81:AR81)),"N/A",STDEV('Data pre-processing'!Y81:AR81))</f>
        <v>N/A</v>
      </c>
      <c r="XFD81" s="13"/>
    </row>
    <row r="82" spans="1:24 16384:16384" ht="12.75" customHeight="1">
      <c r="A82" s="89" t="str">
        <f>'Transcript table'!D90</f>
        <v>Ile-AAT-5</v>
      </c>
      <c r="B82" s="163" t="s">
        <v>280</v>
      </c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260"/>
      <c r="N82" s="260"/>
      <c r="O82" s="260"/>
      <c r="P82" s="70"/>
      <c r="Q82" s="70"/>
      <c r="R82" s="70"/>
      <c r="S82" s="70"/>
      <c r="T82" s="70"/>
      <c r="U82" s="70"/>
      <c r="V82" s="70"/>
      <c r="W82" s="91">
        <f>IF(ISERROR(AVERAGE('Data pre-processing'!Y82:AR82)),35,IF(COUNT('Data pre-processing'!Y82:AR82)&lt;2,"N/A",AVERAGE('Data pre-processing'!Y82:AR82)))</f>
        <v>35</v>
      </c>
      <c r="X82" s="91" t="str">
        <f>IF(ISERROR(STDEV('Data pre-processing'!Y82:AR82)),"N/A",STDEV('Data pre-processing'!Y82:AR82))</f>
        <v>N/A</v>
      </c>
      <c r="XFD82" s="13"/>
    </row>
    <row r="83" spans="1:24 16384:16384" ht="12.75" customHeight="1">
      <c r="A83" s="89" t="str">
        <f>'Transcript table'!D91</f>
        <v>Ile-AAT-6</v>
      </c>
      <c r="B83" s="163" t="s">
        <v>278</v>
      </c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260"/>
      <c r="N83" s="260"/>
      <c r="O83" s="260"/>
      <c r="P83" s="70"/>
      <c r="Q83" s="70"/>
      <c r="R83" s="70"/>
      <c r="S83" s="70"/>
      <c r="T83" s="70"/>
      <c r="U83" s="70"/>
      <c r="V83" s="70"/>
      <c r="W83" s="91">
        <f>IF(ISERROR(AVERAGE('Data pre-processing'!Y83:AR83)),35,IF(COUNT('Data pre-processing'!Y83:AR83)&lt;2,"N/A",AVERAGE('Data pre-processing'!Y83:AR83)))</f>
        <v>35</v>
      </c>
      <c r="X83" s="91" t="str">
        <f>IF(ISERROR(STDEV('Data pre-processing'!Y83:AR83)),"N/A",STDEV('Data pre-processing'!Y83:AR83))</f>
        <v>N/A</v>
      </c>
      <c r="XFD83" s="13"/>
    </row>
    <row r="84" spans="1:24 16384:16384" ht="12.75" customHeight="1">
      <c r="A84" s="89" t="str">
        <f>'Transcript table'!D92</f>
        <v>Ile-GAT</v>
      </c>
      <c r="B84" s="163" t="s">
        <v>276</v>
      </c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260"/>
      <c r="N84" s="260"/>
      <c r="O84" s="260"/>
      <c r="P84" s="70"/>
      <c r="Q84" s="70"/>
      <c r="R84" s="70"/>
      <c r="S84" s="70"/>
      <c r="T84" s="70"/>
      <c r="U84" s="70"/>
      <c r="V84" s="70"/>
      <c r="W84" s="91">
        <f>IF(ISERROR(AVERAGE('Data pre-processing'!Y84:AR84)),35,IF(COUNT('Data pre-processing'!Y84:AR84)&lt;2,"N/A",AVERAGE('Data pre-processing'!Y84:AR84)))</f>
        <v>35</v>
      </c>
      <c r="X84" s="91" t="str">
        <f>IF(ISERROR(STDEV('Data pre-processing'!Y84:AR84)),"N/A",STDEV('Data pre-processing'!Y84:AR84))</f>
        <v>N/A</v>
      </c>
      <c r="XFD84" s="13"/>
    </row>
    <row r="85" spans="1:24 16384:16384" ht="12.75" customHeight="1">
      <c r="A85" s="89" t="str">
        <f>'Transcript table'!D93</f>
        <v>Ile-TAT</v>
      </c>
      <c r="B85" s="163" t="s">
        <v>274</v>
      </c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260"/>
      <c r="N85" s="260"/>
      <c r="O85" s="260"/>
      <c r="P85" s="70"/>
      <c r="Q85" s="70"/>
      <c r="R85" s="70"/>
      <c r="S85" s="70"/>
      <c r="T85" s="70"/>
      <c r="U85" s="70"/>
      <c r="V85" s="70"/>
      <c r="W85" s="91">
        <f>IF(ISERROR(AVERAGE('Data pre-processing'!Y85:AR85)),35,IF(COUNT('Data pre-processing'!Y85:AR85)&lt;2,"N/A",AVERAGE('Data pre-processing'!Y85:AR85)))</f>
        <v>35</v>
      </c>
      <c r="X85" s="91" t="str">
        <f>IF(ISERROR(STDEV('Data pre-processing'!Y85:AR85)),"N/A",STDEV('Data pre-processing'!Y85:AR85))</f>
        <v>N/A</v>
      </c>
      <c r="XFD85" s="13"/>
    </row>
    <row r="86" spans="1:24 16384:16384" ht="12.75" customHeight="1">
      <c r="A86" s="89" t="str">
        <f>'Transcript table'!D94</f>
        <v>Leu-AAG-1</v>
      </c>
      <c r="B86" s="163" t="s">
        <v>272</v>
      </c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260"/>
      <c r="N86" s="260"/>
      <c r="O86" s="260"/>
      <c r="P86" s="70"/>
      <c r="Q86" s="70"/>
      <c r="R86" s="70"/>
      <c r="S86" s="70"/>
      <c r="T86" s="70"/>
      <c r="U86" s="70"/>
      <c r="V86" s="70"/>
      <c r="W86" s="91">
        <f>IF(ISERROR(AVERAGE('Data pre-processing'!Y86:AR86)),35,IF(COUNT('Data pre-processing'!Y86:AR86)&lt;2,"N/A",AVERAGE('Data pre-processing'!Y86:AR86)))</f>
        <v>35</v>
      </c>
      <c r="X86" s="91" t="str">
        <f>IF(ISERROR(STDEV('Data pre-processing'!Y86:AR86)),"N/A",STDEV('Data pre-processing'!Y86:AR86))</f>
        <v>N/A</v>
      </c>
      <c r="XFD86" s="13"/>
    </row>
    <row r="87" spans="1:24 16384:16384" ht="12.75" customHeight="1">
      <c r="A87" s="89" t="str">
        <f>'Transcript table'!D95</f>
        <v>Leu-AAG-2</v>
      </c>
      <c r="B87" s="163" t="s">
        <v>270</v>
      </c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260"/>
      <c r="N87" s="260"/>
      <c r="O87" s="260"/>
      <c r="P87" s="70"/>
      <c r="Q87" s="70"/>
      <c r="R87" s="70"/>
      <c r="S87" s="70"/>
      <c r="T87" s="70"/>
      <c r="U87" s="70"/>
      <c r="V87" s="70"/>
      <c r="W87" s="91">
        <f>IF(ISERROR(AVERAGE('Data pre-processing'!Y87:AR87)),35,IF(COUNT('Data pre-processing'!Y87:AR87)&lt;2,"N/A",AVERAGE('Data pre-processing'!Y87:AR87)))</f>
        <v>35</v>
      </c>
      <c r="X87" s="91" t="str">
        <f>IF(ISERROR(STDEV('Data pre-processing'!Y87:AR87)),"N/A",STDEV('Data pre-processing'!Y87:AR87))</f>
        <v>N/A</v>
      </c>
      <c r="XFD87" s="13"/>
    </row>
    <row r="88" spans="1:24 16384:16384" ht="12.75" customHeight="1">
      <c r="A88" s="89" t="str">
        <f>'Transcript table'!D96</f>
        <v>Leu-CAA-1</v>
      </c>
      <c r="B88" s="163" t="s">
        <v>268</v>
      </c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260"/>
      <c r="N88" s="260"/>
      <c r="O88" s="260"/>
      <c r="P88" s="70"/>
      <c r="Q88" s="70"/>
      <c r="R88" s="70"/>
      <c r="S88" s="70"/>
      <c r="T88" s="70"/>
      <c r="U88" s="70"/>
      <c r="V88" s="70"/>
      <c r="W88" s="91">
        <f>IF(ISERROR(AVERAGE('Data pre-processing'!Y88:AR88)),35,IF(COUNT('Data pre-processing'!Y88:AR88)&lt;2,"N/A",AVERAGE('Data pre-processing'!Y88:AR88)))</f>
        <v>35</v>
      </c>
      <c r="X88" s="91" t="str">
        <f>IF(ISERROR(STDEV('Data pre-processing'!Y88:AR88)),"N/A",STDEV('Data pre-processing'!Y88:AR88))</f>
        <v>N/A</v>
      </c>
      <c r="XFD88" s="13"/>
    </row>
    <row r="89" spans="1:24 16384:16384" ht="12.75" customHeight="1">
      <c r="A89" s="89" t="str">
        <f>'Transcript table'!D97</f>
        <v>Leu-CAA-2</v>
      </c>
      <c r="B89" s="163" t="s">
        <v>266</v>
      </c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260"/>
      <c r="N89" s="260"/>
      <c r="O89" s="260"/>
      <c r="P89" s="71"/>
      <c r="Q89" s="70"/>
      <c r="R89" s="71"/>
      <c r="S89" s="70"/>
      <c r="T89" s="71"/>
      <c r="U89" s="70"/>
      <c r="V89" s="71"/>
      <c r="W89" s="91">
        <f>IF(ISERROR(AVERAGE('Data pre-processing'!Y89:AR89)),35,IF(COUNT('Data pre-processing'!Y89:AR89)&lt;2,"N/A",AVERAGE('Data pre-processing'!Y89:AR89)))</f>
        <v>35</v>
      </c>
      <c r="X89" s="91" t="str">
        <f>IF(ISERROR(STDEV('Data pre-processing'!Y89:AR89)),"N/A",STDEV('Data pre-processing'!Y89:AR89))</f>
        <v>N/A</v>
      </c>
      <c r="XFD89" s="13"/>
    </row>
    <row r="90" spans="1:24 16384:16384" ht="12.75" customHeight="1">
      <c r="A90" s="89" t="str">
        <f>'Transcript table'!D98</f>
        <v>Leu-CAA-3</v>
      </c>
      <c r="B90" s="163" t="s">
        <v>264</v>
      </c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260"/>
      <c r="N90" s="260"/>
      <c r="O90" s="260"/>
      <c r="P90" s="71"/>
      <c r="Q90" s="71"/>
      <c r="R90" s="71"/>
      <c r="S90" s="71"/>
      <c r="T90" s="71"/>
      <c r="U90" s="71"/>
      <c r="V90" s="71"/>
      <c r="W90" s="91">
        <f>IF(ISERROR(AVERAGE('Data pre-processing'!Y90:AR90)),35,IF(COUNT('Data pre-processing'!Y90:AR90)&lt;2,"N/A",AVERAGE('Data pre-processing'!Y90:AR90)))</f>
        <v>35</v>
      </c>
      <c r="X90" s="91" t="str">
        <f>IF(ISERROR(STDEV('Data pre-processing'!Y90:AR90)),"N/A",STDEV('Data pre-processing'!Y90:AR90))</f>
        <v>N/A</v>
      </c>
      <c r="XFD90" s="13"/>
    </row>
    <row r="91" spans="1:24 16384:16384" ht="12.75" customHeight="1">
      <c r="A91" s="89" t="str">
        <f>'Transcript table'!D99</f>
        <v>Leu-CAA-4</v>
      </c>
      <c r="B91" s="163" t="s">
        <v>262</v>
      </c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260"/>
      <c r="N91" s="260"/>
      <c r="O91" s="260"/>
      <c r="P91" s="70"/>
      <c r="Q91" s="70"/>
      <c r="R91" s="70"/>
      <c r="S91" s="70"/>
      <c r="T91" s="70"/>
      <c r="U91" s="70"/>
      <c r="V91" s="70"/>
      <c r="W91" s="91">
        <f>IF(ISERROR(AVERAGE('Data pre-processing'!Y91:AR91)),35,IF(COUNT('Data pre-processing'!Y91:AR91)&lt;2,"N/A",AVERAGE('Data pre-processing'!Y91:AR91)))</f>
        <v>35</v>
      </c>
      <c r="X91" s="91" t="str">
        <f>IF(ISERROR(STDEV('Data pre-processing'!Y91:AR91)),"N/A",STDEV('Data pre-processing'!Y91:AR91))</f>
        <v>N/A</v>
      </c>
      <c r="XFD91" s="13"/>
    </row>
    <row r="92" spans="1:24 16384:16384" ht="12.75" customHeight="1">
      <c r="A92" s="89" t="str">
        <f>'Transcript table'!D100</f>
        <v>Leu-CAA-5</v>
      </c>
      <c r="B92" s="163" t="s">
        <v>260</v>
      </c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260"/>
      <c r="N92" s="260"/>
      <c r="O92" s="260"/>
      <c r="P92" s="70"/>
      <c r="Q92" s="70"/>
      <c r="R92" s="70"/>
      <c r="S92" s="70"/>
      <c r="T92" s="70"/>
      <c r="U92" s="70"/>
      <c r="V92" s="70"/>
      <c r="W92" s="91">
        <f>IF(ISERROR(AVERAGE('Data pre-processing'!Y92:AR92)),35,IF(COUNT('Data pre-processing'!Y92:AR92)&lt;2,"N/A",AVERAGE('Data pre-processing'!Y92:AR92)))</f>
        <v>35</v>
      </c>
      <c r="X92" s="91" t="str">
        <f>IF(ISERROR(STDEV('Data pre-processing'!Y92:AR92)),"N/A",STDEV('Data pre-processing'!Y92:AR92))</f>
        <v>N/A</v>
      </c>
      <c r="XFD92" s="13"/>
    </row>
    <row r="93" spans="1:24 16384:16384" ht="12.75" customHeight="1">
      <c r="A93" s="89" t="str">
        <f>'Transcript table'!D101</f>
        <v>Leu-CAA-6</v>
      </c>
      <c r="B93" s="163" t="s">
        <v>258</v>
      </c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260"/>
      <c r="N93" s="260"/>
      <c r="O93" s="260"/>
      <c r="P93" s="70"/>
      <c r="Q93" s="70"/>
      <c r="R93" s="70"/>
      <c r="S93" s="70"/>
      <c r="T93" s="70"/>
      <c r="U93" s="70"/>
      <c r="V93" s="70"/>
      <c r="W93" s="91">
        <f>IF(ISERROR(AVERAGE('Data pre-processing'!Y93:AR93)),35,IF(COUNT('Data pre-processing'!Y93:AR93)&lt;2,"N/A",AVERAGE('Data pre-processing'!Y93:AR93)))</f>
        <v>35</v>
      </c>
      <c r="X93" s="91" t="str">
        <f>IF(ISERROR(STDEV('Data pre-processing'!Y93:AR93)),"N/A",STDEV('Data pre-processing'!Y93:AR93))</f>
        <v>N/A</v>
      </c>
      <c r="XFD93" s="13"/>
    </row>
    <row r="94" spans="1:24 16384:16384" ht="12.75" customHeight="1">
      <c r="A94" s="89" t="str">
        <f>'Transcript table'!D102</f>
        <v>Leu-CAG</v>
      </c>
      <c r="B94" s="163" t="s">
        <v>256</v>
      </c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260"/>
      <c r="N94" s="260"/>
      <c r="O94" s="260"/>
      <c r="P94" s="70"/>
      <c r="Q94" s="70"/>
      <c r="R94" s="70"/>
      <c r="S94" s="70"/>
      <c r="T94" s="70"/>
      <c r="U94" s="70"/>
      <c r="V94" s="70"/>
      <c r="W94" s="91">
        <f>IF(ISERROR(AVERAGE('Data pre-processing'!Y94:AR94)),35,IF(COUNT('Data pre-processing'!Y94:AR94)&lt;2,"N/A",AVERAGE('Data pre-processing'!Y94:AR94)))</f>
        <v>35</v>
      </c>
      <c r="X94" s="91" t="str">
        <f>IF(ISERROR(STDEV('Data pre-processing'!Y94:AR94)),"N/A",STDEV('Data pre-processing'!Y94:AR94))</f>
        <v>N/A</v>
      </c>
      <c r="XFD94" s="13"/>
    </row>
    <row r="95" spans="1:24 16384:16384" ht="12.75" customHeight="1">
      <c r="A95" s="89" t="str">
        <f>'Transcript table'!D103</f>
        <v>Leu-TAA-1</v>
      </c>
      <c r="B95" s="163" t="s">
        <v>254</v>
      </c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260"/>
      <c r="N95" s="260"/>
      <c r="O95" s="260"/>
      <c r="P95" s="70"/>
      <c r="Q95" s="70"/>
      <c r="R95" s="70"/>
      <c r="S95" s="70"/>
      <c r="T95" s="70"/>
      <c r="U95" s="70"/>
      <c r="V95" s="70"/>
      <c r="W95" s="91">
        <f>IF(ISERROR(AVERAGE('Data pre-processing'!Y95:AR95)),35,IF(COUNT('Data pre-processing'!Y95:AR95)&lt;2,"N/A",AVERAGE('Data pre-processing'!Y95:AR95)))</f>
        <v>35</v>
      </c>
      <c r="X95" s="91" t="str">
        <f>IF(ISERROR(STDEV('Data pre-processing'!Y95:AR95)),"N/A",STDEV('Data pre-processing'!Y95:AR95))</f>
        <v>N/A</v>
      </c>
      <c r="XFD95" s="13"/>
    </row>
    <row r="96" spans="1:24 16384:16384" ht="12.75" customHeight="1">
      <c r="A96" s="89" t="str">
        <f>'Transcript table'!D104</f>
        <v>Leu-TAA-2</v>
      </c>
      <c r="B96" s="163" t="s">
        <v>252</v>
      </c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260"/>
      <c r="N96" s="260"/>
      <c r="O96" s="260"/>
      <c r="P96" s="70"/>
      <c r="Q96" s="70"/>
      <c r="R96" s="70"/>
      <c r="S96" s="70"/>
      <c r="T96" s="70"/>
      <c r="U96" s="70"/>
      <c r="V96" s="70"/>
      <c r="W96" s="91">
        <f>IF(ISERROR(AVERAGE('Data pre-processing'!Y96:AR96)),35,IF(COUNT('Data pre-processing'!Y96:AR96)&lt;2,"N/A",AVERAGE('Data pre-processing'!Y96:AR96)))</f>
        <v>35</v>
      </c>
      <c r="X96" s="91" t="str">
        <f>IF(ISERROR(STDEV('Data pre-processing'!Y96:AR96)),"N/A",STDEV('Data pre-processing'!Y96:AR96))</f>
        <v>N/A</v>
      </c>
      <c r="XFD96" s="13"/>
    </row>
    <row r="97" spans="1:24 16384:16384" ht="12.75" customHeight="1">
      <c r="A97" s="89" t="str">
        <f>'Transcript table'!D105</f>
        <v>Leu-TAA-3</v>
      </c>
      <c r="B97" s="163" t="s">
        <v>250</v>
      </c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260"/>
      <c r="N97" s="260"/>
      <c r="O97" s="260"/>
      <c r="P97" s="70"/>
      <c r="Q97" s="70"/>
      <c r="R97" s="70"/>
      <c r="S97" s="70"/>
      <c r="T97" s="70"/>
      <c r="U97" s="70"/>
      <c r="V97" s="70"/>
      <c r="W97" s="91">
        <f>IF(ISERROR(AVERAGE('Data pre-processing'!Y97:AR97)),35,IF(COUNT('Data pre-processing'!Y97:AR97)&lt;2,"N/A",AVERAGE('Data pre-processing'!Y97:AR97)))</f>
        <v>35</v>
      </c>
      <c r="X97" s="91" t="str">
        <f>IF(ISERROR(STDEV('Data pre-processing'!Y97:AR97)),"N/A",STDEV('Data pre-processing'!Y97:AR97))</f>
        <v>N/A</v>
      </c>
      <c r="XFD97" s="13"/>
    </row>
    <row r="98" spans="1:24 16384:16384" ht="12.75" customHeight="1">
      <c r="A98" s="89" t="str">
        <f>'Transcript table'!D106</f>
        <v>Leu-TAA-4</v>
      </c>
      <c r="B98" s="163" t="s">
        <v>248</v>
      </c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260"/>
      <c r="N98" s="260"/>
      <c r="O98" s="260"/>
      <c r="P98" s="70"/>
      <c r="Q98" s="70"/>
      <c r="R98" s="70"/>
      <c r="S98" s="70"/>
      <c r="T98" s="70"/>
      <c r="U98" s="70"/>
      <c r="V98" s="70"/>
      <c r="W98" s="91">
        <f>IF(ISERROR(AVERAGE('Data pre-processing'!Y98:AR98)),35,IF(COUNT('Data pre-processing'!Y98:AR98)&lt;2,"N/A",AVERAGE('Data pre-processing'!Y98:AR98)))</f>
        <v>35</v>
      </c>
      <c r="X98" s="91" t="str">
        <f>IF(ISERROR(STDEV('Data pre-processing'!Y98:AR98)),"N/A",STDEV('Data pre-processing'!Y98:AR98))</f>
        <v>N/A</v>
      </c>
      <c r="XFD98" s="13"/>
    </row>
    <row r="99" spans="1:24 16384:16384" ht="12.75" customHeight="1">
      <c r="A99" s="89" t="str">
        <f>'Transcript table'!D107</f>
        <v>Leu-TAA-5</v>
      </c>
      <c r="B99" s="163" t="s">
        <v>246</v>
      </c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260"/>
      <c r="N99" s="260"/>
      <c r="O99" s="260"/>
      <c r="P99" s="70"/>
      <c r="Q99" s="70"/>
      <c r="R99" s="70"/>
      <c r="S99" s="70"/>
      <c r="T99" s="70"/>
      <c r="U99" s="70"/>
      <c r="V99" s="70"/>
      <c r="W99" s="91">
        <f>IF(ISERROR(AVERAGE('Data pre-processing'!Y99:AR99)),35,IF(COUNT('Data pre-processing'!Y99:AR99)&lt;2,"N/A",AVERAGE('Data pre-processing'!Y99:AR99)))</f>
        <v>35</v>
      </c>
      <c r="X99" s="91" t="str">
        <f>IF(ISERROR(STDEV('Data pre-processing'!Y99:AR99)),"N/A",STDEV('Data pre-processing'!Y99:AR99))</f>
        <v>N/A</v>
      </c>
      <c r="XFD99" s="13"/>
    </row>
    <row r="100" spans="1:24 16384:16384" ht="12.75" customHeight="1">
      <c r="A100" s="89" t="str">
        <f>'Transcript table'!D108</f>
        <v>Leu-TAG-1</v>
      </c>
      <c r="B100" s="163" t="s">
        <v>244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260"/>
      <c r="N100" s="260"/>
      <c r="O100" s="260"/>
      <c r="P100" s="70"/>
      <c r="Q100" s="70"/>
      <c r="R100" s="70"/>
      <c r="S100" s="70"/>
      <c r="T100" s="70"/>
      <c r="U100" s="70"/>
      <c r="V100" s="70"/>
      <c r="W100" s="91">
        <f>IF(ISERROR(AVERAGE('Data pre-processing'!Y100:AR100)),35,IF(COUNT('Data pre-processing'!Y100:AR100)&lt;2,"N/A",AVERAGE('Data pre-processing'!Y100:AR100)))</f>
        <v>35</v>
      </c>
      <c r="X100" s="91" t="str">
        <f>IF(ISERROR(STDEV('Data pre-processing'!Y100:AR100)),"N/A",STDEV('Data pre-processing'!Y100:AR100))</f>
        <v>N/A</v>
      </c>
      <c r="XFD100" s="13"/>
    </row>
    <row r="101" spans="1:24 16384:16384" ht="12.75" customHeight="1">
      <c r="A101" s="89" t="str">
        <f>'Transcript table'!D109</f>
        <v>Leu-TAG-2</v>
      </c>
      <c r="B101" s="163" t="s">
        <v>242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260"/>
      <c r="N101" s="260"/>
      <c r="O101" s="260"/>
      <c r="P101" s="70"/>
      <c r="Q101" s="70"/>
      <c r="R101" s="70"/>
      <c r="S101" s="70"/>
      <c r="T101" s="70"/>
      <c r="U101" s="70"/>
      <c r="V101" s="70"/>
      <c r="W101" s="91">
        <f>IF(ISERROR(AVERAGE('Data pre-processing'!Y101:AR101)),35,IF(COUNT('Data pre-processing'!Y101:AR101)&lt;2,"N/A",AVERAGE('Data pre-processing'!Y101:AR101)))</f>
        <v>35</v>
      </c>
      <c r="X101" s="91" t="str">
        <f>IF(ISERROR(STDEV('Data pre-processing'!Y101:AR101)),"N/A",STDEV('Data pre-processing'!Y101:AR101))</f>
        <v>N/A</v>
      </c>
      <c r="XFD101" s="13"/>
    </row>
    <row r="102" spans="1:24 16384:16384" ht="12.75" customHeight="1">
      <c r="A102" s="89" t="str">
        <f>'Transcript table'!D110</f>
        <v>Leu-TAG-3</v>
      </c>
      <c r="B102" s="163" t="s">
        <v>240</v>
      </c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260"/>
      <c r="N102" s="260"/>
      <c r="O102" s="260"/>
      <c r="P102" s="70"/>
      <c r="Q102" s="70"/>
      <c r="R102" s="70"/>
      <c r="S102" s="70"/>
      <c r="T102" s="70"/>
      <c r="U102" s="70"/>
      <c r="V102" s="70"/>
      <c r="W102" s="91">
        <f>IF(ISERROR(AVERAGE('Data pre-processing'!Y102:AR102)),35,IF(COUNT('Data pre-processing'!Y102:AR102)&lt;2,"N/A",AVERAGE('Data pre-processing'!Y102:AR102)))</f>
        <v>35</v>
      </c>
      <c r="X102" s="91" t="str">
        <f>IF(ISERROR(STDEV('Data pre-processing'!Y102:AR102)),"N/A",STDEV('Data pre-processing'!Y102:AR102))</f>
        <v>N/A</v>
      </c>
      <c r="XFD102" s="13"/>
    </row>
    <row r="103" spans="1:24 16384:16384" ht="12.75" customHeight="1">
      <c r="A103" s="89" t="str">
        <f>'Transcript table'!D111</f>
        <v>Lys-CTT-1</v>
      </c>
      <c r="B103" s="163" t="s">
        <v>238</v>
      </c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260"/>
      <c r="N103" s="260"/>
      <c r="O103" s="260"/>
      <c r="P103" s="70"/>
      <c r="Q103" s="70"/>
      <c r="R103" s="70"/>
      <c r="S103" s="70"/>
      <c r="T103" s="70"/>
      <c r="U103" s="70"/>
      <c r="V103" s="70"/>
      <c r="W103" s="91">
        <f>IF(ISERROR(AVERAGE('Data pre-processing'!Y103:AR103)),35,IF(COUNT('Data pre-processing'!Y103:AR103)&lt;2,"N/A",AVERAGE('Data pre-processing'!Y103:AR103)))</f>
        <v>35</v>
      </c>
      <c r="X103" s="91" t="str">
        <f>IF(ISERROR(STDEV('Data pre-processing'!Y103:AR103)),"N/A",STDEV('Data pre-processing'!Y103:AR103))</f>
        <v>N/A</v>
      </c>
      <c r="XFD103" s="13"/>
    </row>
    <row r="104" spans="1:24 16384:16384" ht="12.75" customHeight="1">
      <c r="A104" s="89" t="str">
        <f>'Transcript table'!D112</f>
        <v>Lys-CTT-2</v>
      </c>
      <c r="B104" s="163" t="s">
        <v>236</v>
      </c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260"/>
      <c r="N104" s="260"/>
      <c r="O104" s="260"/>
      <c r="P104" s="70"/>
      <c r="Q104" s="70"/>
      <c r="R104" s="70"/>
      <c r="S104" s="70"/>
      <c r="T104" s="70"/>
      <c r="U104" s="70"/>
      <c r="V104" s="70"/>
      <c r="W104" s="91">
        <f>IF(ISERROR(AVERAGE('Data pre-processing'!Y104:AR104)),35,IF(COUNT('Data pre-processing'!Y104:AR104)&lt;2,"N/A",AVERAGE('Data pre-processing'!Y104:AR104)))</f>
        <v>35</v>
      </c>
      <c r="X104" s="91" t="str">
        <f>IF(ISERROR(STDEV('Data pre-processing'!Y104:AR104)),"N/A",STDEV('Data pre-processing'!Y104:AR104))</f>
        <v>N/A</v>
      </c>
      <c r="XFD104" s="13"/>
    </row>
    <row r="105" spans="1:24 16384:16384" ht="12.75" customHeight="1">
      <c r="A105" s="89" t="str">
        <f>'Transcript table'!D113</f>
        <v>Lys-CTT-3</v>
      </c>
      <c r="B105" s="163" t="s">
        <v>234</v>
      </c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260"/>
      <c r="N105" s="260"/>
      <c r="O105" s="260"/>
      <c r="P105" s="70"/>
      <c r="Q105" s="70"/>
      <c r="R105" s="70"/>
      <c r="S105" s="70"/>
      <c r="T105" s="70"/>
      <c r="U105" s="70"/>
      <c r="V105" s="70"/>
      <c r="W105" s="91">
        <f>IF(ISERROR(AVERAGE('Data pre-processing'!Y105:AR105)),35,IF(COUNT('Data pre-processing'!Y105:AR105)&lt;2,"N/A",AVERAGE('Data pre-processing'!Y105:AR105)))</f>
        <v>35</v>
      </c>
      <c r="X105" s="91" t="str">
        <f>IF(ISERROR(STDEV('Data pre-processing'!Y105:AR105)),"N/A",STDEV('Data pre-processing'!Y105:AR105))</f>
        <v>N/A</v>
      </c>
      <c r="XFD105" s="13"/>
    </row>
    <row r="106" spans="1:24 16384:16384" ht="12.75" customHeight="1">
      <c r="A106" s="89" t="str">
        <f>'Transcript table'!D114</f>
        <v>Lys-CTT-4</v>
      </c>
      <c r="B106" s="163" t="s">
        <v>232</v>
      </c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260"/>
      <c r="N106" s="260"/>
      <c r="O106" s="260"/>
      <c r="P106" s="70"/>
      <c r="Q106" s="70"/>
      <c r="R106" s="70"/>
      <c r="S106" s="70"/>
      <c r="T106" s="70"/>
      <c r="U106" s="70"/>
      <c r="V106" s="70"/>
      <c r="W106" s="91">
        <f>IF(ISERROR(AVERAGE('Data pre-processing'!Y106:AR106)),35,IF(COUNT('Data pre-processing'!Y106:AR106)&lt;2,"N/A",AVERAGE('Data pre-processing'!Y106:AR106)))</f>
        <v>35</v>
      </c>
      <c r="X106" s="91" t="str">
        <f>IF(ISERROR(STDEV('Data pre-processing'!Y106:AR106)),"N/A",STDEV('Data pre-processing'!Y106:AR106))</f>
        <v>N/A</v>
      </c>
      <c r="XFD106" s="13"/>
    </row>
    <row r="107" spans="1:24 16384:16384" ht="12.75" customHeight="1">
      <c r="A107" s="89" t="str">
        <f>'Transcript table'!D115</f>
        <v>Lys-CTT-5</v>
      </c>
      <c r="B107" s="163" t="s">
        <v>230</v>
      </c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260"/>
      <c r="N107" s="260"/>
      <c r="O107" s="260"/>
      <c r="P107" s="70"/>
      <c r="Q107" s="70"/>
      <c r="R107" s="70"/>
      <c r="S107" s="70"/>
      <c r="T107" s="70"/>
      <c r="U107" s="70"/>
      <c r="V107" s="70"/>
      <c r="W107" s="91">
        <f>IF(ISERROR(AVERAGE('Data pre-processing'!Y107:AR107)),35,IF(COUNT('Data pre-processing'!Y107:AR107)&lt;2,"N/A",AVERAGE('Data pre-processing'!Y107:AR107)))</f>
        <v>35</v>
      </c>
      <c r="X107" s="91" t="str">
        <f>IF(ISERROR(STDEV('Data pre-processing'!Y107:AR107)),"N/A",STDEV('Data pre-processing'!Y107:AR107))</f>
        <v>N/A</v>
      </c>
      <c r="XFD107" s="13"/>
    </row>
    <row r="108" spans="1:24 16384:16384" ht="12.75" customHeight="1">
      <c r="A108" s="89" t="str">
        <f>'Transcript table'!D116</f>
        <v>Lys-CTT-6</v>
      </c>
      <c r="B108" s="163" t="s">
        <v>228</v>
      </c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260"/>
      <c r="N108" s="260"/>
      <c r="O108" s="260"/>
      <c r="P108" s="70"/>
      <c r="Q108" s="70"/>
      <c r="R108" s="70"/>
      <c r="S108" s="70"/>
      <c r="T108" s="70"/>
      <c r="U108" s="70"/>
      <c r="V108" s="70"/>
      <c r="W108" s="91">
        <f>IF(ISERROR(AVERAGE('Data pre-processing'!Y108:AR108)),35,IF(COUNT('Data pre-processing'!Y108:AR108)&lt;2,"N/A",AVERAGE('Data pre-processing'!Y108:AR108)))</f>
        <v>35</v>
      </c>
      <c r="X108" s="91" t="str">
        <f>IF(ISERROR(STDEV('Data pre-processing'!Y108:AR108)),"N/A",STDEV('Data pre-processing'!Y108:AR108))</f>
        <v>N/A</v>
      </c>
      <c r="XFD108" s="13"/>
    </row>
    <row r="109" spans="1:24 16384:16384" ht="12.75" customHeight="1">
      <c r="A109" s="89" t="str">
        <f>'Transcript table'!D117</f>
        <v>Lys-CTT-7</v>
      </c>
      <c r="B109" s="163" t="s">
        <v>226</v>
      </c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260"/>
      <c r="N109" s="260"/>
      <c r="O109" s="260"/>
      <c r="P109" s="70"/>
      <c r="Q109" s="70"/>
      <c r="R109" s="70"/>
      <c r="S109" s="70"/>
      <c r="T109" s="70"/>
      <c r="U109" s="70"/>
      <c r="V109" s="70"/>
      <c r="W109" s="91">
        <f>IF(ISERROR(AVERAGE('Data pre-processing'!Y109:AR109)),35,IF(COUNT('Data pre-processing'!Y109:AR109)&lt;2,"N/A",AVERAGE('Data pre-processing'!Y109:AR109)))</f>
        <v>35</v>
      </c>
      <c r="X109" s="91" t="str">
        <f>IF(ISERROR(STDEV('Data pre-processing'!Y109:AR109)),"N/A",STDEV('Data pre-processing'!Y109:AR109))</f>
        <v>N/A</v>
      </c>
      <c r="XFD109" s="13"/>
    </row>
    <row r="110" spans="1:24 16384:16384" ht="12.75" customHeight="1">
      <c r="A110" s="89" t="str">
        <f>'Transcript table'!D118</f>
        <v>Lys-CTT-8</v>
      </c>
      <c r="B110" s="163" t="s">
        <v>224</v>
      </c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260"/>
      <c r="N110" s="260"/>
      <c r="O110" s="260"/>
      <c r="P110" s="70"/>
      <c r="Q110" s="70"/>
      <c r="R110" s="70"/>
      <c r="S110" s="70"/>
      <c r="T110" s="70"/>
      <c r="U110" s="70"/>
      <c r="V110" s="70"/>
      <c r="W110" s="91">
        <f>IF(ISERROR(AVERAGE('Data pre-processing'!Y110:AR110)),35,IF(COUNT('Data pre-processing'!Y110:AR110)&lt;2,"N/A",AVERAGE('Data pre-processing'!Y110:AR110)))</f>
        <v>35</v>
      </c>
      <c r="X110" s="91" t="str">
        <f>IF(ISERROR(STDEV('Data pre-processing'!Y110:AR110)),"N/A",STDEV('Data pre-processing'!Y110:AR110))</f>
        <v>N/A</v>
      </c>
      <c r="XFD110" s="13"/>
    </row>
    <row r="111" spans="1:24 16384:16384" ht="12.75" customHeight="1">
      <c r="A111" s="89" t="str">
        <f>'Transcript table'!D119</f>
        <v>Lys-TTT-1</v>
      </c>
      <c r="B111" s="163" t="s">
        <v>222</v>
      </c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260"/>
      <c r="N111" s="260"/>
      <c r="O111" s="260"/>
      <c r="P111" s="70"/>
      <c r="Q111" s="70"/>
      <c r="R111" s="70"/>
      <c r="S111" s="70"/>
      <c r="T111" s="70"/>
      <c r="U111" s="70"/>
      <c r="V111" s="70"/>
      <c r="W111" s="91">
        <f>IF(ISERROR(AVERAGE('Data pre-processing'!Y111:AR111)),35,IF(COUNT('Data pre-processing'!Y111:AR111)&lt;2,"N/A",AVERAGE('Data pre-processing'!Y111:AR111)))</f>
        <v>35</v>
      </c>
      <c r="X111" s="91" t="str">
        <f>IF(ISERROR(STDEV('Data pre-processing'!Y111:AR111)),"N/A",STDEV('Data pre-processing'!Y111:AR111))</f>
        <v>N/A</v>
      </c>
      <c r="XFD111" s="13"/>
    </row>
    <row r="112" spans="1:24 16384:16384" ht="12.75" customHeight="1">
      <c r="A112" s="89" t="str">
        <f>'Transcript table'!D120</f>
        <v>Lys-TTT-2</v>
      </c>
      <c r="B112" s="163" t="s">
        <v>220</v>
      </c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260"/>
      <c r="N112" s="260"/>
      <c r="O112" s="260"/>
      <c r="P112" s="70"/>
      <c r="Q112" s="70"/>
      <c r="R112" s="70"/>
      <c r="S112" s="70"/>
      <c r="T112" s="70"/>
      <c r="U112" s="70"/>
      <c r="V112" s="70"/>
      <c r="W112" s="91">
        <f>IF(ISERROR(AVERAGE('Data pre-processing'!Y112:AR112)),35,IF(COUNT('Data pre-processing'!Y112:AR112)&lt;2,"N/A",AVERAGE('Data pre-processing'!Y112:AR112)))</f>
        <v>35</v>
      </c>
      <c r="X112" s="91" t="str">
        <f>IF(ISERROR(STDEV('Data pre-processing'!Y112:AR112)),"N/A",STDEV('Data pre-processing'!Y112:AR112))</f>
        <v>N/A</v>
      </c>
      <c r="XFD112" s="13"/>
    </row>
    <row r="113" spans="1:24 16384:16384" ht="12.75" customHeight="1">
      <c r="A113" s="89" t="str">
        <f>'Transcript table'!D121</f>
        <v>Lys-TTT-3</v>
      </c>
      <c r="B113" s="163" t="s">
        <v>218</v>
      </c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260"/>
      <c r="N113" s="260"/>
      <c r="O113" s="260"/>
      <c r="P113" s="70"/>
      <c r="Q113" s="70"/>
      <c r="R113" s="70"/>
      <c r="S113" s="70"/>
      <c r="T113" s="70"/>
      <c r="U113" s="70"/>
      <c r="V113" s="70"/>
      <c r="W113" s="91">
        <f>IF(ISERROR(AVERAGE('Data pre-processing'!Y113:AR113)),35,IF(COUNT('Data pre-processing'!Y113:AR113)&lt;2,"N/A",AVERAGE('Data pre-processing'!Y113:AR113)))</f>
        <v>35</v>
      </c>
      <c r="X113" s="91" t="str">
        <f>IF(ISERROR(STDEV('Data pre-processing'!Y113:AR113)),"N/A",STDEV('Data pre-processing'!Y113:AR113))</f>
        <v>N/A</v>
      </c>
      <c r="XFD113" s="13"/>
    </row>
    <row r="114" spans="1:24 16384:16384" ht="12.75" customHeight="1">
      <c r="A114" s="89" t="str">
        <f>'Transcript table'!D122</f>
        <v>Met-CAT-1</v>
      </c>
      <c r="B114" s="163" t="s">
        <v>216</v>
      </c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260"/>
      <c r="N114" s="260"/>
      <c r="O114" s="260"/>
      <c r="P114" s="70"/>
      <c r="Q114" s="70"/>
      <c r="R114" s="70"/>
      <c r="S114" s="70"/>
      <c r="T114" s="70"/>
      <c r="U114" s="70"/>
      <c r="V114" s="70"/>
      <c r="W114" s="91">
        <f>IF(ISERROR(AVERAGE('Data pre-processing'!Y114:AR114)),35,IF(COUNT('Data pre-processing'!Y114:AR114)&lt;2,"N/A",AVERAGE('Data pre-processing'!Y114:AR114)))</f>
        <v>35</v>
      </c>
      <c r="X114" s="91" t="str">
        <f>IF(ISERROR(STDEV('Data pre-processing'!Y114:AR114)),"N/A",STDEV('Data pre-processing'!Y114:AR114))</f>
        <v>N/A</v>
      </c>
      <c r="XFD114" s="13"/>
    </row>
    <row r="115" spans="1:24 16384:16384" ht="12.75" customHeight="1">
      <c r="A115" s="89" t="str">
        <f>'Transcript table'!D123</f>
        <v>Met-CAT-2</v>
      </c>
      <c r="B115" s="163" t="s">
        <v>214</v>
      </c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260"/>
      <c r="N115" s="260"/>
      <c r="O115" s="260"/>
      <c r="P115" s="70"/>
      <c r="Q115" s="70"/>
      <c r="R115" s="70"/>
      <c r="S115" s="70"/>
      <c r="T115" s="70"/>
      <c r="U115" s="70"/>
      <c r="V115" s="70"/>
      <c r="W115" s="91">
        <f>IF(ISERROR(AVERAGE('Data pre-processing'!Y115:AR115)),35,IF(COUNT('Data pre-processing'!Y115:AR115)&lt;2,"N/A",AVERAGE('Data pre-processing'!Y115:AR115)))</f>
        <v>35</v>
      </c>
      <c r="X115" s="91" t="str">
        <f>IF(ISERROR(STDEV('Data pre-processing'!Y115:AR115)),"N/A",STDEV('Data pre-processing'!Y115:AR115))</f>
        <v>N/A</v>
      </c>
      <c r="XFD115" s="13"/>
    </row>
    <row r="116" spans="1:24 16384:16384" ht="12.75" customHeight="1">
      <c r="A116" s="89" t="str">
        <f>'Transcript table'!D124</f>
        <v>Met-CAT-3</v>
      </c>
      <c r="B116" s="163" t="s">
        <v>212</v>
      </c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260"/>
      <c r="N116" s="260"/>
      <c r="O116" s="260"/>
      <c r="P116" s="70"/>
      <c r="Q116" s="70"/>
      <c r="R116" s="70"/>
      <c r="S116" s="70"/>
      <c r="T116" s="70"/>
      <c r="U116" s="70"/>
      <c r="V116" s="70"/>
      <c r="W116" s="91">
        <f>IF(ISERROR(AVERAGE('Data pre-processing'!Y116:AR116)),35,IF(COUNT('Data pre-processing'!Y116:AR116)&lt;2,"N/A",AVERAGE('Data pre-processing'!Y116:AR116)))</f>
        <v>35</v>
      </c>
      <c r="X116" s="91" t="str">
        <f>IF(ISERROR(STDEV('Data pre-processing'!Y116:AR116)),"N/A",STDEV('Data pre-processing'!Y116:AR116))</f>
        <v>N/A</v>
      </c>
      <c r="XFD116" s="13"/>
    </row>
    <row r="117" spans="1:24 16384:16384" ht="12.75" customHeight="1">
      <c r="A117" s="89" t="str">
        <f>'Transcript table'!D125</f>
        <v>Met-CAT-4</v>
      </c>
      <c r="B117" s="163" t="s">
        <v>210</v>
      </c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260"/>
      <c r="N117" s="260"/>
      <c r="O117" s="260"/>
      <c r="P117" s="70"/>
      <c r="Q117" s="70"/>
      <c r="R117" s="70"/>
      <c r="S117" s="70"/>
      <c r="T117" s="70"/>
      <c r="U117" s="70"/>
      <c r="V117" s="70"/>
      <c r="W117" s="91">
        <f>IF(ISERROR(AVERAGE('Data pre-processing'!Y117:AR117)),35,IF(COUNT('Data pre-processing'!Y117:AR117)&lt;2,"N/A",AVERAGE('Data pre-processing'!Y117:AR117)))</f>
        <v>35</v>
      </c>
      <c r="X117" s="91" t="str">
        <f>IF(ISERROR(STDEV('Data pre-processing'!Y117:AR117)),"N/A",STDEV('Data pre-processing'!Y117:AR117))</f>
        <v>N/A</v>
      </c>
      <c r="XFD117" s="13"/>
    </row>
    <row r="118" spans="1:24 16384:16384" ht="12.75" customHeight="1">
      <c r="A118" s="89" t="str">
        <f>'Transcript table'!D126</f>
        <v>iMet-CAT</v>
      </c>
      <c r="B118" s="163" t="s">
        <v>208</v>
      </c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260"/>
      <c r="N118" s="260"/>
      <c r="O118" s="260"/>
      <c r="P118" s="70"/>
      <c r="Q118" s="70"/>
      <c r="R118" s="70"/>
      <c r="S118" s="70"/>
      <c r="T118" s="70"/>
      <c r="U118" s="70"/>
      <c r="V118" s="70"/>
      <c r="W118" s="91">
        <f>IF(ISERROR(AVERAGE('Data pre-processing'!Y118:AR118)),35,IF(COUNT('Data pre-processing'!Y118:AR118)&lt;2,"N/A",AVERAGE('Data pre-processing'!Y118:AR118)))</f>
        <v>35</v>
      </c>
      <c r="X118" s="91" t="str">
        <f>IF(ISERROR(STDEV('Data pre-processing'!Y118:AR118)),"N/A",STDEV('Data pre-processing'!Y118:AR118))</f>
        <v>N/A</v>
      </c>
      <c r="XFD118" s="13"/>
    </row>
    <row r="119" spans="1:24 16384:16384" ht="12.75" customHeight="1">
      <c r="A119" s="89" t="str">
        <f>'Transcript table'!D127</f>
        <v>Phe-GAA-1</v>
      </c>
      <c r="B119" s="163" t="s">
        <v>206</v>
      </c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260"/>
      <c r="N119" s="260"/>
      <c r="O119" s="260"/>
      <c r="P119" s="70"/>
      <c r="Q119" s="70"/>
      <c r="R119" s="70"/>
      <c r="S119" s="70"/>
      <c r="T119" s="70"/>
      <c r="U119" s="70"/>
      <c r="V119" s="70"/>
      <c r="W119" s="91">
        <f>IF(ISERROR(AVERAGE('Data pre-processing'!Y119:AR119)),35,IF(COUNT('Data pre-processing'!Y119:AR119)&lt;2,"N/A",AVERAGE('Data pre-processing'!Y119:AR119)))</f>
        <v>35</v>
      </c>
      <c r="X119" s="91" t="str">
        <f>IF(ISERROR(STDEV('Data pre-processing'!Y119:AR119)),"N/A",STDEV('Data pre-processing'!Y119:AR119))</f>
        <v>N/A</v>
      </c>
      <c r="XFD119" s="13"/>
    </row>
    <row r="120" spans="1:24 16384:16384" ht="12.75" customHeight="1">
      <c r="A120" s="89" t="str">
        <f>'Transcript table'!D128</f>
        <v>Phe-GAA-2</v>
      </c>
      <c r="B120" s="163" t="s">
        <v>204</v>
      </c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260"/>
      <c r="N120" s="260"/>
      <c r="O120" s="260"/>
      <c r="P120" s="71"/>
      <c r="Q120" s="71"/>
      <c r="R120" s="71"/>
      <c r="S120" s="71"/>
      <c r="T120" s="71"/>
      <c r="U120" s="71"/>
      <c r="V120" s="71"/>
      <c r="W120" s="91">
        <f>IF(ISERROR(AVERAGE('Data pre-processing'!Y120:AR120)),35,IF(COUNT('Data pre-processing'!Y120:AR120)&lt;2,"N/A",AVERAGE('Data pre-processing'!Y120:AR120)))</f>
        <v>35</v>
      </c>
      <c r="X120" s="91" t="str">
        <f>IF(ISERROR(STDEV('Data pre-processing'!Y120:AR120)),"N/A",STDEV('Data pre-processing'!Y120:AR120))</f>
        <v>N/A</v>
      </c>
      <c r="XFD120" s="13"/>
    </row>
    <row r="121" spans="1:24 16384:16384" ht="12.75" customHeight="1">
      <c r="A121" s="89" t="str">
        <f>'Transcript table'!D129</f>
        <v>Phe-GAA-3</v>
      </c>
      <c r="B121" s="163" t="s">
        <v>202</v>
      </c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260"/>
      <c r="N121" s="260"/>
      <c r="O121" s="260"/>
      <c r="P121" s="70"/>
      <c r="Q121" s="70"/>
      <c r="R121" s="70"/>
      <c r="S121" s="70"/>
      <c r="T121" s="70"/>
      <c r="U121" s="70"/>
      <c r="V121" s="70"/>
      <c r="W121" s="91">
        <f>IF(ISERROR(AVERAGE('Data pre-processing'!Y121:AR121)),35,IF(COUNT('Data pre-processing'!Y121:AR121)&lt;2,"N/A",AVERAGE('Data pre-processing'!Y121:AR121)))</f>
        <v>35</v>
      </c>
      <c r="X121" s="91" t="str">
        <f>IF(ISERROR(STDEV('Data pre-processing'!Y121:AR121)),"N/A",STDEV('Data pre-processing'!Y121:AR121))</f>
        <v>N/A</v>
      </c>
      <c r="XFD121" s="13"/>
    </row>
    <row r="122" spans="1:24 16384:16384" ht="12.75" customHeight="1">
      <c r="A122" s="89" t="str">
        <f>'Transcript table'!D130</f>
        <v>Pro-AGG-1</v>
      </c>
      <c r="B122" s="163" t="s">
        <v>200</v>
      </c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260"/>
      <c r="N122" s="260"/>
      <c r="O122" s="260"/>
      <c r="P122" s="70"/>
      <c r="Q122" s="70"/>
      <c r="R122" s="70"/>
      <c r="S122" s="70"/>
      <c r="T122" s="70"/>
      <c r="U122" s="70"/>
      <c r="V122" s="70"/>
      <c r="W122" s="91">
        <f>IF(ISERROR(AVERAGE('Data pre-processing'!Y122:AR122)),35,IF(COUNT('Data pre-processing'!Y122:AR122)&lt;2,"N/A",AVERAGE('Data pre-processing'!Y122:AR122)))</f>
        <v>35</v>
      </c>
      <c r="X122" s="91" t="str">
        <f>IF(ISERROR(STDEV('Data pre-processing'!Y122:AR122)),"N/A",STDEV('Data pre-processing'!Y122:AR122))</f>
        <v>N/A</v>
      </c>
      <c r="XFD122" s="13"/>
    </row>
    <row r="123" spans="1:24 16384:16384" ht="12.75" customHeight="1">
      <c r="A123" s="89" t="str">
        <f>'Transcript table'!D131</f>
        <v>Pro-AGG-2</v>
      </c>
      <c r="B123" s="163" t="s">
        <v>198</v>
      </c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260"/>
      <c r="N123" s="260"/>
      <c r="O123" s="260"/>
      <c r="P123" s="70"/>
      <c r="Q123" s="70"/>
      <c r="R123" s="70"/>
      <c r="S123" s="70"/>
      <c r="T123" s="70"/>
      <c r="U123" s="70"/>
      <c r="V123" s="70"/>
      <c r="W123" s="91">
        <f>IF(ISERROR(AVERAGE('Data pre-processing'!Y123:AR123)),35,IF(COUNT('Data pre-processing'!Y123:AR123)&lt;2,"N/A",AVERAGE('Data pre-processing'!Y123:AR123)))</f>
        <v>35</v>
      </c>
      <c r="X123" s="91" t="str">
        <f>IF(ISERROR(STDEV('Data pre-processing'!Y123:AR123)),"N/A",STDEV('Data pre-processing'!Y123:AR123))</f>
        <v>N/A</v>
      </c>
      <c r="XFD123" s="13"/>
    </row>
    <row r="124" spans="1:24 16384:16384" ht="12.75" customHeight="1">
      <c r="A124" s="89" t="str">
        <f>'Transcript table'!D132</f>
        <v>Pro-AGG-3</v>
      </c>
      <c r="B124" s="163" t="s">
        <v>196</v>
      </c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260"/>
      <c r="N124" s="260"/>
      <c r="O124" s="260"/>
      <c r="P124" s="70"/>
      <c r="Q124" s="70"/>
      <c r="R124" s="70"/>
      <c r="S124" s="70"/>
      <c r="T124" s="70"/>
      <c r="U124" s="70"/>
      <c r="V124" s="70"/>
      <c r="W124" s="91">
        <f>IF(ISERROR(AVERAGE('Data pre-processing'!Y124:AR124)),35,IF(COUNT('Data pre-processing'!Y124:AR124)&lt;2,"N/A",AVERAGE('Data pre-processing'!Y124:AR124)))</f>
        <v>35</v>
      </c>
      <c r="X124" s="91" t="str">
        <f>IF(ISERROR(STDEV('Data pre-processing'!Y124:AR124)),"N/A",STDEV('Data pre-processing'!Y124:AR124))</f>
        <v>N/A</v>
      </c>
      <c r="XFD124" s="13"/>
    </row>
    <row r="125" spans="1:24 16384:16384" ht="12.75" customHeight="1">
      <c r="A125" s="89" t="str">
        <f>'Transcript table'!D133</f>
        <v>Pro-CGG-1</v>
      </c>
      <c r="B125" s="163" t="s">
        <v>194</v>
      </c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260"/>
      <c r="N125" s="260"/>
      <c r="O125" s="260"/>
      <c r="P125" s="70"/>
      <c r="Q125" s="70"/>
      <c r="R125" s="70"/>
      <c r="S125" s="70"/>
      <c r="T125" s="70"/>
      <c r="U125" s="70"/>
      <c r="V125" s="70"/>
      <c r="W125" s="91">
        <f>IF(ISERROR(AVERAGE('Data pre-processing'!Y125:AR125)),35,IF(COUNT('Data pre-processing'!Y125:AR125)&lt;2,"N/A",AVERAGE('Data pre-processing'!Y125:AR125)))</f>
        <v>35</v>
      </c>
      <c r="X125" s="91" t="str">
        <f>IF(ISERROR(STDEV('Data pre-processing'!Y125:AR125)),"N/A",STDEV('Data pre-processing'!Y125:AR125))</f>
        <v>N/A</v>
      </c>
      <c r="XFD125" s="13"/>
    </row>
    <row r="126" spans="1:24 16384:16384" ht="12.75" customHeight="1">
      <c r="A126" s="89" t="str">
        <f>'Transcript table'!D134</f>
        <v>Pro-CGG-2</v>
      </c>
      <c r="B126" s="163" t="s">
        <v>192</v>
      </c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260"/>
      <c r="N126" s="260"/>
      <c r="O126" s="260"/>
      <c r="P126" s="70"/>
      <c r="Q126" s="70"/>
      <c r="R126" s="70"/>
      <c r="S126" s="70"/>
      <c r="T126" s="70"/>
      <c r="U126" s="70"/>
      <c r="V126" s="70"/>
      <c r="W126" s="91">
        <f>IF(ISERROR(AVERAGE('Data pre-processing'!Y126:AR126)),35,IF(COUNT('Data pre-processing'!Y126:AR126)&lt;2,"N/A",AVERAGE('Data pre-processing'!Y126:AR126)))</f>
        <v>35</v>
      </c>
      <c r="X126" s="91" t="str">
        <f>IF(ISERROR(STDEV('Data pre-processing'!Y126:AR126)),"N/A",STDEV('Data pre-processing'!Y126:AR126))</f>
        <v>N/A</v>
      </c>
      <c r="XFD126" s="13"/>
    </row>
    <row r="127" spans="1:24 16384:16384" ht="12.75" customHeight="1">
      <c r="A127" s="89" t="str">
        <f>'Transcript table'!D135</f>
        <v>Pro-CGG-3</v>
      </c>
      <c r="B127" s="163" t="s">
        <v>190</v>
      </c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260"/>
      <c r="N127" s="260"/>
      <c r="O127" s="260"/>
      <c r="P127" s="70"/>
      <c r="Q127" s="70"/>
      <c r="R127" s="70"/>
      <c r="S127" s="70"/>
      <c r="T127" s="70"/>
      <c r="U127" s="70"/>
      <c r="V127" s="70"/>
      <c r="W127" s="91">
        <f>IF(ISERROR(AVERAGE('Data pre-processing'!Y127:AR127)),35,IF(COUNT('Data pre-processing'!Y127:AR127)&lt;2,"N/A",AVERAGE('Data pre-processing'!Y127:AR127)))</f>
        <v>35</v>
      </c>
      <c r="X127" s="91" t="str">
        <f>IF(ISERROR(STDEV('Data pre-processing'!Y127:AR127)),"N/A",STDEV('Data pre-processing'!Y127:AR127))</f>
        <v>N/A</v>
      </c>
      <c r="XFD127" s="13"/>
    </row>
    <row r="128" spans="1:24 16384:16384" ht="12.75" customHeight="1">
      <c r="A128" s="89" t="str">
        <f>'Transcript table'!D136</f>
        <v>Pro-TGG-1</v>
      </c>
      <c r="B128" s="163" t="s">
        <v>188</v>
      </c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260"/>
      <c r="N128" s="260"/>
      <c r="O128" s="260"/>
      <c r="P128" s="70"/>
      <c r="Q128" s="70"/>
      <c r="R128" s="70"/>
      <c r="S128" s="70"/>
      <c r="T128" s="70"/>
      <c r="U128" s="70"/>
      <c r="V128" s="70"/>
      <c r="W128" s="91">
        <f>IF(ISERROR(AVERAGE('Data pre-processing'!Y128:AR128)),35,IF(COUNT('Data pre-processing'!Y128:AR128)&lt;2,"N/A",AVERAGE('Data pre-processing'!Y128:AR128)))</f>
        <v>35</v>
      </c>
      <c r="X128" s="91" t="str">
        <f>IF(ISERROR(STDEV('Data pre-processing'!Y128:AR128)),"N/A",STDEV('Data pre-processing'!Y128:AR128))</f>
        <v>N/A</v>
      </c>
      <c r="XFD128" s="13"/>
    </row>
    <row r="129" spans="1:24 16384:16384" ht="12.75" customHeight="1">
      <c r="A129" s="89" t="str">
        <f>'Transcript table'!D137</f>
        <v>Pro-TGG-2</v>
      </c>
      <c r="B129" s="163" t="s">
        <v>186</v>
      </c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260"/>
      <c r="N129" s="260"/>
      <c r="O129" s="260"/>
      <c r="P129" s="70"/>
      <c r="Q129" s="70"/>
      <c r="R129" s="70"/>
      <c r="S129" s="70"/>
      <c r="T129" s="70"/>
      <c r="U129" s="70"/>
      <c r="V129" s="70"/>
      <c r="W129" s="91">
        <f>IF(ISERROR(AVERAGE('Data pre-processing'!Y129:AR129)),35,IF(COUNT('Data pre-processing'!Y129:AR129)&lt;2,"N/A",AVERAGE('Data pre-processing'!Y129:AR129)))</f>
        <v>35</v>
      </c>
      <c r="X129" s="91" t="str">
        <f>IF(ISERROR(STDEV('Data pre-processing'!Y129:AR129)),"N/A",STDEV('Data pre-processing'!Y129:AR129))</f>
        <v>N/A</v>
      </c>
      <c r="XFD129" s="13"/>
    </row>
    <row r="130" spans="1:24 16384:16384" ht="12.75" customHeight="1">
      <c r="A130" s="89" t="str">
        <f>'Transcript table'!D138</f>
        <v>Pro-TGG-3</v>
      </c>
      <c r="B130" s="163" t="s">
        <v>184</v>
      </c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260"/>
      <c r="N130" s="260"/>
      <c r="O130" s="260"/>
      <c r="P130" s="70"/>
      <c r="Q130" s="70"/>
      <c r="R130" s="70"/>
      <c r="S130" s="70"/>
      <c r="T130" s="70"/>
      <c r="U130" s="70"/>
      <c r="V130" s="70"/>
      <c r="W130" s="91">
        <f>IF(ISERROR(AVERAGE('Data pre-processing'!Y130:AR130)),35,IF(COUNT('Data pre-processing'!Y130:AR130)&lt;2,"N/A",AVERAGE('Data pre-processing'!Y130:AR130)))</f>
        <v>35</v>
      </c>
      <c r="X130" s="91" t="str">
        <f>IF(ISERROR(STDEV('Data pre-processing'!Y130:AR130)),"N/A",STDEV('Data pre-processing'!Y130:AR130))</f>
        <v>N/A</v>
      </c>
      <c r="XFD130" s="13"/>
    </row>
    <row r="131" spans="1:24 16384:16384" ht="12.75" customHeight="1">
      <c r="A131" s="89" t="str">
        <f>'Transcript table'!D139</f>
        <v>Sec-TCA-1</v>
      </c>
      <c r="B131" s="163" t="s">
        <v>182</v>
      </c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260"/>
      <c r="N131" s="260"/>
      <c r="O131" s="260"/>
      <c r="P131" s="70"/>
      <c r="Q131" s="70"/>
      <c r="R131" s="70"/>
      <c r="S131" s="70"/>
      <c r="T131" s="70"/>
      <c r="U131" s="70"/>
      <c r="V131" s="70"/>
      <c r="W131" s="91">
        <f>IF(ISERROR(AVERAGE('Data pre-processing'!Y131:AR131)),35,IF(COUNT('Data pre-processing'!Y131:AR131)&lt;2,"N/A",AVERAGE('Data pre-processing'!Y131:AR131)))</f>
        <v>35</v>
      </c>
      <c r="X131" s="91" t="str">
        <f>IF(ISERROR(STDEV('Data pre-processing'!Y131:AR131)),"N/A",STDEV('Data pre-processing'!Y131:AR131))</f>
        <v>N/A</v>
      </c>
      <c r="XFD131" s="13"/>
    </row>
    <row r="132" spans="1:24 16384:16384" ht="12.75" customHeight="1">
      <c r="A132" s="89" t="str">
        <f>'Transcript table'!D140</f>
        <v>Sec-TCA-2</v>
      </c>
      <c r="B132" s="163" t="s">
        <v>180</v>
      </c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260"/>
      <c r="N132" s="260"/>
      <c r="O132" s="260"/>
      <c r="P132" s="70"/>
      <c r="Q132" s="70"/>
      <c r="R132" s="70"/>
      <c r="S132" s="70"/>
      <c r="T132" s="70"/>
      <c r="U132" s="70"/>
      <c r="V132" s="70"/>
      <c r="W132" s="91">
        <f>IF(ISERROR(AVERAGE('Data pre-processing'!Y132:AR132)),35,IF(COUNT('Data pre-processing'!Y132:AR132)&lt;2,"N/A",AVERAGE('Data pre-processing'!Y132:AR132)))</f>
        <v>35</v>
      </c>
      <c r="X132" s="91" t="str">
        <f>IF(ISERROR(STDEV('Data pre-processing'!Y132:AR132)),"N/A",STDEV('Data pre-processing'!Y132:AR132))</f>
        <v>N/A</v>
      </c>
      <c r="XFD132" s="13"/>
    </row>
    <row r="133" spans="1:24 16384:16384" ht="12.75" customHeight="1">
      <c r="A133" s="89" t="str">
        <f>'Transcript table'!D141</f>
        <v>Sec-TCA-3</v>
      </c>
      <c r="B133" s="163" t="s">
        <v>178</v>
      </c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260"/>
      <c r="N133" s="260"/>
      <c r="O133" s="260"/>
      <c r="P133" s="70"/>
      <c r="Q133" s="70"/>
      <c r="R133" s="70"/>
      <c r="S133" s="70"/>
      <c r="T133" s="70"/>
      <c r="U133" s="70"/>
      <c r="V133" s="70"/>
      <c r="W133" s="91">
        <f>IF(ISERROR(AVERAGE('Data pre-processing'!Y133:AR133)),35,IF(COUNT('Data pre-processing'!Y133:AR133)&lt;2,"N/A",AVERAGE('Data pre-processing'!Y133:AR133)))</f>
        <v>35</v>
      </c>
      <c r="X133" s="91" t="str">
        <f>IF(ISERROR(STDEV('Data pre-processing'!Y133:AR133)),"N/A",STDEV('Data pre-processing'!Y133:AR133))</f>
        <v>N/A</v>
      </c>
      <c r="XFD133" s="13"/>
    </row>
    <row r="134" spans="1:24 16384:16384" ht="12.75" customHeight="1">
      <c r="A134" s="89" t="str">
        <f>'Transcript table'!D142</f>
        <v>Ser-AGA-1</v>
      </c>
      <c r="B134" s="163" t="s">
        <v>176</v>
      </c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260"/>
      <c r="N134" s="260"/>
      <c r="O134" s="260"/>
      <c r="P134" s="70"/>
      <c r="Q134" s="70"/>
      <c r="R134" s="70"/>
      <c r="S134" s="70"/>
      <c r="T134" s="70"/>
      <c r="U134" s="70"/>
      <c r="V134" s="70"/>
      <c r="W134" s="91">
        <f>IF(ISERROR(AVERAGE('Data pre-processing'!Y134:AR134)),35,IF(COUNT('Data pre-processing'!Y134:AR134)&lt;2,"N/A",AVERAGE('Data pre-processing'!Y134:AR134)))</f>
        <v>35</v>
      </c>
      <c r="X134" s="91" t="str">
        <f>IF(ISERROR(STDEV('Data pre-processing'!Y134:AR134)),"N/A",STDEV('Data pre-processing'!Y134:AR134))</f>
        <v>N/A</v>
      </c>
      <c r="XFD134" s="13"/>
    </row>
    <row r="135" spans="1:24 16384:16384" ht="12.75" customHeight="1">
      <c r="A135" s="89" t="str">
        <f>'Transcript table'!D143</f>
        <v>Ser-AGA-2</v>
      </c>
      <c r="B135" s="163" t="s">
        <v>174</v>
      </c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260"/>
      <c r="N135" s="260"/>
      <c r="O135" s="260"/>
      <c r="P135" s="70"/>
      <c r="Q135" s="70"/>
      <c r="R135" s="70"/>
      <c r="S135" s="70"/>
      <c r="T135" s="70"/>
      <c r="U135" s="70"/>
      <c r="V135" s="70"/>
      <c r="W135" s="91">
        <f>IF(ISERROR(AVERAGE('Data pre-processing'!Y135:AR135)),35,IF(COUNT('Data pre-processing'!Y135:AR135)&lt;2,"N/A",AVERAGE('Data pre-processing'!Y135:AR135)))</f>
        <v>35</v>
      </c>
      <c r="X135" s="91" t="str">
        <f>IF(ISERROR(STDEV('Data pre-processing'!Y135:AR135)),"N/A",STDEV('Data pre-processing'!Y135:AR135))</f>
        <v>N/A</v>
      </c>
      <c r="XFD135" s="13"/>
    </row>
    <row r="136" spans="1:24 16384:16384" ht="12.75" customHeight="1">
      <c r="A136" s="89" t="str">
        <f>'Transcript table'!D144</f>
        <v>Ser-CGA-1</v>
      </c>
      <c r="B136" s="163" t="s">
        <v>172</v>
      </c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260"/>
      <c r="N136" s="260"/>
      <c r="O136" s="260"/>
      <c r="P136" s="70"/>
      <c r="Q136" s="70"/>
      <c r="R136" s="70"/>
      <c r="S136" s="70"/>
      <c r="T136" s="70"/>
      <c r="U136" s="70"/>
      <c r="V136" s="70"/>
      <c r="W136" s="91">
        <f>IF(ISERROR(AVERAGE('Data pre-processing'!Y136:AR136)),35,IF(COUNT('Data pre-processing'!Y136:AR136)&lt;2,"N/A",AVERAGE('Data pre-processing'!Y136:AR136)))</f>
        <v>35</v>
      </c>
      <c r="X136" s="91" t="str">
        <f>IF(ISERROR(STDEV('Data pre-processing'!Y136:AR136)),"N/A",STDEV('Data pre-processing'!Y136:AR136))</f>
        <v>N/A</v>
      </c>
      <c r="XFD136" s="13"/>
    </row>
    <row r="137" spans="1:24 16384:16384" ht="12.75" customHeight="1">
      <c r="A137" s="89" t="str">
        <f>'Transcript table'!D145</f>
        <v>Ser-CGA-2</v>
      </c>
      <c r="B137" s="163" t="s">
        <v>170</v>
      </c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260"/>
      <c r="N137" s="260"/>
      <c r="O137" s="260"/>
      <c r="P137" s="70"/>
      <c r="Q137" s="70"/>
      <c r="R137" s="70"/>
      <c r="S137" s="70"/>
      <c r="T137" s="70"/>
      <c r="U137" s="70"/>
      <c r="V137" s="70"/>
      <c r="W137" s="91">
        <f>IF(ISERROR(AVERAGE('Data pre-processing'!Y137:AR137)),35,IF(COUNT('Data pre-processing'!Y137:AR137)&lt;2,"N/A",AVERAGE('Data pre-processing'!Y137:AR137)))</f>
        <v>35</v>
      </c>
      <c r="X137" s="91" t="str">
        <f>IF(ISERROR(STDEV('Data pre-processing'!Y137:AR137)),"N/A",STDEV('Data pre-processing'!Y137:AR137))</f>
        <v>N/A</v>
      </c>
      <c r="XFD137" s="13"/>
    </row>
    <row r="138" spans="1:24 16384:16384" ht="12.75" customHeight="1">
      <c r="A138" s="89" t="str">
        <f>'Transcript table'!D146</f>
        <v>Ser-GCT-1</v>
      </c>
      <c r="B138" s="163" t="s">
        <v>168</v>
      </c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260"/>
      <c r="N138" s="260"/>
      <c r="O138" s="260"/>
      <c r="P138" s="70"/>
      <c r="Q138" s="70"/>
      <c r="R138" s="70"/>
      <c r="S138" s="70"/>
      <c r="T138" s="70"/>
      <c r="U138" s="70"/>
      <c r="V138" s="70"/>
      <c r="W138" s="91">
        <f>IF(ISERROR(AVERAGE('Data pre-processing'!Y138:AR138)),35,IF(COUNT('Data pre-processing'!Y138:AR138)&lt;2,"N/A",AVERAGE('Data pre-processing'!Y138:AR138)))</f>
        <v>35</v>
      </c>
      <c r="X138" s="91" t="str">
        <f>IF(ISERROR(STDEV('Data pre-processing'!Y138:AR138)),"N/A",STDEV('Data pre-processing'!Y138:AR138))</f>
        <v>N/A</v>
      </c>
      <c r="XFD138" s="13"/>
    </row>
    <row r="139" spans="1:24 16384:16384" ht="12.75" customHeight="1">
      <c r="A139" s="89" t="str">
        <f>'Transcript table'!D147</f>
        <v>Ser-GCT-2</v>
      </c>
      <c r="B139" s="163" t="s">
        <v>166</v>
      </c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260"/>
      <c r="N139" s="260"/>
      <c r="O139" s="260"/>
      <c r="P139" s="70"/>
      <c r="Q139" s="70"/>
      <c r="R139" s="70"/>
      <c r="S139" s="70"/>
      <c r="T139" s="70"/>
      <c r="U139" s="70"/>
      <c r="V139" s="70"/>
      <c r="W139" s="91">
        <f>IF(ISERROR(AVERAGE('Data pre-processing'!Y139:AR139)),35,IF(COUNT('Data pre-processing'!Y139:AR139)&lt;2,"N/A",AVERAGE('Data pre-processing'!Y139:AR139)))</f>
        <v>35</v>
      </c>
      <c r="X139" s="91" t="str">
        <f>IF(ISERROR(STDEV('Data pre-processing'!Y139:AR139)),"N/A",STDEV('Data pre-processing'!Y139:AR139))</f>
        <v>N/A</v>
      </c>
      <c r="XFD139" s="13"/>
    </row>
    <row r="140" spans="1:24 16384:16384" ht="12.75" customHeight="1">
      <c r="A140" s="89" t="str">
        <f>'Transcript table'!D148</f>
        <v>Ser-GCT-3</v>
      </c>
      <c r="B140" s="163" t="s">
        <v>164</v>
      </c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260"/>
      <c r="N140" s="260"/>
      <c r="O140" s="260"/>
      <c r="P140" s="70"/>
      <c r="Q140" s="70"/>
      <c r="R140" s="70"/>
      <c r="S140" s="70"/>
      <c r="T140" s="70"/>
      <c r="U140" s="70"/>
      <c r="V140" s="70"/>
      <c r="W140" s="91">
        <f>IF(ISERROR(AVERAGE('Data pre-processing'!Y140:AR140)),35,IF(COUNT('Data pre-processing'!Y140:AR140)&lt;2,"N/A",AVERAGE('Data pre-processing'!Y140:AR140)))</f>
        <v>35</v>
      </c>
      <c r="X140" s="91" t="str">
        <f>IF(ISERROR(STDEV('Data pre-processing'!Y140:AR140)),"N/A",STDEV('Data pre-processing'!Y140:AR140))</f>
        <v>N/A</v>
      </c>
      <c r="XFD140" s="13"/>
    </row>
    <row r="141" spans="1:24 16384:16384" ht="12.75" customHeight="1">
      <c r="A141" s="89" t="str">
        <f>'Transcript table'!D149</f>
        <v>Ser-TGA-1</v>
      </c>
      <c r="B141" s="163" t="s">
        <v>162</v>
      </c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260"/>
      <c r="N141" s="260"/>
      <c r="O141" s="260"/>
      <c r="P141" s="70"/>
      <c r="Q141" s="70"/>
      <c r="R141" s="70"/>
      <c r="S141" s="70"/>
      <c r="T141" s="70"/>
      <c r="U141" s="70"/>
      <c r="V141" s="70"/>
      <c r="W141" s="91">
        <f>IF(ISERROR(AVERAGE('Data pre-processing'!Y141:AR141)),35,IF(COUNT('Data pre-processing'!Y141:AR141)&lt;2,"N/A",AVERAGE('Data pre-processing'!Y141:AR141)))</f>
        <v>35</v>
      </c>
      <c r="X141" s="91" t="str">
        <f>IF(ISERROR(STDEV('Data pre-processing'!Y141:AR141)),"N/A",STDEV('Data pre-processing'!Y141:AR141))</f>
        <v>N/A</v>
      </c>
      <c r="XFD141" s="13"/>
    </row>
    <row r="142" spans="1:24 16384:16384" ht="12.75" customHeight="1">
      <c r="A142" s="89" t="str">
        <f>'Transcript table'!D150</f>
        <v>Ser-TGA-2</v>
      </c>
      <c r="B142" s="163" t="s">
        <v>160</v>
      </c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260"/>
      <c r="N142" s="260"/>
      <c r="O142" s="260"/>
      <c r="P142" s="70"/>
      <c r="Q142" s="70"/>
      <c r="R142" s="70"/>
      <c r="S142" s="70"/>
      <c r="T142" s="70"/>
      <c r="U142" s="70"/>
      <c r="V142" s="70"/>
      <c r="W142" s="91">
        <f>IF(ISERROR(AVERAGE('Data pre-processing'!Y142:AR142)),35,IF(COUNT('Data pre-processing'!Y142:AR142)&lt;2,"N/A",AVERAGE('Data pre-processing'!Y142:AR142)))</f>
        <v>35</v>
      </c>
      <c r="X142" s="91" t="str">
        <f>IF(ISERROR(STDEV('Data pre-processing'!Y142:AR142)),"N/A",STDEV('Data pre-processing'!Y142:AR142))</f>
        <v>N/A</v>
      </c>
      <c r="XFD142" s="13"/>
    </row>
    <row r="143" spans="1:24 16384:16384" ht="12.75" customHeight="1">
      <c r="A143" s="89" t="str">
        <f>'Transcript table'!D151</f>
        <v>Thr-AGT-1</v>
      </c>
      <c r="B143" s="163" t="s">
        <v>158</v>
      </c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260"/>
      <c r="N143" s="260"/>
      <c r="O143" s="260"/>
      <c r="P143" s="70"/>
      <c r="Q143" s="70"/>
      <c r="R143" s="70"/>
      <c r="S143" s="70"/>
      <c r="T143" s="70"/>
      <c r="U143" s="70"/>
      <c r="V143" s="70"/>
      <c r="W143" s="91">
        <f>IF(ISERROR(AVERAGE('Data pre-processing'!Y143:AR143)),35,IF(COUNT('Data pre-processing'!Y143:AR143)&lt;2,"N/A",AVERAGE('Data pre-processing'!Y143:AR143)))</f>
        <v>35</v>
      </c>
      <c r="X143" s="91" t="str">
        <f>IF(ISERROR(STDEV('Data pre-processing'!Y143:AR143)),"N/A",STDEV('Data pre-processing'!Y143:AR143))</f>
        <v>N/A</v>
      </c>
      <c r="XFD143" s="13"/>
    </row>
    <row r="144" spans="1:24 16384:16384" ht="12.75" customHeight="1">
      <c r="A144" s="89" t="str">
        <f>'Transcript table'!D152</f>
        <v>Thr-AGT-2</v>
      </c>
      <c r="B144" s="163" t="s">
        <v>156</v>
      </c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260"/>
      <c r="N144" s="260"/>
      <c r="O144" s="260"/>
      <c r="P144" s="70"/>
      <c r="Q144" s="70"/>
      <c r="R144" s="70"/>
      <c r="S144" s="70"/>
      <c r="T144" s="70"/>
      <c r="U144" s="70"/>
      <c r="V144" s="70"/>
      <c r="W144" s="91">
        <f>IF(ISERROR(AVERAGE('Data pre-processing'!Y144:AR144)),35,IF(COUNT('Data pre-processing'!Y144:AR144)&lt;2,"N/A",AVERAGE('Data pre-processing'!Y144:AR144)))</f>
        <v>35</v>
      </c>
      <c r="X144" s="91" t="str">
        <f>IF(ISERROR(STDEV('Data pre-processing'!Y144:AR144)),"N/A",STDEV('Data pre-processing'!Y144:AR144))</f>
        <v>N/A</v>
      </c>
      <c r="XFD144" s="13"/>
    </row>
    <row r="145" spans="1:24 16384:16384" ht="12.75" customHeight="1">
      <c r="A145" s="89" t="str">
        <f>'Transcript table'!D153</f>
        <v>Thr-CGT-1</v>
      </c>
      <c r="B145" s="163" t="s">
        <v>154</v>
      </c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260"/>
      <c r="N145" s="260"/>
      <c r="O145" s="260"/>
      <c r="P145" s="70"/>
      <c r="Q145" s="70"/>
      <c r="R145" s="70"/>
      <c r="S145" s="70"/>
      <c r="T145" s="70"/>
      <c r="U145" s="70"/>
      <c r="V145" s="70"/>
      <c r="W145" s="91">
        <f>IF(ISERROR(AVERAGE('Data pre-processing'!Y145:AR145)),35,IF(COUNT('Data pre-processing'!Y145:AR145)&lt;2,"N/A",AVERAGE('Data pre-processing'!Y145:AR145)))</f>
        <v>35</v>
      </c>
      <c r="X145" s="91" t="str">
        <f>IF(ISERROR(STDEV('Data pre-processing'!Y145:AR145)),"N/A",STDEV('Data pre-processing'!Y145:AR145))</f>
        <v>N/A</v>
      </c>
      <c r="XFD145" s="13"/>
    </row>
    <row r="146" spans="1:24 16384:16384" ht="12.75" customHeight="1">
      <c r="A146" s="89" t="str">
        <f>'Transcript table'!D154</f>
        <v>Thr-CGT-2</v>
      </c>
      <c r="B146" s="163" t="s">
        <v>152</v>
      </c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260"/>
      <c r="N146" s="260"/>
      <c r="O146" s="260"/>
      <c r="P146" s="70"/>
      <c r="Q146" s="70"/>
      <c r="R146" s="70"/>
      <c r="S146" s="70"/>
      <c r="T146" s="70"/>
      <c r="U146" s="70"/>
      <c r="V146" s="70"/>
      <c r="W146" s="91">
        <f>IF(ISERROR(AVERAGE('Data pre-processing'!Y146:AR146)),35,IF(COUNT('Data pre-processing'!Y146:AR146)&lt;2,"N/A",AVERAGE('Data pre-processing'!Y146:AR146)))</f>
        <v>35</v>
      </c>
      <c r="X146" s="91" t="str">
        <f>IF(ISERROR(STDEV('Data pre-processing'!Y146:AR146)),"N/A",STDEV('Data pre-processing'!Y146:AR146))</f>
        <v>N/A</v>
      </c>
      <c r="XFD146" s="13"/>
    </row>
    <row r="147" spans="1:24 16384:16384" ht="12.75" customHeight="1">
      <c r="A147" s="89" t="str">
        <f>'Transcript table'!D155</f>
        <v>Thr-CGT-3</v>
      </c>
      <c r="B147" s="163" t="s">
        <v>150</v>
      </c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260"/>
      <c r="N147" s="260"/>
      <c r="O147" s="260"/>
      <c r="P147" s="70"/>
      <c r="Q147" s="70"/>
      <c r="R147" s="70"/>
      <c r="S147" s="70"/>
      <c r="T147" s="70"/>
      <c r="U147" s="70"/>
      <c r="V147" s="70"/>
      <c r="W147" s="91">
        <f>IF(ISERROR(AVERAGE('Data pre-processing'!Y147:AR147)),35,IF(COUNT('Data pre-processing'!Y147:AR147)&lt;2,"N/A",AVERAGE('Data pre-processing'!Y147:AR147)))</f>
        <v>35</v>
      </c>
      <c r="X147" s="91" t="str">
        <f>IF(ISERROR(STDEV('Data pre-processing'!Y147:AR147)),"N/A",STDEV('Data pre-processing'!Y147:AR147))</f>
        <v>N/A</v>
      </c>
      <c r="XFD147" s="13"/>
    </row>
    <row r="148" spans="1:24 16384:16384" ht="12.75" customHeight="1">
      <c r="A148" s="89" t="str">
        <f>'Transcript table'!D156</f>
        <v>Thr-CGT-4</v>
      </c>
      <c r="B148" s="163" t="s">
        <v>148</v>
      </c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260"/>
      <c r="N148" s="260"/>
      <c r="O148" s="260"/>
      <c r="P148" s="70"/>
      <c r="Q148" s="70"/>
      <c r="R148" s="70"/>
      <c r="S148" s="70"/>
      <c r="T148" s="70"/>
      <c r="U148" s="70"/>
      <c r="V148" s="70"/>
      <c r="W148" s="91">
        <f>IF(ISERROR(AVERAGE('Data pre-processing'!Y148:AR148)),35,IF(COUNT('Data pre-processing'!Y148:AR148)&lt;2,"N/A",AVERAGE('Data pre-processing'!Y148:AR148)))</f>
        <v>35</v>
      </c>
      <c r="X148" s="91" t="str">
        <f>IF(ISERROR(STDEV('Data pre-processing'!Y148:AR148)),"N/A",STDEV('Data pre-processing'!Y148:AR148))</f>
        <v>N/A</v>
      </c>
      <c r="XFD148" s="13"/>
    </row>
    <row r="149" spans="1:24 16384:16384" ht="12.75" customHeight="1">
      <c r="A149" s="89" t="str">
        <f>'Transcript table'!D157</f>
        <v>Thr-CGT-5</v>
      </c>
      <c r="B149" s="163" t="s">
        <v>146</v>
      </c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260"/>
      <c r="N149" s="260"/>
      <c r="O149" s="260"/>
      <c r="P149" s="70"/>
      <c r="Q149" s="70"/>
      <c r="R149" s="70"/>
      <c r="S149" s="70"/>
      <c r="T149" s="70"/>
      <c r="U149" s="70"/>
      <c r="V149" s="70"/>
      <c r="W149" s="91">
        <f>IF(ISERROR(AVERAGE('Data pre-processing'!Y149:AR149)),35,IF(COUNT('Data pre-processing'!Y149:AR149)&lt;2,"N/A",AVERAGE('Data pre-processing'!Y149:AR149)))</f>
        <v>35</v>
      </c>
      <c r="X149" s="91" t="str">
        <f>IF(ISERROR(STDEV('Data pre-processing'!Y149:AR149)),"N/A",STDEV('Data pre-processing'!Y149:AR149))</f>
        <v>N/A</v>
      </c>
      <c r="XFD149" s="13"/>
    </row>
    <row r="150" spans="1:24 16384:16384" ht="12.75" customHeight="1">
      <c r="A150" s="89" t="str">
        <f>'Transcript table'!D158</f>
        <v>Thr-TGT</v>
      </c>
      <c r="B150" s="163" t="s">
        <v>144</v>
      </c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260"/>
      <c r="N150" s="260"/>
      <c r="O150" s="260"/>
      <c r="P150" s="70"/>
      <c r="Q150" s="70"/>
      <c r="R150" s="70"/>
      <c r="S150" s="70"/>
      <c r="T150" s="70"/>
      <c r="U150" s="70"/>
      <c r="V150" s="70"/>
      <c r="W150" s="91">
        <f>IF(ISERROR(AVERAGE('Data pre-processing'!Y150:AR150)),35,IF(COUNT('Data pre-processing'!Y150:AR150)&lt;2,"N/A",AVERAGE('Data pre-processing'!Y150:AR150)))</f>
        <v>35</v>
      </c>
      <c r="X150" s="91" t="str">
        <f>IF(ISERROR(STDEV('Data pre-processing'!Y150:AR150)),"N/A",STDEV('Data pre-processing'!Y150:AR150))</f>
        <v>N/A</v>
      </c>
      <c r="XFD150" s="13"/>
    </row>
    <row r="151" spans="1:24 16384:16384" ht="12.75" customHeight="1">
      <c r="A151" s="89" t="str">
        <f>'Transcript table'!D159</f>
        <v>Trp-CCA-1</v>
      </c>
      <c r="B151" s="163" t="s">
        <v>142</v>
      </c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260"/>
      <c r="N151" s="260"/>
      <c r="O151" s="260"/>
      <c r="P151" s="70"/>
      <c r="Q151" s="70"/>
      <c r="R151" s="70"/>
      <c r="S151" s="70"/>
      <c r="T151" s="70"/>
      <c r="U151" s="70"/>
      <c r="V151" s="70"/>
      <c r="W151" s="91">
        <f>IF(ISERROR(AVERAGE('Data pre-processing'!Y151:AR151)),35,IF(COUNT('Data pre-processing'!Y151:AR151)&lt;2,"N/A",AVERAGE('Data pre-processing'!Y151:AR151)))</f>
        <v>35</v>
      </c>
      <c r="X151" s="91" t="str">
        <f>IF(ISERROR(STDEV('Data pre-processing'!Y151:AR151)),"N/A",STDEV('Data pre-processing'!Y151:AR151))</f>
        <v>N/A</v>
      </c>
      <c r="XFD151" s="13"/>
    </row>
    <row r="152" spans="1:24 16384:16384" ht="12.75" customHeight="1">
      <c r="A152" s="89" t="str">
        <f>'Transcript table'!D160</f>
        <v>Trp-CCA-2</v>
      </c>
      <c r="B152" s="163" t="s">
        <v>140</v>
      </c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260"/>
      <c r="N152" s="260"/>
      <c r="O152" s="260"/>
      <c r="P152" s="70"/>
      <c r="Q152" s="70"/>
      <c r="R152" s="70"/>
      <c r="S152" s="70"/>
      <c r="T152" s="70"/>
      <c r="U152" s="70"/>
      <c r="V152" s="70"/>
      <c r="W152" s="91">
        <f>IF(ISERROR(AVERAGE('Data pre-processing'!Y152:AR152)),35,IF(COUNT('Data pre-processing'!Y152:AR152)&lt;2,"N/A",AVERAGE('Data pre-processing'!Y152:AR152)))</f>
        <v>35</v>
      </c>
      <c r="X152" s="91" t="str">
        <f>IF(ISERROR(STDEV('Data pre-processing'!Y152:AR152)),"N/A",STDEV('Data pre-processing'!Y152:AR152))</f>
        <v>N/A</v>
      </c>
      <c r="XFD152" s="13"/>
    </row>
    <row r="153" spans="1:24 16384:16384" ht="12.75" customHeight="1">
      <c r="A153" s="89" t="str">
        <f>'Transcript table'!D161</f>
        <v>Trp-CCA-3</v>
      </c>
      <c r="B153" s="163" t="s">
        <v>138</v>
      </c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260"/>
      <c r="N153" s="260"/>
      <c r="O153" s="260"/>
      <c r="P153" s="70"/>
      <c r="Q153" s="70"/>
      <c r="R153" s="70"/>
      <c r="S153" s="70"/>
      <c r="T153" s="70"/>
      <c r="U153" s="70"/>
      <c r="V153" s="70"/>
      <c r="W153" s="91">
        <f>IF(ISERROR(AVERAGE('Data pre-processing'!Y153:AR153)),35,IF(COUNT('Data pre-processing'!Y153:AR153)&lt;2,"N/A",AVERAGE('Data pre-processing'!Y153:AR153)))</f>
        <v>35</v>
      </c>
      <c r="X153" s="91" t="str">
        <f>IF(ISERROR(STDEV('Data pre-processing'!Y153:AR153)),"N/A",STDEV('Data pre-processing'!Y153:AR153))</f>
        <v>N/A</v>
      </c>
      <c r="XFD153" s="13"/>
    </row>
    <row r="154" spans="1:24 16384:16384" ht="12.75" customHeight="1">
      <c r="A154" s="89" t="str">
        <f>'Transcript table'!D162</f>
        <v>Tyr-ATA</v>
      </c>
      <c r="B154" s="163" t="s">
        <v>136</v>
      </c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260"/>
      <c r="N154" s="260"/>
      <c r="O154" s="260"/>
      <c r="P154" s="70"/>
      <c r="Q154" s="70"/>
      <c r="R154" s="70"/>
      <c r="S154" s="70"/>
      <c r="T154" s="70"/>
      <c r="U154" s="70"/>
      <c r="V154" s="70"/>
      <c r="W154" s="91">
        <f>IF(ISERROR(AVERAGE('Data pre-processing'!Y154:AR154)),35,IF(COUNT('Data pre-processing'!Y154:AR154)&lt;2,"N/A",AVERAGE('Data pre-processing'!Y154:AR154)))</f>
        <v>35</v>
      </c>
      <c r="X154" s="91" t="str">
        <f>IF(ISERROR(STDEV('Data pre-processing'!Y154:AR154)),"N/A",STDEV('Data pre-processing'!Y154:AR154))</f>
        <v>N/A</v>
      </c>
      <c r="XFD154" s="13"/>
    </row>
    <row r="155" spans="1:24 16384:16384" ht="12.75" customHeight="1">
      <c r="A155" s="89" t="str">
        <f>'Transcript table'!D163</f>
        <v>Tyr-GTA</v>
      </c>
      <c r="B155" s="163" t="s">
        <v>134</v>
      </c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260"/>
      <c r="N155" s="260"/>
      <c r="O155" s="260"/>
      <c r="P155" s="70"/>
      <c r="Q155" s="70"/>
      <c r="R155" s="70"/>
      <c r="S155" s="70"/>
      <c r="T155" s="70"/>
      <c r="U155" s="70"/>
      <c r="V155" s="70"/>
      <c r="W155" s="91">
        <f>IF(ISERROR(AVERAGE('Data pre-processing'!Y155:AR155)),35,IF(COUNT('Data pre-processing'!Y155:AR155)&lt;2,"N/A",AVERAGE('Data pre-processing'!Y155:AR155)))</f>
        <v>35</v>
      </c>
      <c r="X155" s="91" t="str">
        <f>IF(ISERROR(STDEV('Data pre-processing'!Y155:AR155)),"N/A",STDEV('Data pre-processing'!Y155:AR155))</f>
        <v>N/A</v>
      </c>
      <c r="XFD155" s="13"/>
    </row>
    <row r="156" spans="1:24 16384:16384" ht="12.75" customHeight="1">
      <c r="A156" s="89" t="str">
        <f>'Transcript table'!D164</f>
        <v>Val-AAC-1</v>
      </c>
      <c r="B156" s="163" t="s">
        <v>132</v>
      </c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260"/>
      <c r="N156" s="260"/>
      <c r="O156" s="260"/>
      <c r="P156" s="70"/>
      <c r="Q156" s="70"/>
      <c r="R156" s="70"/>
      <c r="S156" s="70"/>
      <c r="T156" s="70"/>
      <c r="U156" s="70"/>
      <c r="V156" s="70"/>
      <c r="W156" s="91">
        <f>IF(ISERROR(AVERAGE('Data pre-processing'!Y156:AR156)),35,IF(COUNT('Data pre-processing'!Y156:AR156)&lt;2,"N/A",AVERAGE('Data pre-processing'!Y156:AR156)))</f>
        <v>35</v>
      </c>
      <c r="X156" s="91" t="str">
        <f>IF(ISERROR(STDEV('Data pre-processing'!Y156:AR156)),"N/A",STDEV('Data pre-processing'!Y156:AR156))</f>
        <v>N/A</v>
      </c>
      <c r="XFD156" s="13"/>
    </row>
    <row r="157" spans="1:24 16384:16384" ht="12.75" customHeight="1">
      <c r="A157" s="89" t="str">
        <f>'Transcript table'!D165</f>
        <v>Val-AAC-2</v>
      </c>
      <c r="B157" s="163" t="s">
        <v>130</v>
      </c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260"/>
      <c r="N157" s="260"/>
      <c r="O157" s="260"/>
      <c r="P157" s="70"/>
      <c r="Q157" s="70"/>
      <c r="R157" s="70"/>
      <c r="S157" s="70"/>
      <c r="T157" s="70"/>
      <c r="U157" s="70"/>
      <c r="V157" s="70"/>
      <c r="W157" s="91">
        <f>IF(ISERROR(AVERAGE('Data pre-processing'!Y157:AR157)),35,IF(COUNT('Data pre-processing'!Y157:AR157)&lt;2,"N/A",AVERAGE('Data pre-processing'!Y157:AR157)))</f>
        <v>35</v>
      </c>
      <c r="X157" s="91" t="str">
        <f>IF(ISERROR(STDEV('Data pre-processing'!Y157:AR157)),"N/A",STDEV('Data pre-processing'!Y157:AR157))</f>
        <v>N/A</v>
      </c>
      <c r="XFD157" s="13"/>
    </row>
    <row r="158" spans="1:24 16384:16384" ht="12.75" customHeight="1">
      <c r="A158" s="89" t="str">
        <f>'Transcript table'!D166</f>
        <v>Val-AAC-3</v>
      </c>
      <c r="B158" s="163" t="s">
        <v>128</v>
      </c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260"/>
      <c r="N158" s="260"/>
      <c r="O158" s="260"/>
      <c r="P158" s="70"/>
      <c r="Q158" s="70"/>
      <c r="R158" s="70"/>
      <c r="S158" s="70"/>
      <c r="T158" s="70"/>
      <c r="U158" s="70"/>
      <c r="V158" s="70"/>
      <c r="W158" s="91">
        <f>IF(ISERROR(AVERAGE('Data pre-processing'!Y158:AR158)),35,IF(COUNT('Data pre-processing'!Y158:AR158)&lt;2,"N/A",AVERAGE('Data pre-processing'!Y158:AR158)))</f>
        <v>35</v>
      </c>
      <c r="X158" s="91" t="str">
        <f>IF(ISERROR(STDEV('Data pre-processing'!Y158:AR158)),"N/A",STDEV('Data pre-processing'!Y158:AR158))</f>
        <v>N/A</v>
      </c>
      <c r="XFD158" s="13"/>
    </row>
    <row r="159" spans="1:24 16384:16384" ht="12.75" customHeight="1">
      <c r="A159" s="89" t="str">
        <f>'Transcript table'!D167</f>
        <v>Val-AAC-4</v>
      </c>
      <c r="B159" s="163" t="s">
        <v>126</v>
      </c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260"/>
      <c r="N159" s="260"/>
      <c r="O159" s="260"/>
      <c r="P159" s="70"/>
      <c r="Q159" s="70"/>
      <c r="R159" s="70"/>
      <c r="S159" s="70"/>
      <c r="T159" s="70"/>
      <c r="U159" s="70"/>
      <c r="V159" s="70"/>
      <c r="W159" s="91">
        <f>IF(ISERROR(AVERAGE('Data pre-processing'!Y159:AR159)),35,IF(COUNT('Data pre-processing'!Y159:AR159)&lt;2,"N/A",AVERAGE('Data pre-processing'!Y159:AR159)))</f>
        <v>35</v>
      </c>
      <c r="X159" s="91" t="str">
        <f>IF(ISERROR(STDEV('Data pre-processing'!Y159:AR159)),"N/A",STDEV('Data pre-processing'!Y159:AR159))</f>
        <v>N/A</v>
      </c>
      <c r="XFD159" s="13"/>
    </row>
    <row r="160" spans="1:24 16384:16384" ht="12.75" customHeight="1">
      <c r="A160" s="89" t="str">
        <f>'Transcript table'!D168</f>
        <v>Val-AAC-5</v>
      </c>
      <c r="B160" s="163" t="s">
        <v>124</v>
      </c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260"/>
      <c r="N160" s="260"/>
      <c r="O160" s="260"/>
      <c r="P160" s="70"/>
      <c r="Q160" s="70"/>
      <c r="R160" s="70"/>
      <c r="S160" s="70"/>
      <c r="T160" s="70"/>
      <c r="U160" s="70"/>
      <c r="V160" s="70"/>
      <c r="W160" s="91">
        <f>IF(ISERROR(AVERAGE('Data pre-processing'!Y160:AR160)),35,IF(COUNT('Data pre-processing'!Y160:AR160)&lt;2,"N/A",AVERAGE('Data pre-processing'!Y160:AR160)))</f>
        <v>35</v>
      </c>
      <c r="X160" s="91" t="str">
        <f>IF(ISERROR(STDEV('Data pre-processing'!Y160:AR160)),"N/A",STDEV('Data pre-processing'!Y160:AR160))</f>
        <v>N/A</v>
      </c>
      <c r="XFD160" s="13"/>
    </row>
    <row r="161" spans="1:24 16384:16384" ht="12.75" customHeight="1">
      <c r="A161" s="89" t="str">
        <f>'Transcript table'!D169</f>
        <v>Val-CAC-1</v>
      </c>
      <c r="B161" s="163" t="s">
        <v>122</v>
      </c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260"/>
      <c r="N161" s="260"/>
      <c r="O161" s="260"/>
      <c r="P161" s="70"/>
      <c r="Q161" s="70"/>
      <c r="R161" s="70"/>
      <c r="S161" s="70"/>
      <c r="T161" s="70"/>
      <c r="U161" s="70"/>
      <c r="V161" s="70"/>
      <c r="W161" s="91">
        <f>IF(ISERROR(AVERAGE('Data pre-processing'!Y161:AR161)),35,IF(COUNT('Data pre-processing'!Y161:AR161)&lt;2,"N/A",AVERAGE('Data pre-processing'!Y161:AR161)))</f>
        <v>35</v>
      </c>
      <c r="X161" s="91" t="str">
        <f>IF(ISERROR(STDEV('Data pre-processing'!Y161:AR161)),"N/A",STDEV('Data pre-processing'!Y161:AR161))</f>
        <v>N/A</v>
      </c>
      <c r="XFD161" s="13"/>
    </row>
    <row r="162" spans="1:24 16384:16384" ht="12.75" customHeight="1">
      <c r="A162" s="89" t="str">
        <f>'Transcript table'!D170</f>
        <v>Val-CAC-2</v>
      </c>
      <c r="B162" s="163" t="s">
        <v>120</v>
      </c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260"/>
      <c r="N162" s="260"/>
      <c r="O162" s="260"/>
      <c r="P162" s="71"/>
      <c r="Q162" s="71"/>
      <c r="R162" s="71"/>
      <c r="S162" s="71"/>
      <c r="T162" s="71"/>
      <c r="U162" s="71"/>
      <c r="V162" s="71"/>
      <c r="W162" s="91">
        <f>IF(ISERROR(AVERAGE('Data pre-processing'!Y162:AR162)),35,IF(COUNT('Data pre-processing'!Y162:AR162)&lt;2,"N/A",AVERAGE('Data pre-processing'!Y162:AR162)))</f>
        <v>35</v>
      </c>
      <c r="X162" s="91" t="str">
        <f>IF(ISERROR(STDEV('Data pre-processing'!Y162:AR162)),"N/A",STDEV('Data pre-processing'!Y162:AR162))</f>
        <v>N/A</v>
      </c>
      <c r="XFD162" s="13"/>
    </row>
    <row r="163" spans="1:24 16384:16384" ht="12.75" customHeight="1">
      <c r="A163" s="89" t="str">
        <f>'Transcript table'!D171</f>
        <v>Val-TAC-1</v>
      </c>
      <c r="B163" s="163" t="s">
        <v>118</v>
      </c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260"/>
      <c r="N163" s="260"/>
      <c r="O163" s="260"/>
      <c r="P163" s="70"/>
      <c r="Q163" s="70"/>
      <c r="R163" s="70"/>
      <c r="S163" s="70"/>
      <c r="T163" s="70"/>
      <c r="U163" s="70"/>
      <c r="V163" s="70"/>
      <c r="W163" s="91">
        <f>IF(ISERROR(AVERAGE('Data pre-processing'!Y163:AR163)),35,IF(COUNT('Data pre-processing'!Y163:AR163)&lt;2,"N/A",AVERAGE('Data pre-processing'!Y163:AR163)))</f>
        <v>35</v>
      </c>
      <c r="X163" s="91" t="str">
        <f>IF(ISERROR(STDEV('Data pre-processing'!Y163:AR163)),"N/A",STDEV('Data pre-processing'!Y163:AR163))</f>
        <v>N/A</v>
      </c>
      <c r="XFD163" s="13"/>
    </row>
    <row r="164" spans="1:24 16384:16384" ht="12.75" customHeight="1">
      <c r="A164" s="89" t="str">
        <f>'Transcript table'!D172</f>
        <v>Val-TAC-2</v>
      </c>
      <c r="B164" s="163" t="s">
        <v>116</v>
      </c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260"/>
      <c r="N164" s="260"/>
      <c r="O164" s="260"/>
      <c r="P164" s="70"/>
      <c r="Q164" s="70"/>
      <c r="R164" s="70"/>
      <c r="S164" s="70"/>
      <c r="T164" s="70"/>
      <c r="U164" s="70"/>
      <c r="V164" s="70"/>
      <c r="W164" s="91">
        <f>IF(ISERROR(AVERAGE('Data pre-processing'!Y164:AR164)),35,IF(COUNT('Data pre-processing'!Y164:AR164)&lt;2,"N/A",AVERAGE('Data pre-processing'!Y164:AR164)))</f>
        <v>35</v>
      </c>
      <c r="X164" s="91" t="str">
        <f>IF(ISERROR(STDEV('Data pre-processing'!Y164:AR164)),"N/A",STDEV('Data pre-processing'!Y164:AR164))</f>
        <v>N/A</v>
      </c>
      <c r="XFD164" s="13"/>
    </row>
    <row r="165" spans="1:24 16384:16384" ht="12.75" customHeight="1">
      <c r="A165" s="89" t="str">
        <f>'Transcript table'!D173</f>
        <v>Val-TAC-3</v>
      </c>
      <c r="B165" s="163" t="s">
        <v>114</v>
      </c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260"/>
      <c r="N165" s="260"/>
      <c r="O165" s="260"/>
      <c r="P165" s="71"/>
      <c r="Q165" s="70"/>
      <c r="R165" s="71"/>
      <c r="S165" s="70"/>
      <c r="T165" s="71"/>
      <c r="U165" s="70"/>
      <c r="V165" s="71"/>
      <c r="W165" s="91">
        <f>IF(ISERROR(AVERAGE('Data pre-processing'!Y165:AR165)),35,IF(COUNT('Data pre-processing'!Y165:AR165)&lt;2,"N/A",AVERAGE('Data pre-processing'!Y165:AR165)))</f>
        <v>35</v>
      </c>
      <c r="X165" s="91" t="str">
        <f>IF(ISERROR(STDEV('Data pre-processing'!Y165:AR165)),"N/A",STDEV('Data pre-processing'!Y165:AR165))</f>
        <v>N/A</v>
      </c>
      <c r="XFD165" s="13"/>
    </row>
    <row r="166" spans="1:24 16384:16384" ht="12.75" customHeight="1">
      <c r="A166" s="89" t="str">
        <f>'Transcript table'!D174</f>
        <v>mt-Ala-TGC</v>
      </c>
      <c r="B166" s="163" t="s">
        <v>112</v>
      </c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260"/>
      <c r="N166" s="260"/>
      <c r="O166" s="260"/>
      <c r="P166" s="70"/>
      <c r="Q166" s="70"/>
      <c r="R166" s="70"/>
      <c r="S166" s="70"/>
      <c r="T166" s="70"/>
      <c r="U166" s="70"/>
      <c r="V166" s="70"/>
      <c r="W166" s="91">
        <f>IF(ISERROR(AVERAGE('Data pre-processing'!Y166:AR166)),35,IF(COUNT('Data pre-processing'!Y166:AR166)&lt;2,"N/A",AVERAGE('Data pre-processing'!Y166:AR166)))</f>
        <v>35</v>
      </c>
      <c r="X166" s="91" t="str">
        <f>IF(ISERROR(STDEV('Data pre-processing'!Y166:AR166)),"N/A",STDEV('Data pre-processing'!Y166:AR166))</f>
        <v>N/A</v>
      </c>
      <c r="XFD166" s="13"/>
    </row>
    <row r="167" spans="1:24 16384:16384" ht="12.75" customHeight="1">
      <c r="A167" s="89" t="str">
        <f>'Transcript table'!D175</f>
        <v>mt-Arg-TCG</v>
      </c>
      <c r="B167" s="163" t="s">
        <v>110</v>
      </c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260"/>
      <c r="N167" s="260"/>
      <c r="O167" s="260"/>
      <c r="P167" s="70"/>
      <c r="Q167" s="70"/>
      <c r="R167" s="70"/>
      <c r="S167" s="70"/>
      <c r="T167" s="70"/>
      <c r="U167" s="70"/>
      <c r="V167" s="70"/>
      <c r="W167" s="91">
        <f>IF(ISERROR(AVERAGE('Data pre-processing'!Y167:AR167)),35,IF(COUNT('Data pre-processing'!Y167:AR167)&lt;2,"N/A",AVERAGE('Data pre-processing'!Y167:AR167)))</f>
        <v>35</v>
      </c>
      <c r="X167" s="91" t="str">
        <f>IF(ISERROR(STDEV('Data pre-processing'!Y167:AR167)),"N/A",STDEV('Data pre-processing'!Y167:AR167))</f>
        <v>N/A</v>
      </c>
      <c r="XFD167" s="13"/>
    </row>
    <row r="168" spans="1:24 16384:16384" ht="12.75" customHeight="1">
      <c r="A168" s="89" t="str">
        <f>'Transcript table'!D176</f>
        <v>mt-Asn-GTT</v>
      </c>
      <c r="B168" s="163" t="s">
        <v>108</v>
      </c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260"/>
      <c r="N168" s="260"/>
      <c r="O168" s="260"/>
      <c r="P168" s="70"/>
      <c r="Q168" s="70"/>
      <c r="R168" s="70"/>
      <c r="S168" s="70"/>
      <c r="T168" s="70"/>
      <c r="U168" s="70"/>
      <c r="V168" s="70"/>
      <c r="W168" s="91">
        <f>IF(ISERROR(AVERAGE('Data pre-processing'!Y168:AR168)),35,IF(COUNT('Data pre-processing'!Y168:AR168)&lt;2,"N/A",AVERAGE('Data pre-processing'!Y168:AR168)))</f>
        <v>35</v>
      </c>
      <c r="X168" s="91" t="str">
        <f>IF(ISERROR(STDEV('Data pre-processing'!Y168:AR168)),"N/A",STDEV('Data pre-processing'!Y168:AR168))</f>
        <v>N/A</v>
      </c>
      <c r="XFD168" s="13"/>
    </row>
    <row r="169" spans="1:24 16384:16384" ht="12.75" customHeight="1">
      <c r="A169" s="89" t="str">
        <f>'Transcript table'!D177</f>
        <v>mt-Asp-GTC</v>
      </c>
      <c r="B169" s="163" t="s">
        <v>106</v>
      </c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260"/>
      <c r="N169" s="260"/>
      <c r="O169" s="260"/>
      <c r="P169" s="70"/>
      <c r="Q169" s="70"/>
      <c r="R169" s="70"/>
      <c r="S169" s="70"/>
      <c r="T169" s="70"/>
      <c r="U169" s="70"/>
      <c r="V169" s="70"/>
      <c r="W169" s="91">
        <f>IF(ISERROR(AVERAGE('Data pre-processing'!Y169:AR169)),35,IF(COUNT('Data pre-processing'!Y169:AR169)&lt;2,"N/A",AVERAGE('Data pre-processing'!Y169:AR169)))</f>
        <v>35</v>
      </c>
      <c r="X169" s="91" t="str">
        <f>IF(ISERROR(STDEV('Data pre-processing'!Y169:AR169)),"N/A",STDEV('Data pre-processing'!Y169:AR169))</f>
        <v>N/A</v>
      </c>
      <c r="XFD169" s="13"/>
    </row>
    <row r="170" spans="1:24 16384:16384" ht="12.75" customHeight="1">
      <c r="A170" s="89" t="str">
        <f>'Transcript table'!D178</f>
        <v>mt-Cys-GCA</v>
      </c>
      <c r="B170" s="163" t="s">
        <v>104</v>
      </c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260"/>
      <c r="N170" s="260"/>
      <c r="O170" s="260"/>
      <c r="P170" s="70"/>
      <c r="Q170" s="70"/>
      <c r="R170" s="70"/>
      <c r="S170" s="70"/>
      <c r="T170" s="70"/>
      <c r="U170" s="70"/>
      <c r="V170" s="70"/>
      <c r="W170" s="91">
        <f>IF(ISERROR(AVERAGE('Data pre-processing'!Y170:AR170)),35,IF(COUNT('Data pre-processing'!Y170:AR170)&lt;2,"N/A",AVERAGE('Data pre-processing'!Y170:AR170)))</f>
        <v>35</v>
      </c>
      <c r="X170" s="91" t="str">
        <f>IF(ISERROR(STDEV('Data pre-processing'!Y170:AR170)),"N/A",STDEV('Data pre-processing'!Y170:AR170))</f>
        <v>N/A</v>
      </c>
      <c r="XFD170" s="13"/>
    </row>
    <row r="171" spans="1:24 16384:16384" ht="12.75" customHeight="1">
      <c r="A171" s="89" t="str">
        <f>'Transcript table'!D179</f>
        <v>mt-Gln-TTG</v>
      </c>
      <c r="B171" s="163" t="s">
        <v>102</v>
      </c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260"/>
      <c r="N171" s="260"/>
      <c r="O171" s="260"/>
      <c r="P171" s="70"/>
      <c r="Q171" s="70"/>
      <c r="R171" s="70"/>
      <c r="S171" s="70"/>
      <c r="T171" s="70"/>
      <c r="U171" s="70"/>
      <c r="V171" s="70"/>
      <c r="W171" s="91">
        <f>IF(ISERROR(AVERAGE('Data pre-processing'!Y171:AR171)),35,IF(COUNT('Data pre-processing'!Y171:AR171)&lt;2,"N/A",AVERAGE('Data pre-processing'!Y171:AR171)))</f>
        <v>35</v>
      </c>
      <c r="X171" s="91" t="str">
        <f>IF(ISERROR(STDEV('Data pre-processing'!Y171:AR171)),"N/A",STDEV('Data pre-processing'!Y171:AR171))</f>
        <v>N/A</v>
      </c>
      <c r="XFD171" s="13"/>
    </row>
    <row r="172" spans="1:24 16384:16384" ht="12.75" customHeight="1">
      <c r="A172" s="89" t="str">
        <f>'Transcript table'!D180</f>
        <v>mt-Glu-TTC</v>
      </c>
      <c r="B172" s="163" t="s">
        <v>100</v>
      </c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260"/>
      <c r="N172" s="260"/>
      <c r="O172" s="260"/>
      <c r="P172" s="70"/>
      <c r="Q172" s="70"/>
      <c r="R172" s="70"/>
      <c r="S172" s="70"/>
      <c r="T172" s="70"/>
      <c r="U172" s="70"/>
      <c r="V172" s="70"/>
      <c r="W172" s="91">
        <f>IF(ISERROR(AVERAGE('Data pre-processing'!Y172:AR172)),35,IF(COUNT('Data pre-processing'!Y172:AR172)&lt;2,"N/A",AVERAGE('Data pre-processing'!Y172:AR172)))</f>
        <v>35</v>
      </c>
      <c r="X172" s="91" t="str">
        <f>IF(ISERROR(STDEV('Data pre-processing'!Y172:AR172)),"N/A",STDEV('Data pre-processing'!Y172:AR172))</f>
        <v>N/A</v>
      </c>
      <c r="XFD172" s="13"/>
    </row>
    <row r="173" spans="1:24 16384:16384" ht="12.75" customHeight="1">
      <c r="A173" s="89" t="str">
        <f>'Transcript table'!D181</f>
        <v>mt-Gly-TCC</v>
      </c>
      <c r="B173" s="163" t="s">
        <v>98</v>
      </c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260"/>
      <c r="N173" s="260"/>
      <c r="O173" s="260"/>
      <c r="P173" s="70"/>
      <c r="Q173" s="70"/>
      <c r="R173" s="70"/>
      <c r="S173" s="70"/>
      <c r="T173" s="70"/>
      <c r="U173" s="70"/>
      <c r="V173" s="70"/>
      <c r="W173" s="91">
        <f>IF(ISERROR(AVERAGE('Data pre-processing'!Y173:AR173)),35,IF(COUNT('Data pre-processing'!Y173:AR173)&lt;2,"N/A",AVERAGE('Data pre-processing'!Y173:AR173)))</f>
        <v>35</v>
      </c>
      <c r="X173" s="91" t="str">
        <f>IF(ISERROR(STDEV('Data pre-processing'!Y173:AR173)),"N/A",STDEV('Data pre-processing'!Y173:AR173))</f>
        <v>N/A</v>
      </c>
      <c r="XFD173" s="13"/>
    </row>
    <row r="174" spans="1:24 16384:16384" ht="12.75" customHeight="1">
      <c r="A174" s="89" t="str">
        <f>'Transcript table'!D182</f>
        <v>mt-His-GTG</v>
      </c>
      <c r="B174" s="163" t="s">
        <v>96</v>
      </c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260"/>
      <c r="N174" s="260"/>
      <c r="O174" s="260"/>
      <c r="P174" s="70"/>
      <c r="Q174" s="70"/>
      <c r="R174" s="70"/>
      <c r="S174" s="70"/>
      <c r="T174" s="70"/>
      <c r="U174" s="70"/>
      <c r="V174" s="70"/>
      <c r="W174" s="91">
        <f>IF(ISERROR(AVERAGE('Data pre-processing'!Y174:AR174)),35,IF(COUNT('Data pre-processing'!Y174:AR174)&lt;2,"N/A",AVERAGE('Data pre-processing'!Y174:AR174)))</f>
        <v>35</v>
      </c>
      <c r="X174" s="91" t="str">
        <f>IF(ISERROR(STDEV('Data pre-processing'!Y174:AR174)),"N/A",STDEV('Data pre-processing'!Y174:AR174))</f>
        <v>N/A</v>
      </c>
      <c r="XFD174" s="13"/>
    </row>
    <row r="175" spans="1:24 16384:16384" ht="12.75" customHeight="1">
      <c r="A175" s="89" t="str">
        <f>'Transcript table'!D183</f>
        <v>mt-Ile-GAT</v>
      </c>
      <c r="B175" s="163" t="s">
        <v>94</v>
      </c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260"/>
      <c r="N175" s="260"/>
      <c r="O175" s="260"/>
      <c r="P175" s="70"/>
      <c r="Q175" s="70"/>
      <c r="R175" s="70"/>
      <c r="S175" s="70"/>
      <c r="T175" s="70"/>
      <c r="U175" s="70"/>
      <c r="V175" s="70"/>
      <c r="W175" s="91">
        <f>IF(ISERROR(AVERAGE('Data pre-processing'!Y175:AR175)),35,IF(COUNT('Data pre-processing'!Y175:AR175)&lt;2,"N/A",AVERAGE('Data pre-processing'!Y175:AR175)))</f>
        <v>35</v>
      </c>
      <c r="X175" s="91" t="str">
        <f>IF(ISERROR(STDEV('Data pre-processing'!Y175:AR175)),"N/A",STDEV('Data pre-processing'!Y175:AR175))</f>
        <v>N/A</v>
      </c>
      <c r="XFD175" s="13"/>
    </row>
    <row r="176" spans="1:24 16384:16384" ht="12.75" customHeight="1">
      <c r="A176" s="89" t="str">
        <f>'Transcript table'!D184</f>
        <v>mt-Leu-TAA</v>
      </c>
      <c r="B176" s="163" t="s">
        <v>92</v>
      </c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260"/>
      <c r="N176" s="260"/>
      <c r="O176" s="260"/>
      <c r="P176" s="70"/>
      <c r="Q176" s="70"/>
      <c r="R176" s="70"/>
      <c r="S176" s="70"/>
      <c r="T176" s="70"/>
      <c r="U176" s="70"/>
      <c r="V176" s="70"/>
      <c r="W176" s="91">
        <f>IF(ISERROR(AVERAGE('Data pre-processing'!Y176:AR176)),35,IF(COUNT('Data pre-processing'!Y176:AR176)&lt;2,"N/A",AVERAGE('Data pre-processing'!Y176:AR176)))</f>
        <v>35</v>
      </c>
      <c r="X176" s="91" t="str">
        <f>IF(ISERROR(STDEV('Data pre-processing'!Y176:AR176)),"N/A",STDEV('Data pre-processing'!Y176:AR176))</f>
        <v>N/A</v>
      </c>
      <c r="XFD176" s="13"/>
    </row>
    <row r="177" spans="1:24 16384:16384" ht="12.75" customHeight="1">
      <c r="A177" s="89" t="str">
        <f>'Transcript table'!D185</f>
        <v>mt-Leu-TAG</v>
      </c>
      <c r="B177" s="163" t="s">
        <v>90</v>
      </c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260"/>
      <c r="N177" s="260"/>
      <c r="O177" s="260"/>
      <c r="P177" s="70"/>
      <c r="Q177" s="70"/>
      <c r="R177" s="70"/>
      <c r="S177" s="70"/>
      <c r="T177" s="70"/>
      <c r="U177" s="70"/>
      <c r="V177" s="70"/>
      <c r="W177" s="91">
        <f>IF(ISERROR(AVERAGE('Data pre-processing'!Y177:AR177)),35,IF(COUNT('Data pre-processing'!Y177:AR177)&lt;2,"N/A",AVERAGE('Data pre-processing'!Y177:AR177)))</f>
        <v>35</v>
      </c>
      <c r="X177" s="91" t="str">
        <f>IF(ISERROR(STDEV('Data pre-processing'!Y177:AR177)),"N/A",STDEV('Data pre-processing'!Y177:AR177))</f>
        <v>N/A</v>
      </c>
      <c r="XFD177" s="13"/>
    </row>
    <row r="178" spans="1:24 16384:16384" ht="12.75" customHeight="1">
      <c r="A178" s="89" t="str">
        <f>'Transcript table'!D186</f>
        <v>mt-Lys-TTT</v>
      </c>
      <c r="B178" s="163" t="s">
        <v>88</v>
      </c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260"/>
      <c r="N178" s="260"/>
      <c r="O178" s="260"/>
      <c r="P178" s="70"/>
      <c r="Q178" s="70"/>
      <c r="R178" s="70"/>
      <c r="S178" s="70"/>
      <c r="T178" s="70"/>
      <c r="U178" s="70"/>
      <c r="V178" s="70"/>
      <c r="W178" s="91">
        <f>IF(ISERROR(AVERAGE('Data pre-processing'!Y178:AR178)),35,IF(COUNT('Data pre-processing'!Y178:AR178)&lt;2,"N/A",AVERAGE('Data pre-processing'!Y178:AR178)))</f>
        <v>35</v>
      </c>
      <c r="X178" s="91" t="str">
        <f>IF(ISERROR(STDEV('Data pre-processing'!Y178:AR178)),"N/A",STDEV('Data pre-processing'!Y178:AR178))</f>
        <v>N/A</v>
      </c>
      <c r="XFD178" s="13"/>
    </row>
    <row r="179" spans="1:24 16384:16384" ht="12.75" customHeight="1">
      <c r="A179" s="89" t="str">
        <f>'Transcript table'!D187</f>
        <v>mt-Met-CAT</v>
      </c>
      <c r="B179" s="163" t="s">
        <v>86</v>
      </c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260"/>
      <c r="N179" s="260"/>
      <c r="O179" s="260"/>
      <c r="P179" s="70"/>
      <c r="Q179" s="70"/>
      <c r="R179" s="70"/>
      <c r="S179" s="70"/>
      <c r="T179" s="70"/>
      <c r="U179" s="70"/>
      <c r="V179" s="70"/>
      <c r="W179" s="91">
        <f>IF(ISERROR(AVERAGE('Data pre-processing'!Y179:AR179)),35,IF(COUNT('Data pre-processing'!Y179:AR179)&lt;2,"N/A",AVERAGE('Data pre-processing'!Y179:AR179)))</f>
        <v>35</v>
      </c>
      <c r="X179" s="91" t="str">
        <f>IF(ISERROR(STDEV('Data pre-processing'!Y179:AR179)),"N/A",STDEV('Data pre-processing'!Y179:AR179))</f>
        <v>N/A</v>
      </c>
      <c r="XFD179" s="13"/>
    </row>
    <row r="180" spans="1:24 16384:16384" ht="12.75" customHeight="1">
      <c r="A180" s="89" t="str">
        <f>'Transcript table'!D188</f>
        <v>mt-Phe-GAA</v>
      </c>
      <c r="B180" s="163" t="s">
        <v>84</v>
      </c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260"/>
      <c r="N180" s="260"/>
      <c r="O180" s="260"/>
      <c r="P180" s="70"/>
      <c r="Q180" s="70"/>
      <c r="R180" s="70"/>
      <c r="S180" s="70"/>
      <c r="T180" s="70"/>
      <c r="U180" s="70"/>
      <c r="V180" s="70"/>
      <c r="W180" s="91">
        <f>IF(ISERROR(AVERAGE('Data pre-processing'!Y180:AR180)),35,IF(COUNT('Data pre-processing'!Y180:AR180)&lt;2,"N/A",AVERAGE('Data pre-processing'!Y180:AR180)))</f>
        <v>35</v>
      </c>
      <c r="X180" s="91" t="str">
        <f>IF(ISERROR(STDEV('Data pre-processing'!Y180:AR180)),"N/A",STDEV('Data pre-processing'!Y180:AR180))</f>
        <v>N/A</v>
      </c>
      <c r="XFD180" s="13"/>
    </row>
    <row r="181" spans="1:24 16384:16384" ht="12.75" customHeight="1">
      <c r="A181" s="89" t="str">
        <f>'Transcript table'!D189</f>
        <v>mt-Pro-TGG</v>
      </c>
      <c r="B181" s="163" t="s">
        <v>82</v>
      </c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260"/>
      <c r="N181" s="260"/>
      <c r="O181" s="260"/>
      <c r="P181" s="70"/>
      <c r="Q181" s="70"/>
      <c r="R181" s="70"/>
      <c r="S181" s="70"/>
      <c r="T181" s="70"/>
      <c r="U181" s="70"/>
      <c r="V181" s="70"/>
      <c r="W181" s="91">
        <f>IF(ISERROR(AVERAGE('Data pre-processing'!Y181:AR181)),35,IF(COUNT('Data pre-processing'!Y181:AR181)&lt;2,"N/A",AVERAGE('Data pre-processing'!Y181:AR181)))</f>
        <v>35</v>
      </c>
      <c r="X181" s="91" t="str">
        <f>IF(ISERROR(STDEV('Data pre-processing'!Y181:AR181)),"N/A",STDEV('Data pre-processing'!Y181:AR181))</f>
        <v>N/A</v>
      </c>
      <c r="XFD181" s="13"/>
    </row>
    <row r="182" spans="1:24 16384:16384" ht="12.75" customHeight="1">
      <c r="A182" s="89" t="str">
        <f>'Transcript table'!D190</f>
        <v>mt-Ser-GCT</v>
      </c>
      <c r="B182" s="163" t="s">
        <v>80</v>
      </c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260"/>
      <c r="N182" s="260"/>
      <c r="O182" s="260"/>
      <c r="P182" s="70"/>
      <c r="Q182" s="70"/>
      <c r="R182" s="70"/>
      <c r="S182" s="70"/>
      <c r="T182" s="70"/>
      <c r="U182" s="70"/>
      <c r="V182" s="70"/>
      <c r="W182" s="91">
        <f>IF(ISERROR(AVERAGE('Data pre-processing'!Y182:AR182)),35,IF(COUNT('Data pre-processing'!Y182:AR182)&lt;2,"N/A",AVERAGE('Data pre-processing'!Y182:AR182)))</f>
        <v>35</v>
      </c>
      <c r="X182" s="91" t="str">
        <f>IF(ISERROR(STDEV('Data pre-processing'!Y182:AR182)),"N/A",STDEV('Data pre-processing'!Y182:AR182))</f>
        <v>N/A</v>
      </c>
      <c r="XFD182" s="13"/>
    </row>
    <row r="183" spans="1:24 16384:16384" ht="12.75" customHeight="1">
      <c r="A183" s="89" t="str">
        <f>'Transcript table'!D191</f>
        <v>mt-Ser-TGA</v>
      </c>
      <c r="B183" s="163" t="s">
        <v>78</v>
      </c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260"/>
      <c r="N183" s="260"/>
      <c r="O183" s="260"/>
      <c r="P183" s="70"/>
      <c r="Q183" s="70"/>
      <c r="R183" s="70"/>
      <c r="S183" s="70"/>
      <c r="T183" s="70"/>
      <c r="U183" s="70"/>
      <c r="V183" s="70"/>
      <c r="W183" s="91">
        <f>IF(ISERROR(AVERAGE('Data pre-processing'!Y183:AR183)),35,IF(COUNT('Data pre-processing'!Y183:AR183)&lt;2,"N/A",AVERAGE('Data pre-processing'!Y183:AR183)))</f>
        <v>35</v>
      </c>
      <c r="X183" s="91" t="str">
        <f>IF(ISERROR(STDEV('Data pre-processing'!Y183:AR183)),"N/A",STDEV('Data pre-processing'!Y183:AR183))</f>
        <v>N/A</v>
      </c>
      <c r="XFD183" s="13"/>
    </row>
    <row r="184" spans="1:24 16384:16384" ht="12.75" customHeight="1">
      <c r="A184" s="89" t="str">
        <f>'Transcript table'!D192</f>
        <v>mt-Thr-TGT</v>
      </c>
      <c r="B184" s="163" t="s">
        <v>76</v>
      </c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260"/>
      <c r="N184" s="260"/>
      <c r="O184" s="260"/>
      <c r="P184" s="70"/>
      <c r="Q184" s="70"/>
      <c r="R184" s="70"/>
      <c r="S184" s="70"/>
      <c r="T184" s="70"/>
      <c r="U184" s="70"/>
      <c r="V184" s="70"/>
      <c r="W184" s="91">
        <f>IF(ISERROR(AVERAGE('Data pre-processing'!Y184:AR184)),35,IF(COUNT('Data pre-processing'!Y184:AR184)&lt;2,"N/A",AVERAGE('Data pre-processing'!Y184:AR184)))</f>
        <v>35</v>
      </c>
      <c r="X184" s="91" t="str">
        <f>IF(ISERROR(STDEV('Data pre-processing'!Y184:AR184)),"N/A",STDEV('Data pre-processing'!Y184:AR184))</f>
        <v>N/A</v>
      </c>
      <c r="XFD184" s="13"/>
    </row>
    <row r="185" spans="1:24 16384:16384" ht="12.75" customHeight="1">
      <c r="A185" s="89" t="str">
        <f>'Transcript table'!D193</f>
        <v>mt-Trp-TCA</v>
      </c>
      <c r="B185" s="163" t="s">
        <v>74</v>
      </c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260"/>
      <c r="N185" s="260"/>
      <c r="O185" s="260"/>
      <c r="P185" s="70"/>
      <c r="Q185" s="70"/>
      <c r="R185" s="70"/>
      <c r="S185" s="70"/>
      <c r="T185" s="70"/>
      <c r="U185" s="70"/>
      <c r="V185" s="70"/>
      <c r="W185" s="91">
        <f>IF(ISERROR(AVERAGE('Data pre-processing'!Y185:AR185)),35,IF(COUNT('Data pre-processing'!Y185:AR185)&lt;2,"N/A",AVERAGE('Data pre-processing'!Y185:AR185)))</f>
        <v>35</v>
      </c>
      <c r="X185" s="91" t="str">
        <f>IF(ISERROR(STDEV('Data pre-processing'!Y185:AR185)),"N/A",STDEV('Data pre-processing'!Y185:AR185))</f>
        <v>N/A</v>
      </c>
      <c r="XFD185" s="13"/>
    </row>
    <row r="186" spans="1:24 16384:16384" ht="12.75" customHeight="1">
      <c r="A186" s="89" t="str">
        <f>'Transcript table'!D194</f>
        <v>mt-Tyr-GTA</v>
      </c>
      <c r="B186" s="163" t="s">
        <v>72</v>
      </c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260"/>
      <c r="N186" s="260"/>
      <c r="O186" s="260"/>
      <c r="P186" s="70"/>
      <c r="Q186" s="70"/>
      <c r="R186" s="70"/>
      <c r="S186" s="70"/>
      <c r="T186" s="70"/>
      <c r="U186" s="70"/>
      <c r="V186" s="70"/>
      <c r="W186" s="91">
        <f>IF(ISERROR(AVERAGE('Data pre-processing'!Y186:AR186)),35,IF(COUNT('Data pre-processing'!Y186:AR186)&lt;2,"N/A",AVERAGE('Data pre-processing'!Y186:AR186)))</f>
        <v>35</v>
      </c>
      <c r="X186" s="91" t="str">
        <f>IF(ISERROR(STDEV('Data pre-processing'!Y186:AR186)),"N/A",STDEV('Data pre-processing'!Y186:AR186))</f>
        <v>N/A</v>
      </c>
      <c r="XFD186" s="13"/>
    </row>
    <row r="187" spans="1:24 16384:16384" ht="12.75" customHeight="1">
      <c r="A187" s="89" t="str">
        <f>'Transcript table'!D195</f>
        <v>mt-Val-TAC</v>
      </c>
      <c r="B187" s="163" t="s">
        <v>70</v>
      </c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260"/>
      <c r="N187" s="260"/>
      <c r="O187" s="260"/>
      <c r="P187" s="70"/>
      <c r="Q187" s="70"/>
      <c r="R187" s="70"/>
      <c r="S187" s="70"/>
      <c r="T187" s="70"/>
      <c r="U187" s="70"/>
      <c r="V187" s="70"/>
      <c r="W187" s="91">
        <f>IF(ISERROR(AVERAGE('Data pre-processing'!Y187:AR187)),35,IF(COUNT('Data pre-processing'!Y187:AR187)&lt;2,"N/A",AVERAGE('Data pre-processing'!Y187:AR187)))</f>
        <v>35</v>
      </c>
      <c r="X187" s="91" t="str">
        <f>IF(ISERROR(STDEV('Data pre-processing'!Y187:AR187)),"N/A",STDEV('Data pre-processing'!Y187:AR187))</f>
        <v>N/A</v>
      </c>
      <c r="XFD187" s="13"/>
    </row>
    <row r="188" spans="1:24 16384:16384" ht="12.75" customHeight="1">
      <c r="A188" s="89" t="str">
        <f>'Transcript table'!D196</f>
        <v>U6</v>
      </c>
      <c r="B188" s="163" t="s">
        <v>68</v>
      </c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260"/>
      <c r="N188" s="260"/>
      <c r="O188" s="260"/>
      <c r="P188" s="70"/>
      <c r="Q188" s="70"/>
      <c r="R188" s="70"/>
      <c r="S188" s="70"/>
      <c r="T188" s="70"/>
      <c r="U188" s="70"/>
      <c r="V188" s="70"/>
      <c r="W188" s="91">
        <f>IF(ISERROR(AVERAGE('Data pre-processing'!Y188:AR188)),35,IF(COUNT('Data pre-processing'!Y188:AR188)&lt;2,"N/A",AVERAGE('Data pre-processing'!Y188:AR188)))</f>
        <v>35</v>
      </c>
      <c r="X188" s="91" t="str">
        <f>IF(ISERROR(STDEV('Data pre-processing'!Y188:AR188)),"N/A",STDEV('Data pre-processing'!Y188:AR188))</f>
        <v>N/A</v>
      </c>
      <c r="XFD188" s="13"/>
    </row>
    <row r="189" spans="1:24 16384:16384" ht="12.75" customHeight="1">
      <c r="A189" s="89" t="str">
        <f>'Transcript table'!D197</f>
        <v>5S rRNA</v>
      </c>
      <c r="B189" s="163" t="s">
        <v>66</v>
      </c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260"/>
      <c r="N189" s="260"/>
      <c r="O189" s="260"/>
      <c r="P189" s="70"/>
      <c r="Q189" s="70"/>
      <c r="R189" s="70"/>
      <c r="S189" s="70"/>
      <c r="T189" s="70"/>
      <c r="U189" s="70"/>
      <c r="V189" s="70"/>
      <c r="W189" s="91">
        <f>IF(ISERROR(AVERAGE('Data pre-processing'!Y189:AR189)),35,IF(COUNT('Data pre-processing'!Y189:AR189)&lt;2,"N/A",AVERAGE('Data pre-processing'!Y189:AR189)))</f>
        <v>35</v>
      </c>
      <c r="X189" s="91" t="str">
        <f>IF(ISERROR(STDEV('Data pre-processing'!Y189:AR189)),"N/A",STDEV('Data pre-processing'!Y189:AR189))</f>
        <v>N/A</v>
      </c>
      <c r="XFD189" s="13"/>
    </row>
    <row r="190" spans="1:24 16384:16384" ht="12.75" customHeight="1">
      <c r="A190" s="89" t="str">
        <f>'Transcript table'!D198</f>
        <v>18S rRNA</v>
      </c>
      <c r="B190" s="163" t="s">
        <v>64</v>
      </c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260"/>
      <c r="N190" s="260"/>
      <c r="O190" s="260"/>
      <c r="P190" s="70"/>
      <c r="Q190" s="70"/>
      <c r="R190" s="70"/>
      <c r="S190" s="70"/>
      <c r="T190" s="70"/>
      <c r="U190" s="70"/>
      <c r="V190" s="70"/>
      <c r="W190" s="91">
        <f>IF(ISERROR(AVERAGE('Data pre-processing'!Y190:AR190)),35,IF(COUNT('Data pre-processing'!Y190:AR190)&lt;2,"N/A",AVERAGE('Data pre-processing'!Y190:AR190)))</f>
        <v>35</v>
      </c>
      <c r="X190" s="91" t="str">
        <f>IF(ISERROR(STDEV('Data pre-processing'!Y190:AR190)),"N/A",STDEV('Data pre-processing'!Y190:AR190))</f>
        <v>N/A</v>
      </c>
      <c r="XFD190" s="13"/>
    </row>
    <row r="191" spans="1:24 16384:16384" ht="12.75" customHeight="1">
      <c r="A191" s="89" t="str">
        <f>'Transcript table'!D199</f>
        <v>RNA Spike-in</v>
      </c>
      <c r="B191" s="163" t="s">
        <v>62</v>
      </c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260"/>
      <c r="N191" s="260"/>
      <c r="O191" s="260"/>
      <c r="P191" s="71"/>
      <c r="Q191" s="71"/>
      <c r="R191" s="71"/>
      <c r="S191" s="71"/>
      <c r="T191" s="71"/>
      <c r="U191" s="71"/>
      <c r="V191" s="71"/>
      <c r="W191" s="91">
        <f>IF(ISERROR(AVERAGE('Data pre-processing'!Y191:AR191)),35,IF(COUNT('Data pre-processing'!Y191:AR191)&lt;2,"N/A",AVERAGE('Data pre-processing'!Y191:AR191)))</f>
        <v>35</v>
      </c>
      <c r="X191" s="91" t="str">
        <f>IF(ISERROR(STDEV('Data pre-processing'!Y191:AR191)),"N/A",STDEV('Data pre-processing'!Y191:AR191))</f>
        <v>N/A</v>
      </c>
      <c r="XFD191" s="13"/>
    </row>
    <row r="192" spans="1:24 16384:16384" ht="12.75" customHeight="1">
      <c r="A192" s="89" t="str">
        <f>'Transcript table'!D200</f>
        <v>PPC</v>
      </c>
      <c r="B192" s="163" t="s">
        <v>60</v>
      </c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260"/>
      <c r="N192" s="260"/>
      <c r="O192" s="260"/>
      <c r="P192" s="70"/>
      <c r="Q192" s="70"/>
      <c r="R192" s="70"/>
      <c r="S192" s="70"/>
      <c r="T192" s="70"/>
      <c r="U192" s="70"/>
      <c r="V192" s="70"/>
      <c r="W192" s="91">
        <f>IF(ISERROR(AVERAGE('Data pre-processing'!Y192:AR192)),35,IF(COUNT('Data pre-processing'!Y192:AR192)&lt;2,"N/A",AVERAGE('Data pre-processing'!Y192:AR192)))</f>
        <v>35</v>
      </c>
      <c r="X192" s="91" t="str">
        <f>IF(ISERROR(STDEV('Data pre-processing'!Y192:AR192)),"N/A",STDEV('Data pre-processing'!Y192:AR192))</f>
        <v>N/A</v>
      </c>
      <c r="XFD192" s="13"/>
    </row>
    <row r="193" spans="1:24 16384:16384" ht="12.75" customHeight="1">
      <c r="A193" s="89" t="str">
        <f>'Transcript table'!D201</f>
        <v>GDC</v>
      </c>
      <c r="B193" s="163" t="s">
        <v>57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260"/>
      <c r="N193" s="260"/>
      <c r="O193" s="260"/>
      <c r="P193" s="70"/>
      <c r="Q193" s="70"/>
      <c r="R193" s="70"/>
      <c r="S193" s="70"/>
      <c r="T193" s="70"/>
      <c r="U193" s="70"/>
      <c r="V193" s="70"/>
      <c r="W193" s="91">
        <f>IF(ISERROR(AVERAGE('Data pre-processing'!Y193:AR193)),35,IF(COUNT('Data pre-processing'!Y193:AR193)&lt;2,"N/A",AVERAGE('Data pre-processing'!Y193:AR193)))</f>
        <v>35</v>
      </c>
      <c r="X193" s="91" t="str">
        <f>IF(ISERROR(STDEV('Data pre-processing'!Y193:AR193)),"N/A",STDEV('Data pre-processing'!Y193:AR193))</f>
        <v>N/A</v>
      </c>
      <c r="XFD193" s="13"/>
    </row>
    <row r="194" spans="1:24 16384:16384" ht="12.75" customHeight="1">
      <c r="A194" s="89" t="str">
        <f>'Transcript table'!D202</f>
        <v>Blank</v>
      </c>
      <c r="B194" s="163" t="s">
        <v>55</v>
      </c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260"/>
      <c r="N194" s="260"/>
      <c r="O194" s="260"/>
      <c r="P194" s="71"/>
      <c r="Q194" s="71"/>
      <c r="R194" s="71"/>
      <c r="S194" s="71"/>
      <c r="T194" s="71"/>
      <c r="U194" s="71"/>
      <c r="V194" s="71"/>
      <c r="W194" s="91">
        <f>IF(ISERROR(AVERAGE('Data pre-processing'!Y194:AR194)),35,IF(COUNT('Data pre-processing'!Y194:AR194)&lt;2,"N/A",AVERAGE('Data pre-processing'!Y194:AR194)))</f>
        <v>35</v>
      </c>
      <c r="X194" s="91" t="str">
        <f>IF(ISERROR(STDEV('Data pre-processing'!Y194:AR194)),"N/A",STDEV('Data pre-processing'!Y194:AR194))</f>
        <v>N/A</v>
      </c>
      <c r="XFD194" s="13"/>
    </row>
    <row r="195" spans="1:24 16384:16384"/>
    <row r="196" spans="1:24 16384:16384" ht="12.75" customHeight="1">
      <c r="A196" s="280" t="s">
        <v>49</v>
      </c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2"/>
    </row>
    <row r="197" spans="1:24 16384:16384"/>
    <row r="198" spans="1:24 16384:16384"/>
    <row r="199" spans="1:24 16384:16384"/>
    <row r="200" spans="1:24 16384:16384"/>
    <row r="201" spans="1:24 16384:16384"/>
    <row r="202" spans="1:24 16384:16384"/>
    <row r="203" spans="1:24 16384:16384"/>
    <row r="204" spans="1:24 16384:16384"/>
    <row r="205" spans="1:24 16384:16384"/>
    <row r="206" spans="1:24 16384:16384"/>
    <row r="207" spans="1:24 16384:16384"/>
    <row r="208" spans="1:24 16384:16384"/>
    <row r="209"/>
  </sheetData>
  <mergeCells count="9">
    <mergeCell ref="Z9:AV9"/>
    <mergeCell ref="A1:A2"/>
    <mergeCell ref="B1:B2"/>
    <mergeCell ref="A196:N196"/>
    <mergeCell ref="AU3:AU4"/>
    <mergeCell ref="AV3:AV4"/>
    <mergeCell ref="Z3:Z4"/>
    <mergeCell ref="C1:X1"/>
    <mergeCell ref="AA3:AT3"/>
  </mergeCells>
  <phoneticPr fontId="0" type="noConversion"/>
  <conditionalFormatting sqref="W3:W194">
    <cfRule type="cellIs" dxfId="19" priority="31" stopIfTrue="1" operator="greaterThanOrEqual">
      <formula>35</formula>
    </cfRule>
    <cfRule type="cellIs" dxfId="18" priority="31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249977111117893"/>
  </sheetPr>
  <dimension ref="A1:XFC204"/>
  <sheetViews>
    <sheetView zoomScale="80" zoomScaleNormal="80" workbookViewId="0">
      <pane ySplit="2" topLeftCell="A3" activePane="bottomLeft" state="frozen"/>
      <selection activeCell="K376" sqref="K376"/>
      <selection pane="bottomLeft" sqref="A1:B1"/>
    </sheetView>
  </sheetViews>
  <sheetFormatPr defaultColWidth="0" defaultRowHeight="15" zeroHeight="1"/>
  <cols>
    <col min="1" max="1" width="15.75" style="13" customWidth="1"/>
    <col min="2" max="4" width="7.625" style="13" customWidth="1"/>
    <col min="5" max="5" width="10.5" style="29" customWidth="1"/>
    <col min="6" max="6" width="9.375" style="29" customWidth="1"/>
    <col min="7" max="7" width="13.75" style="29" customWidth="1"/>
    <col min="8" max="8" width="9.375" style="29" customWidth="1"/>
    <col min="9" max="9" width="13.75" style="29" customWidth="1"/>
    <col min="10" max="10" width="11.125" style="13" customWidth="1"/>
    <col min="11" max="22" width="8" style="13" customWidth="1"/>
    <col min="23" max="16383" width="0" style="13" hidden="1"/>
    <col min="16384" max="16384" width="8" style="14" hidden="1"/>
  </cols>
  <sheetData>
    <row r="1" spans="1:10" s="23" customFormat="1" ht="51.75" customHeight="1">
      <c r="A1" s="287"/>
      <c r="B1" s="288"/>
      <c r="C1" s="289" t="s">
        <v>51</v>
      </c>
      <c r="D1" s="289"/>
      <c r="E1" s="289" t="s">
        <v>52</v>
      </c>
      <c r="F1" s="289"/>
      <c r="G1" s="145" t="s">
        <v>34</v>
      </c>
      <c r="H1" s="145" t="s">
        <v>35</v>
      </c>
      <c r="I1" s="145" t="s">
        <v>36</v>
      </c>
      <c r="J1" s="146"/>
    </row>
    <row r="2" spans="1:10" s="23" customFormat="1" ht="29.25" customHeight="1">
      <c r="A2" s="147" t="s">
        <v>1179</v>
      </c>
      <c r="B2" s="147" t="s">
        <v>4</v>
      </c>
      <c r="C2" s="145" t="s">
        <v>5</v>
      </c>
      <c r="D2" s="145" t="s">
        <v>23</v>
      </c>
      <c r="E2" s="145" t="s">
        <v>5</v>
      </c>
      <c r="F2" s="145" t="s">
        <v>23</v>
      </c>
      <c r="G2" s="145" t="str">
        <f>C2&amp;" /"&amp;D2</f>
        <v>Test /Control</v>
      </c>
      <c r="H2" s="145" t="s">
        <v>38</v>
      </c>
      <c r="I2" s="145" t="str">
        <f>C2&amp;" /"&amp;D2</f>
        <v>Test /Control</v>
      </c>
      <c r="J2" s="145" t="s">
        <v>37</v>
      </c>
    </row>
    <row r="3" spans="1:10" ht="12.75" customHeight="1">
      <c r="A3" s="144" t="str">
        <f>'Test Sample Data'!A3</f>
        <v>Ala-AGC-1</v>
      </c>
      <c r="B3" s="162" t="s">
        <v>438</v>
      </c>
      <c r="C3" s="24" t="e">
        <f ca="1">'Data pre-processing'!CK3</f>
        <v>#DIV/0!</v>
      </c>
      <c r="D3" s="24" t="e">
        <f ca="1">'Data pre-processing'!CL3</f>
        <v>#DIV/0!</v>
      </c>
      <c r="E3" s="25" t="e">
        <f t="shared" ref="E3:E66" ca="1" si="0">2^-C3</f>
        <v>#DIV/0!</v>
      </c>
      <c r="F3" s="25" t="e">
        <f t="shared" ref="F3:F66" ca="1" si="1">2^-D3</f>
        <v>#DIV/0!</v>
      </c>
      <c r="G3" s="24" t="e">
        <f t="shared" ref="G3:G66" ca="1" si="2">E3/F3</f>
        <v>#DIV/0!</v>
      </c>
      <c r="H3" s="26" t="str">
        <f ca="1">IF(ISERROR(TTEST('Data pre-processing'!DC3:DV3,'Data pre-processing'!DY3:ER3,2,2)),"N/A",TTEST('Data pre-processing'!DC3:DV3,'Data pre-processing'!DY3:ER3,2,2))</f>
        <v>N/A</v>
      </c>
      <c r="I3" s="24" t="e">
        <f t="shared" ref="I3:I66" ca="1" si="3">IF(G3&gt;1,G3,-1/G3)</f>
        <v>#DIV/0!</v>
      </c>
      <c r="J3" s="27" t="str">
        <f>IF(OR(ISERR(AVERAGE('Test Sample Data'!C3:V3)),ISERR(AVERAGE('Control Sample Data'!C3:V3))),"C",IF(COUNT('Test Sample Data'!C3:V3)&lt;2,"C",IF(OR(AND(AVERAGE('Test Sample Data'!C3:V3)&gt;=35,AVERAGE('Control Sample Data'!C3:V3)&gt;=35),AVERAGE('Test Sample Data'!C3:V3)="N/A",AVERAGE('Control Sample Data'!C3:V3)="N/A",COUNT('Test Sample Data'!C3:V3)&lt;2),"C",IF(AND(AVERAGE('Test Sample Data'!C3:V3)&gt;=30,AVERAGE('Control Sample Data'!C3:V3)&gt;=30,OR(H3&gt;=0.05,H3="N/A")),"B",IF(OR(AND(AVERAGE('Test Sample Data'!C3:V3)&gt;=30,AVERAGE('Control Sample Data'!C3:V3)&lt;=30),AND(AVERAGE('Test Sample Data'!C3:V3)&lt;=30,AVERAGE('Control Sample Data'!C3:V3)&gt;=30)),"A","OKAY")))))</f>
        <v>C</v>
      </c>
    </row>
    <row r="4" spans="1:10" ht="12.75" customHeight="1">
      <c r="A4" s="144" t="str">
        <f>'Test Sample Data'!A4</f>
        <v>Ala-AGC-2</v>
      </c>
      <c r="B4" s="162" t="s">
        <v>436</v>
      </c>
      <c r="C4" s="24" t="e">
        <f ca="1">'Data pre-processing'!CK4</f>
        <v>#DIV/0!</v>
      </c>
      <c r="D4" s="24" t="e">
        <f ca="1">'Data pre-processing'!CL4</f>
        <v>#DIV/0!</v>
      </c>
      <c r="E4" s="25" t="e">
        <f t="shared" ca="1" si="0"/>
        <v>#DIV/0!</v>
      </c>
      <c r="F4" s="25" t="e">
        <f t="shared" ca="1" si="1"/>
        <v>#DIV/0!</v>
      </c>
      <c r="G4" s="24" t="e">
        <f t="shared" ca="1" si="2"/>
        <v>#DIV/0!</v>
      </c>
      <c r="H4" s="26" t="str">
        <f ca="1">IF(ISERROR(TTEST('Data pre-processing'!DC4:DV4,'Data pre-processing'!DY4:ER4,2,2)),"N/A",TTEST('Data pre-processing'!DC4:DV4,'Data pre-processing'!DY4:ER4,2,2))</f>
        <v>N/A</v>
      </c>
      <c r="I4" s="24" t="e">
        <f t="shared" ca="1" si="3"/>
        <v>#DIV/0!</v>
      </c>
      <c r="J4" s="27" t="str">
        <f>IF(OR(ISERR(AVERAGE('Test Sample Data'!C4:V4)),ISERR(AVERAGE('Control Sample Data'!C4:V4))),"C",IF(COUNT('Test Sample Data'!C4:V4)&lt;2,"C",IF(OR(AND(AVERAGE('Test Sample Data'!C4:V4)&gt;=35,AVERAGE('Control Sample Data'!C4:V4)&gt;=35),AVERAGE('Test Sample Data'!C4:V4)="N/A",AVERAGE('Control Sample Data'!C4:V4)="N/A",COUNT('Test Sample Data'!C4:V4)&lt;2),"C",IF(AND(AVERAGE('Test Sample Data'!C4:V4)&gt;=30,AVERAGE('Control Sample Data'!C4:V4)&gt;=30,OR(H4&gt;=0.05,H4="N/A")),"B",IF(OR(AND(AVERAGE('Test Sample Data'!C4:V4)&gt;=30,AVERAGE('Control Sample Data'!C4:V4)&lt;=30),AND(AVERAGE('Test Sample Data'!C4:V4)&lt;=30,AVERAGE('Control Sample Data'!C4:V4)&gt;=30)),"A","OKAY")))))</f>
        <v>C</v>
      </c>
    </row>
    <row r="5" spans="1:10" ht="12.75" customHeight="1">
      <c r="A5" s="144" t="str">
        <f>'Test Sample Data'!A5</f>
        <v>Ala-AGC-3</v>
      </c>
      <c r="B5" s="162" t="s">
        <v>434</v>
      </c>
      <c r="C5" s="24" t="e">
        <f ca="1">'Data pre-processing'!CK5</f>
        <v>#DIV/0!</v>
      </c>
      <c r="D5" s="24" t="e">
        <f ca="1">'Data pre-processing'!CL5</f>
        <v>#DIV/0!</v>
      </c>
      <c r="E5" s="25" t="e">
        <f t="shared" ca="1" si="0"/>
        <v>#DIV/0!</v>
      </c>
      <c r="F5" s="25" t="e">
        <f t="shared" ca="1" si="1"/>
        <v>#DIV/0!</v>
      </c>
      <c r="G5" s="24" t="e">
        <f t="shared" ca="1" si="2"/>
        <v>#DIV/0!</v>
      </c>
      <c r="H5" s="26" t="str">
        <f ca="1">IF(ISERROR(TTEST('Data pre-processing'!DC5:DV5,'Data pre-processing'!DY5:ER5,2,2)),"N/A",TTEST('Data pre-processing'!DC5:DV5,'Data pre-processing'!DY5:ER5,2,2))</f>
        <v>N/A</v>
      </c>
      <c r="I5" s="24" t="e">
        <f t="shared" ca="1" si="3"/>
        <v>#DIV/0!</v>
      </c>
      <c r="J5" s="27" t="str">
        <f>IF(OR(ISERR(AVERAGE('Test Sample Data'!C5:V5)),ISERR(AVERAGE('Control Sample Data'!C5:V5))),"C",IF(COUNT('Test Sample Data'!C5:V5)&lt;2,"C",IF(OR(AND(AVERAGE('Test Sample Data'!C5:V5)&gt;=35,AVERAGE('Control Sample Data'!C5:V5)&gt;=35),AVERAGE('Test Sample Data'!C5:V5)="N/A",AVERAGE('Control Sample Data'!C5:V5)="N/A",COUNT('Test Sample Data'!C5:V5)&lt;2),"C",IF(AND(AVERAGE('Test Sample Data'!C5:V5)&gt;=30,AVERAGE('Control Sample Data'!C5:V5)&gt;=30,OR(H5&gt;=0.05,H5="N/A")),"B",IF(OR(AND(AVERAGE('Test Sample Data'!C5:V5)&gt;=30,AVERAGE('Control Sample Data'!C5:V5)&lt;=30),AND(AVERAGE('Test Sample Data'!C5:V5)&lt;=30,AVERAGE('Control Sample Data'!C5:V5)&gt;=30)),"A","OKAY")))))</f>
        <v>C</v>
      </c>
    </row>
    <row r="6" spans="1:10" ht="12.75" customHeight="1">
      <c r="A6" s="144" t="str">
        <f>'Test Sample Data'!A6</f>
        <v>Ala-AGC-4</v>
      </c>
      <c r="B6" s="162" t="s">
        <v>432</v>
      </c>
      <c r="C6" s="24" t="e">
        <f ca="1">'Data pre-processing'!CK6</f>
        <v>#DIV/0!</v>
      </c>
      <c r="D6" s="24" t="e">
        <f ca="1">'Data pre-processing'!CL6</f>
        <v>#DIV/0!</v>
      </c>
      <c r="E6" s="25" t="e">
        <f t="shared" ca="1" si="0"/>
        <v>#DIV/0!</v>
      </c>
      <c r="F6" s="25" t="e">
        <f t="shared" ca="1" si="1"/>
        <v>#DIV/0!</v>
      </c>
      <c r="G6" s="24" t="e">
        <f t="shared" ca="1" si="2"/>
        <v>#DIV/0!</v>
      </c>
      <c r="H6" s="26" t="str">
        <f ca="1">IF(ISERROR(TTEST('Data pre-processing'!DC6:DV6,'Data pre-processing'!DY6:ER6,2,2)),"N/A",TTEST('Data pre-processing'!DC6:DV6,'Data pre-processing'!DY6:ER6,2,2))</f>
        <v>N/A</v>
      </c>
      <c r="I6" s="24" t="e">
        <f t="shared" ca="1" si="3"/>
        <v>#DIV/0!</v>
      </c>
      <c r="J6" s="27" t="str">
        <f>IF(OR(ISERR(AVERAGE('Test Sample Data'!C6:V6)),ISERR(AVERAGE('Control Sample Data'!C6:V6))),"C",IF(COUNT('Test Sample Data'!C6:V6)&lt;2,"C",IF(OR(AND(AVERAGE('Test Sample Data'!C6:V6)&gt;=35,AVERAGE('Control Sample Data'!C6:V6)&gt;=35),AVERAGE('Test Sample Data'!C6:V6)="N/A",AVERAGE('Control Sample Data'!C6:V6)="N/A",COUNT('Test Sample Data'!C6:V6)&lt;2),"C",IF(AND(AVERAGE('Test Sample Data'!C6:V6)&gt;=30,AVERAGE('Control Sample Data'!C6:V6)&gt;=30,OR(H6&gt;=0.05,H6="N/A")),"B",IF(OR(AND(AVERAGE('Test Sample Data'!C6:V6)&gt;=30,AVERAGE('Control Sample Data'!C6:V6)&lt;=30),AND(AVERAGE('Test Sample Data'!C6:V6)&lt;=30,AVERAGE('Control Sample Data'!C6:V6)&gt;=30)),"A","OKAY")))))</f>
        <v>C</v>
      </c>
    </row>
    <row r="7" spans="1:10" ht="12.75" customHeight="1">
      <c r="A7" s="144" t="str">
        <f>'Test Sample Data'!A7</f>
        <v>Ala-CGC-1</v>
      </c>
      <c r="B7" s="162" t="s">
        <v>430</v>
      </c>
      <c r="C7" s="24" t="e">
        <f ca="1">'Data pre-processing'!CK7</f>
        <v>#DIV/0!</v>
      </c>
      <c r="D7" s="24" t="e">
        <f ca="1">'Data pre-processing'!CL7</f>
        <v>#DIV/0!</v>
      </c>
      <c r="E7" s="25" t="e">
        <f t="shared" ca="1" si="0"/>
        <v>#DIV/0!</v>
      </c>
      <c r="F7" s="25" t="e">
        <f t="shared" ca="1" si="1"/>
        <v>#DIV/0!</v>
      </c>
      <c r="G7" s="24" t="e">
        <f t="shared" ca="1" si="2"/>
        <v>#DIV/0!</v>
      </c>
      <c r="H7" s="26" t="str">
        <f ca="1">IF(ISERROR(TTEST('Data pre-processing'!DC7:DV7,'Data pre-processing'!DY7:ER7,2,2)),"N/A",TTEST('Data pre-processing'!DC7:DV7,'Data pre-processing'!DY7:ER7,2,2))</f>
        <v>N/A</v>
      </c>
      <c r="I7" s="24" t="e">
        <f t="shared" ca="1" si="3"/>
        <v>#DIV/0!</v>
      </c>
      <c r="J7" s="27" t="str">
        <f>IF(OR(ISERR(AVERAGE('Test Sample Data'!C7:V7)),ISERR(AVERAGE('Control Sample Data'!C7:V7))),"C",IF(COUNT('Test Sample Data'!C7:V7)&lt;2,"C",IF(OR(AND(AVERAGE('Test Sample Data'!C7:V7)&gt;=35,AVERAGE('Control Sample Data'!C7:V7)&gt;=35),AVERAGE('Test Sample Data'!C7:V7)="N/A",AVERAGE('Control Sample Data'!C7:V7)="N/A",COUNT('Test Sample Data'!C7:V7)&lt;2),"C",IF(AND(AVERAGE('Test Sample Data'!C7:V7)&gt;=30,AVERAGE('Control Sample Data'!C7:V7)&gt;=30,OR(H7&gt;=0.05,H7="N/A")),"B",IF(OR(AND(AVERAGE('Test Sample Data'!C7:V7)&gt;=30,AVERAGE('Control Sample Data'!C7:V7)&lt;=30),AND(AVERAGE('Test Sample Data'!C7:V7)&lt;=30,AVERAGE('Control Sample Data'!C7:V7)&gt;=30)),"A","OKAY")))))</f>
        <v>C</v>
      </c>
    </row>
    <row r="8" spans="1:10" ht="12.75" customHeight="1">
      <c r="A8" s="144" t="str">
        <f>'Test Sample Data'!A8</f>
        <v>Ala-CGC-2</v>
      </c>
      <c r="B8" s="162" t="s">
        <v>428</v>
      </c>
      <c r="C8" s="24" t="e">
        <f ca="1">'Data pre-processing'!CK8</f>
        <v>#DIV/0!</v>
      </c>
      <c r="D8" s="24" t="e">
        <f ca="1">'Data pre-processing'!CL8</f>
        <v>#DIV/0!</v>
      </c>
      <c r="E8" s="25" t="e">
        <f t="shared" ca="1" si="0"/>
        <v>#DIV/0!</v>
      </c>
      <c r="F8" s="25" t="e">
        <f t="shared" ca="1" si="1"/>
        <v>#DIV/0!</v>
      </c>
      <c r="G8" s="24" t="e">
        <f t="shared" ca="1" si="2"/>
        <v>#DIV/0!</v>
      </c>
      <c r="H8" s="26" t="str">
        <f ca="1">IF(ISERROR(TTEST('Data pre-processing'!DC8:DV8,'Data pre-processing'!DY8:ER8,2,2)),"N/A",TTEST('Data pre-processing'!DC8:DV8,'Data pre-processing'!DY8:ER8,2,2))</f>
        <v>N/A</v>
      </c>
      <c r="I8" s="24" t="e">
        <f t="shared" ca="1" si="3"/>
        <v>#DIV/0!</v>
      </c>
      <c r="J8" s="27" t="str">
        <f>IF(OR(ISERR(AVERAGE('Test Sample Data'!C8:V8)),ISERR(AVERAGE('Control Sample Data'!C8:V8))),"C",IF(COUNT('Test Sample Data'!C8:V8)&lt;2,"C",IF(OR(AND(AVERAGE('Test Sample Data'!C8:V8)&gt;=35,AVERAGE('Control Sample Data'!C8:V8)&gt;=35),AVERAGE('Test Sample Data'!C8:V8)="N/A",AVERAGE('Control Sample Data'!C8:V8)="N/A",COUNT('Test Sample Data'!C8:V8)&lt;2),"C",IF(AND(AVERAGE('Test Sample Data'!C8:V8)&gt;=30,AVERAGE('Control Sample Data'!C8:V8)&gt;=30,OR(H8&gt;=0.05,H8="N/A")),"B",IF(OR(AND(AVERAGE('Test Sample Data'!C8:V8)&gt;=30,AVERAGE('Control Sample Data'!C8:V8)&lt;=30),AND(AVERAGE('Test Sample Data'!C8:V8)&lt;=30,AVERAGE('Control Sample Data'!C8:V8)&gt;=30)),"A","OKAY")))))</f>
        <v>C</v>
      </c>
    </row>
    <row r="9" spans="1:10" ht="12.75" customHeight="1">
      <c r="A9" s="144" t="str">
        <f>'Test Sample Data'!A9</f>
        <v>Ala-CGC-3</v>
      </c>
      <c r="B9" s="162" t="s">
        <v>426</v>
      </c>
      <c r="C9" s="24" t="e">
        <f ca="1">'Data pre-processing'!CK9</f>
        <v>#DIV/0!</v>
      </c>
      <c r="D9" s="24" t="e">
        <f ca="1">'Data pre-processing'!CL9</f>
        <v>#DIV/0!</v>
      </c>
      <c r="E9" s="25" t="e">
        <f t="shared" ca="1" si="0"/>
        <v>#DIV/0!</v>
      </c>
      <c r="F9" s="25" t="e">
        <f t="shared" ca="1" si="1"/>
        <v>#DIV/0!</v>
      </c>
      <c r="G9" s="24" t="e">
        <f t="shared" ca="1" si="2"/>
        <v>#DIV/0!</v>
      </c>
      <c r="H9" s="26" t="str">
        <f ca="1">IF(ISERROR(TTEST('Data pre-processing'!DC9:DV9,'Data pre-processing'!DY9:ER9,2,2)),"N/A",TTEST('Data pre-processing'!DC9:DV9,'Data pre-processing'!DY9:ER9,2,2))</f>
        <v>N/A</v>
      </c>
      <c r="I9" s="24" t="e">
        <f t="shared" ca="1" si="3"/>
        <v>#DIV/0!</v>
      </c>
      <c r="J9" s="27" t="str">
        <f>IF(OR(ISERR(AVERAGE('Test Sample Data'!C9:V9)),ISERR(AVERAGE('Control Sample Data'!C9:V9))),"C",IF(COUNT('Test Sample Data'!C9:V9)&lt;2,"C",IF(OR(AND(AVERAGE('Test Sample Data'!C9:V9)&gt;=35,AVERAGE('Control Sample Data'!C9:V9)&gt;=35),AVERAGE('Test Sample Data'!C9:V9)="N/A",AVERAGE('Control Sample Data'!C9:V9)="N/A",COUNT('Test Sample Data'!C9:V9)&lt;2),"C",IF(AND(AVERAGE('Test Sample Data'!C9:V9)&gt;=30,AVERAGE('Control Sample Data'!C9:V9)&gt;=30,OR(H9&gt;=0.05,H9="N/A")),"B",IF(OR(AND(AVERAGE('Test Sample Data'!C9:V9)&gt;=30,AVERAGE('Control Sample Data'!C9:V9)&lt;=30),AND(AVERAGE('Test Sample Data'!C9:V9)&lt;=30,AVERAGE('Control Sample Data'!C9:V9)&gt;=30)),"A","OKAY")))))</f>
        <v>C</v>
      </c>
    </row>
    <row r="10" spans="1:10" ht="12.75" customHeight="1">
      <c r="A10" s="144" t="str">
        <f>'Test Sample Data'!A10</f>
        <v>Ala-TGC-1</v>
      </c>
      <c r="B10" s="162" t="s">
        <v>424</v>
      </c>
      <c r="C10" s="24" t="e">
        <f ca="1">'Data pre-processing'!CK10</f>
        <v>#DIV/0!</v>
      </c>
      <c r="D10" s="24" t="e">
        <f ca="1">'Data pre-processing'!CL10</f>
        <v>#DIV/0!</v>
      </c>
      <c r="E10" s="25" t="e">
        <f t="shared" ca="1" si="0"/>
        <v>#DIV/0!</v>
      </c>
      <c r="F10" s="25" t="e">
        <f t="shared" ca="1" si="1"/>
        <v>#DIV/0!</v>
      </c>
      <c r="G10" s="24" t="e">
        <f t="shared" ca="1" si="2"/>
        <v>#DIV/0!</v>
      </c>
      <c r="H10" s="26" t="str">
        <f ca="1">IF(ISERROR(TTEST('Data pre-processing'!DC10:DV10,'Data pre-processing'!DY10:ER10,2,2)),"N/A",TTEST('Data pre-processing'!DC10:DV10,'Data pre-processing'!DY10:ER10,2,2))</f>
        <v>N/A</v>
      </c>
      <c r="I10" s="24" t="e">
        <f t="shared" ca="1" si="3"/>
        <v>#DIV/0!</v>
      </c>
      <c r="J10" s="27" t="str">
        <f>IF(OR(ISERR(AVERAGE('Test Sample Data'!C10:V10)),ISERR(AVERAGE('Control Sample Data'!C10:V10))),"C",IF(COUNT('Test Sample Data'!C10:V10)&lt;2,"C",IF(OR(AND(AVERAGE('Test Sample Data'!C10:V10)&gt;=35,AVERAGE('Control Sample Data'!C10:V10)&gt;=35),AVERAGE('Test Sample Data'!C10:V10)="N/A",AVERAGE('Control Sample Data'!C10:V10)="N/A",COUNT('Test Sample Data'!C10:V10)&lt;2),"C",IF(AND(AVERAGE('Test Sample Data'!C10:V10)&gt;=30,AVERAGE('Control Sample Data'!C10:V10)&gt;=30,OR(H10&gt;=0.05,H10="N/A")),"B",IF(OR(AND(AVERAGE('Test Sample Data'!C10:V10)&gt;=30,AVERAGE('Control Sample Data'!C10:V10)&lt;=30),AND(AVERAGE('Test Sample Data'!C10:V10)&lt;=30,AVERAGE('Control Sample Data'!C10:V10)&gt;=30)),"A","OKAY")))))</f>
        <v>C</v>
      </c>
    </row>
    <row r="11" spans="1:10" ht="12.75" customHeight="1">
      <c r="A11" s="144" t="str">
        <f>'Test Sample Data'!A11</f>
        <v>Ala-TGC-2</v>
      </c>
      <c r="B11" s="162" t="s">
        <v>422</v>
      </c>
      <c r="C11" s="24" t="e">
        <f ca="1">'Data pre-processing'!CK11</f>
        <v>#DIV/0!</v>
      </c>
      <c r="D11" s="24" t="e">
        <f ca="1">'Data pre-processing'!CL11</f>
        <v>#DIV/0!</v>
      </c>
      <c r="E11" s="25" t="e">
        <f t="shared" ca="1" si="0"/>
        <v>#DIV/0!</v>
      </c>
      <c r="F11" s="25" t="e">
        <f t="shared" ca="1" si="1"/>
        <v>#DIV/0!</v>
      </c>
      <c r="G11" s="24" t="e">
        <f t="shared" ca="1" si="2"/>
        <v>#DIV/0!</v>
      </c>
      <c r="H11" s="26" t="str">
        <f ca="1">IF(ISERROR(TTEST('Data pre-processing'!DC11:DV11,'Data pre-processing'!DY11:ER11,2,2)),"N/A",TTEST('Data pre-processing'!DC11:DV11,'Data pre-processing'!DY11:ER11,2,2))</f>
        <v>N/A</v>
      </c>
      <c r="I11" s="24" t="e">
        <f t="shared" ca="1" si="3"/>
        <v>#DIV/0!</v>
      </c>
      <c r="J11" s="27" t="str">
        <f>IF(OR(ISERR(AVERAGE('Test Sample Data'!C11:V11)),ISERR(AVERAGE('Control Sample Data'!C11:V11))),"C",IF(COUNT('Test Sample Data'!C11:V11)&lt;2,"C",IF(OR(AND(AVERAGE('Test Sample Data'!C11:V11)&gt;=35,AVERAGE('Control Sample Data'!C11:V11)&gt;=35),AVERAGE('Test Sample Data'!C11:V11)="N/A",AVERAGE('Control Sample Data'!C11:V11)="N/A",COUNT('Test Sample Data'!C11:V11)&lt;2),"C",IF(AND(AVERAGE('Test Sample Data'!C11:V11)&gt;=30,AVERAGE('Control Sample Data'!C11:V11)&gt;=30,OR(H11&gt;=0.05,H11="N/A")),"B",IF(OR(AND(AVERAGE('Test Sample Data'!C11:V11)&gt;=30,AVERAGE('Control Sample Data'!C11:V11)&lt;=30),AND(AVERAGE('Test Sample Data'!C11:V11)&lt;=30,AVERAGE('Control Sample Data'!C11:V11)&gt;=30)),"A","OKAY")))))</f>
        <v>C</v>
      </c>
    </row>
    <row r="12" spans="1:10" ht="12.75" customHeight="1">
      <c r="A12" s="144" t="str">
        <f>'Test Sample Data'!A12</f>
        <v>Ala-TGC-3</v>
      </c>
      <c r="B12" s="162" t="s">
        <v>420</v>
      </c>
      <c r="C12" s="24" t="e">
        <f ca="1">'Data pre-processing'!CK12</f>
        <v>#DIV/0!</v>
      </c>
      <c r="D12" s="24" t="e">
        <f ca="1">'Data pre-processing'!CL12</f>
        <v>#DIV/0!</v>
      </c>
      <c r="E12" s="25" t="e">
        <f t="shared" ca="1" si="0"/>
        <v>#DIV/0!</v>
      </c>
      <c r="F12" s="25" t="e">
        <f t="shared" ca="1" si="1"/>
        <v>#DIV/0!</v>
      </c>
      <c r="G12" s="24" t="e">
        <f t="shared" ca="1" si="2"/>
        <v>#DIV/0!</v>
      </c>
      <c r="H12" s="26" t="str">
        <f ca="1">IF(ISERROR(TTEST('Data pre-processing'!DC12:DV12,'Data pre-processing'!DY12:ER12,2,2)),"N/A",TTEST('Data pre-processing'!DC12:DV12,'Data pre-processing'!DY12:ER12,2,2))</f>
        <v>N/A</v>
      </c>
      <c r="I12" s="24" t="e">
        <f t="shared" ca="1" si="3"/>
        <v>#DIV/0!</v>
      </c>
      <c r="J12" s="27" t="str">
        <f>IF(OR(ISERR(AVERAGE('Test Sample Data'!C12:V12)),ISERR(AVERAGE('Control Sample Data'!C12:V12))),"C",IF(COUNT('Test Sample Data'!C12:V12)&lt;2,"C",IF(OR(AND(AVERAGE('Test Sample Data'!C12:V12)&gt;=35,AVERAGE('Control Sample Data'!C12:V12)&gt;=35),AVERAGE('Test Sample Data'!C12:V12)="N/A",AVERAGE('Control Sample Data'!C12:V12)="N/A",COUNT('Test Sample Data'!C12:V12)&lt;2),"C",IF(AND(AVERAGE('Test Sample Data'!C12:V12)&gt;=30,AVERAGE('Control Sample Data'!C12:V12)&gt;=30,OR(H12&gt;=0.05,H12="N/A")),"B",IF(OR(AND(AVERAGE('Test Sample Data'!C12:V12)&gt;=30,AVERAGE('Control Sample Data'!C12:V12)&lt;=30),AND(AVERAGE('Test Sample Data'!C12:V12)&lt;=30,AVERAGE('Control Sample Data'!C12:V12)&gt;=30)),"A","OKAY")))))</f>
        <v>C</v>
      </c>
    </row>
    <row r="13" spans="1:10" ht="12.75" customHeight="1">
      <c r="A13" s="144" t="str">
        <f>'Test Sample Data'!A13</f>
        <v>Ala-TGC-4</v>
      </c>
      <c r="B13" s="162" t="s">
        <v>418</v>
      </c>
      <c r="C13" s="24" t="e">
        <f ca="1">'Data pre-processing'!CK13</f>
        <v>#DIV/0!</v>
      </c>
      <c r="D13" s="24" t="e">
        <f ca="1">'Data pre-processing'!CL13</f>
        <v>#DIV/0!</v>
      </c>
      <c r="E13" s="25" t="e">
        <f t="shared" ca="1" si="0"/>
        <v>#DIV/0!</v>
      </c>
      <c r="F13" s="25" t="e">
        <f t="shared" ca="1" si="1"/>
        <v>#DIV/0!</v>
      </c>
      <c r="G13" s="24" t="e">
        <f t="shared" ca="1" si="2"/>
        <v>#DIV/0!</v>
      </c>
      <c r="H13" s="26" t="str">
        <f ca="1">IF(ISERROR(TTEST('Data pre-processing'!DC13:DV13,'Data pre-processing'!DY13:ER13,2,2)),"N/A",TTEST('Data pre-processing'!DC13:DV13,'Data pre-processing'!DY13:ER13,2,2))</f>
        <v>N/A</v>
      </c>
      <c r="I13" s="24" t="e">
        <f t="shared" ca="1" si="3"/>
        <v>#DIV/0!</v>
      </c>
      <c r="J13" s="27" t="str">
        <f>IF(OR(ISERR(AVERAGE('Test Sample Data'!C13:V13)),ISERR(AVERAGE('Control Sample Data'!C13:V13))),"C",IF(COUNT('Test Sample Data'!C13:V13)&lt;2,"C",IF(OR(AND(AVERAGE('Test Sample Data'!C13:V13)&gt;=35,AVERAGE('Control Sample Data'!C13:V13)&gt;=35),AVERAGE('Test Sample Data'!C13:V13)="N/A",AVERAGE('Control Sample Data'!C13:V13)="N/A",COUNT('Test Sample Data'!C13:V13)&lt;2),"C",IF(AND(AVERAGE('Test Sample Data'!C13:V13)&gt;=30,AVERAGE('Control Sample Data'!C13:V13)&gt;=30,OR(H13&gt;=0.05,H13="N/A")),"B",IF(OR(AND(AVERAGE('Test Sample Data'!C13:V13)&gt;=30,AVERAGE('Control Sample Data'!C13:V13)&lt;=30),AND(AVERAGE('Test Sample Data'!C13:V13)&lt;=30,AVERAGE('Control Sample Data'!C13:V13)&gt;=30)),"A","OKAY")))))</f>
        <v>C</v>
      </c>
    </row>
    <row r="14" spans="1:10" ht="12.75" customHeight="1">
      <c r="A14" s="144" t="str">
        <f>'Test Sample Data'!A14</f>
        <v>Ala-TGC-5</v>
      </c>
      <c r="B14" s="162" t="s">
        <v>416</v>
      </c>
      <c r="C14" s="24" t="e">
        <f ca="1">'Data pre-processing'!CK14</f>
        <v>#DIV/0!</v>
      </c>
      <c r="D14" s="24" t="e">
        <f ca="1">'Data pre-processing'!CL14</f>
        <v>#DIV/0!</v>
      </c>
      <c r="E14" s="25" t="e">
        <f t="shared" ca="1" si="0"/>
        <v>#DIV/0!</v>
      </c>
      <c r="F14" s="25" t="e">
        <f t="shared" ca="1" si="1"/>
        <v>#DIV/0!</v>
      </c>
      <c r="G14" s="24" t="e">
        <f t="shared" ca="1" si="2"/>
        <v>#DIV/0!</v>
      </c>
      <c r="H14" s="26" t="str">
        <f ca="1">IF(ISERROR(TTEST('Data pre-processing'!DC14:DV14,'Data pre-processing'!DY14:ER14,2,2)),"N/A",TTEST('Data pre-processing'!DC14:DV14,'Data pre-processing'!DY14:ER14,2,2))</f>
        <v>N/A</v>
      </c>
      <c r="I14" s="24" t="e">
        <f t="shared" ca="1" si="3"/>
        <v>#DIV/0!</v>
      </c>
      <c r="J14" s="27" t="str">
        <f>IF(OR(ISERR(AVERAGE('Test Sample Data'!C14:V14)),ISERR(AVERAGE('Control Sample Data'!C14:V14))),"C",IF(COUNT('Test Sample Data'!C14:V14)&lt;2,"C",IF(OR(AND(AVERAGE('Test Sample Data'!C14:V14)&gt;=35,AVERAGE('Control Sample Data'!C14:V14)&gt;=35),AVERAGE('Test Sample Data'!C14:V14)="N/A",AVERAGE('Control Sample Data'!C14:V14)="N/A",COUNT('Test Sample Data'!C14:V14)&lt;2),"C",IF(AND(AVERAGE('Test Sample Data'!C14:V14)&gt;=30,AVERAGE('Control Sample Data'!C14:V14)&gt;=30,OR(H14&gt;=0.05,H14="N/A")),"B",IF(OR(AND(AVERAGE('Test Sample Data'!C14:V14)&gt;=30,AVERAGE('Control Sample Data'!C14:V14)&lt;=30),AND(AVERAGE('Test Sample Data'!C14:V14)&lt;=30,AVERAGE('Control Sample Data'!C14:V14)&gt;=30)),"A","OKAY")))))</f>
        <v>C</v>
      </c>
    </row>
    <row r="15" spans="1:10" ht="12.75" customHeight="1">
      <c r="A15" s="144" t="str">
        <f>'Test Sample Data'!A15</f>
        <v>Arg-ACG-1</v>
      </c>
      <c r="B15" s="162" t="s">
        <v>414</v>
      </c>
      <c r="C15" s="24" t="e">
        <f ca="1">'Data pre-processing'!CK15</f>
        <v>#DIV/0!</v>
      </c>
      <c r="D15" s="24" t="e">
        <f ca="1">'Data pre-processing'!CL15</f>
        <v>#DIV/0!</v>
      </c>
      <c r="E15" s="25" t="e">
        <f t="shared" ca="1" si="0"/>
        <v>#DIV/0!</v>
      </c>
      <c r="F15" s="25" t="e">
        <f t="shared" ca="1" si="1"/>
        <v>#DIV/0!</v>
      </c>
      <c r="G15" s="24" t="e">
        <f t="shared" ca="1" si="2"/>
        <v>#DIV/0!</v>
      </c>
      <c r="H15" s="26" t="str">
        <f ca="1">IF(ISERROR(TTEST('Data pre-processing'!DC15:DV15,'Data pre-processing'!DY15:ER15,2,2)),"N/A",TTEST('Data pre-processing'!DC15:DV15,'Data pre-processing'!DY15:ER15,2,2))</f>
        <v>N/A</v>
      </c>
      <c r="I15" s="24" t="e">
        <f t="shared" ca="1" si="3"/>
        <v>#DIV/0!</v>
      </c>
      <c r="J15" s="27" t="str">
        <f>IF(OR(ISERR(AVERAGE('Test Sample Data'!C15:V15)),ISERR(AVERAGE('Control Sample Data'!C15:V15))),"C",IF(COUNT('Test Sample Data'!C15:V15)&lt;2,"C",IF(OR(AND(AVERAGE('Test Sample Data'!C15:V15)&gt;=35,AVERAGE('Control Sample Data'!C15:V15)&gt;=35),AVERAGE('Test Sample Data'!C15:V15)="N/A",AVERAGE('Control Sample Data'!C15:V15)="N/A",COUNT('Test Sample Data'!C15:V15)&lt;2),"C",IF(AND(AVERAGE('Test Sample Data'!C15:V15)&gt;=30,AVERAGE('Control Sample Data'!C15:V15)&gt;=30,OR(H15&gt;=0.05,H15="N/A")),"B",IF(OR(AND(AVERAGE('Test Sample Data'!C15:V15)&gt;=30,AVERAGE('Control Sample Data'!C15:V15)&lt;=30),AND(AVERAGE('Test Sample Data'!C15:V15)&lt;=30,AVERAGE('Control Sample Data'!C15:V15)&gt;=30)),"A","OKAY")))))</f>
        <v>C</v>
      </c>
    </row>
    <row r="16" spans="1:10" ht="12.75" customHeight="1">
      <c r="A16" s="144" t="str">
        <f>'Test Sample Data'!A16</f>
        <v>Arg-ACG-2</v>
      </c>
      <c r="B16" s="162" t="s">
        <v>412</v>
      </c>
      <c r="C16" s="24" t="e">
        <f ca="1">'Data pre-processing'!CK16</f>
        <v>#DIV/0!</v>
      </c>
      <c r="D16" s="24" t="e">
        <f ca="1">'Data pre-processing'!CL16</f>
        <v>#DIV/0!</v>
      </c>
      <c r="E16" s="25" t="e">
        <f t="shared" ca="1" si="0"/>
        <v>#DIV/0!</v>
      </c>
      <c r="F16" s="25" t="e">
        <f t="shared" ca="1" si="1"/>
        <v>#DIV/0!</v>
      </c>
      <c r="G16" s="24" t="e">
        <f t="shared" ca="1" si="2"/>
        <v>#DIV/0!</v>
      </c>
      <c r="H16" s="26" t="str">
        <f ca="1">IF(ISERROR(TTEST('Data pre-processing'!DC16:DV16,'Data pre-processing'!DY16:ER16,2,2)),"N/A",TTEST('Data pre-processing'!DC16:DV16,'Data pre-processing'!DY16:ER16,2,2))</f>
        <v>N/A</v>
      </c>
      <c r="I16" s="24" t="e">
        <f t="shared" ca="1" si="3"/>
        <v>#DIV/0!</v>
      </c>
      <c r="J16" s="27" t="str">
        <f>IF(OR(ISERR(AVERAGE('Test Sample Data'!C16:V16)),ISERR(AVERAGE('Control Sample Data'!C16:V16))),"C",IF(COUNT('Test Sample Data'!C16:V16)&lt;2,"C",IF(OR(AND(AVERAGE('Test Sample Data'!C16:V16)&gt;=35,AVERAGE('Control Sample Data'!C16:V16)&gt;=35),AVERAGE('Test Sample Data'!C16:V16)="N/A",AVERAGE('Control Sample Data'!C16:V16)="N/A",COUNT('Test Sample Data'!C16:V16)&lt;2),"C",IF(AND(AVERAGE('Test Sample Data'!C16:V16)&gt;=30,AVERAGE('Control Sample Data'!C16:V16)&gt;=30,OR(H16&gt;=0.05,H16="N/A")),"B",IF(OR(AND(AVERAGE('Test Sample Data'!C16:V16)&gt;=30,AVERAGE('Control Sample Data'!C16:V16)&lt;=30),AND(AVERAGE('Test Sample Data'!C16:V16)&lt;=30,AVERAGE('Control Sample Data'!C16:V16)&gt;=30)),"A","OKAY")))))</f>
        <v>C</v>
      </c>
    </row>
    <row r="17" spans="1:10" ht="12.75" customHeight="1">
      <c r="A17" s="144" t="str">
        <f>'Test Sample Data'!A17</f>
        <v>Arg-ACG-3</v>
      </c>
      <c r="B17" s="162" t="s">
        <v>410</v>
      </c>
      <c r="C17" s="24" t="e">
        <f ca="1">'Data pre-processing'!CK17</f>
        <v>#DIV/0!</v>
      </c>
      <c r="D17" s="24" t="e">
        <f ca="1">'Data pre-processing'!CL17</f>
        <v>#DIV/0!</v>
      </c>
      <c r="E17" s="25" t="e">
        <f t="shared" ca="1" si="0"/>
        <v>#DIV/0!</v>
      </c>
      <c r="F17" s="25" t="e">
        <f t="shared" ca="1" si="1"/>
        <v>#DIV/0!</v>
      </c>
      <c r="G17" s="24" t="e">
        <f t="shared" ca="1" si="2"/>
        <v>#DIV/0!</v>
      </c>
      <c r="H17" s="26" t="str">
        <f ca="1">IF(ISERROR(TTEST('Data pre-processing'!DC17:DV17,'Data pre-processing'!DY17:ER17,2,2)),"N/A",TTEST('Data pre-processing'!DC17:DV17,'Data pre-processing'!DY17:ER17,2,2))</f>
        <v>N/A</v>
      </c>
      <c r="I17" s="24" t="e">
        <f t="shared" ca="1" si="3"/>
        <v>#DIV/0!</v>
      </c>
      <c r="J17" s="27" t="str">
        <f>IF(OR(ISERR(AVERAGE('Test Sample Data'!C17:V17)),ISERR(AVERAGE('Control Sample Data'!C17:V17))),"C",IF(COUNT('Test Sample Data'!C17:V17)&lt;2,"C",IF(OR(AND(AVERAGE('Test Sample Data'!C17:V17)&gt;=35,AVERAGE('Control Sample Data'!C17:V17)&gt;=35),AVERAGE('Test Sample Data'!C17:V17)="N/A",AVERAGE('Control Sample Data'!C17:V17)="N/A",COUNT('Test Sample Data'!C17:V17)&lt;2),"C",IF(AND(AVERAGE('Test Sample Data'!C17:V17)&gt;=30,AVERAGE('Control Sample Data'!C17:V17)&gt;=30,OR(H17&gt;=0.05,H17="N/A")),"B",IF(OR(AND(AVERAGE('Test Sample Data'!C17:V17)&gt;=30,AVERAGE('Control Sample Data'!C17:V17)&lt;=30),AND(AVERAGE('Test Sample Data'!C17:V17)&lt;=30,AVERAGE('Control Sample Data'!C17:V17)&gt;=30)),"A","OKAY")))))</f>
        <v>C</v>
      </c>
    </row>
    <row r="18" spans="1:10" ht="12.75" customHeight="1">
      <c r="A18" s="144" t="str">
        <f>'Test Sample Data'!A18</f>
        <v>Arg-CCG-1</v>
      </c>
      <c r="B18" s="162" t="s">
        <v>408</v>
      </c>
      <c r="C18" s="24" t="e">
        <f ca="1">'Data pre-processing'!CK18</f>
        <v>#DIV/0!</v>
      </c>
      <c r="D18" s="24" t="e">
        <f ca="1">'Data pre-processing'!CL18</f>
        <v>#DIV/0!</v>
      </c>
      <c r="E18" s="25" t="e">
        <f t="shared" ca="1" si="0"/>
        <v>#DIV/0!</v>
      </c>
      <c r="F18" s="25" t="e">
        <f t="shared" ca="1" si="1"/>
        <v>#DIV/0!</v>
      </c>
      <c r="G18" s="24" t="e">
        <f t="shared" ca="1" si="2"/>
        <v>#DIV/0!</v>
      </c>
      <c r="H18" s="26" t="str">
        <f ca="1">IF(ISERROR(TTEST('Data pre-processing'!DC18:DV18,'Data pre-processing'!DY18:ER18,2,2)),"N/A",TTEST('Data pre-processing'!DC18:DV18,'Data pre-processing'!DY18:ER18,2,2))</f>
        <v>N/A</v>
      </c>
      <c r="I18" s="24" t="e">
        <f t="shared" ca="1" si="3"/>
        <v>#DIV/0!</v>
      </c>
      <c r="J18" s="27" t="str">
        <f>IF(OR(ISERR(AVERAGE('Test Sample Data'!C18:V18)),ISERR(AVERAGE('Control Sample Data'!C18:V18))),"C",IF(COUNT('Test Sample Data'!C18:V18)&lt;2,"C",IF(OR(AND(AVERAGE('Test Sample Data'!C18:V18)&gt;=35,AVERAGE('Control Sample Data'!C18:V18)&gt;=35),AVERAGE('Test Sample Data'!C18:V18)="N/A",AVERAGE('Control Sample Data'!C18:V18)="N/A",COUNT('Test Sample Data'!C18:V18)&lt;2),"C",IF(AND(AVERAGE('Test Sample Data'!C18:V18)&gt;=30,AVERAGE('Control Sample Data'!C18:V18)&gt;=30,OR(H18&gt;=0.05,H18="N/A")),"B",IF(OR(AND(AVERAGE('Test Sample Data'!C18:V18)&gt;=30,AVERAGE('Control Sample Data'!C18:V18)&lt;=30),AND(AVERAGE('Test Sample Data'!C18:V18)&lt;=30,AVERAGE('Control Sample Data'!C18:V18)&gt;=30)),"A","OKAY")))))</f>
        <v>C</v>
      </c>
    </row>
    <row r="19" spans="1:10" ht="12.75" customHeight="1">
      <c r="A19" s="144" t="str">
        <f>'Test Sample Data'!A19</f>
        <v>Arg-CCG-2</v>
      </c>
      <c r="B19" s="162" t="s">
        <v>406</v>
      </c>
      <c r="C19" s="24" t="e">
        <f ca="1">'Data pre-processing'!CK19</f>
        <v>#DIV/0!</v>
      </c>
      <c r="D19" s="24" t="e">
        <f ca="1">'Data pre-processing'!CL19</f>
        <v>#DIV/0!</v>
      </c>
      <c r="E19" s="25" t="e">
        <f t="shared" ca="1" si="0"/>
        <v>#DIV/0!</v>
      </c>
      <c r="F19" s="25" t="e">
        <f t="shared" ca="1" si="1"/>
        <v>#DIV/0!</v>
      </c>
      <c r="G19" s="24" t="e">
        <f t="shared" ca="1" si="2"/>
        <v>#DIV/0!</v>
      </c>
      <c r="H19" s="26" t="str">
        <f ca="1">IF(ISERROR(TTEST('Data pre-processing'!DC19:DV19,'Data pre-processing'!DY19:ER19,2,2)),"N/A",TTEST('Data pre-processing'!DC19:DV19,'Data pre-processing'!DY19:ER19,2,2))</f>
        <v>N/A</v>
      </c>
      <c r="I19" s="24" t="e">
        <f t="shared" ca="1" si="3"/>
        <v>#DIV/0!</v>
      </c>
      <c r="J19" s="27" t="str">
        <f>IF(OR(ISERR(AVERAGE('Test Sample Data'!C19:V19)),ISERR(AVERAGE('Control Sample Data'!C19:V19))),"C",IF(COUNT('Test Sample Data'!C19:V19)&lt;2,"C",IF(OR(AND(AVERAGE('Test Sample Data'!C19:V19)&gt;=35,AVERAGE('Control Sample Data'!C19:V19)&gt;=35),AVERAGE('Test Sample Data'!C19:V19)="N/A",AVERAGE('Control Sample Data'!C19:V19)="N/A",COUNT('Test Sample Data'!C19:V19)&lt;2),"C",IF(AND(AVERAGE('Test Sample Data'!C19:V19)&gt;=30,AVERAGE('Control Sample Data'!C19:V19)&gt;=30,OR(H19&gt;=0.05,H19="N/A")),"B",IF(OR(AND(AVERAGE('Test Sample Data'!C19:V19)&gt;=30,AVERAGE('Control Sample Data'!C19:V19)&lt;=30),AND(AVERAGE('Test Sample Data'!C19:V19)&lt;=30,AVERAGE('Control Sample Data'!C19:V19)&gt;=30)),"A","OKAY")))))</f>
        <v>C</v>
      </c>
    </row>
    <row r="20" spans="1:10" ht="12.75" customHeight="1">
      <c r="A20" s="144" t="str">
        <f>'Test Sample Data'!A20</f>
        <v>Arg-CCT-1</v>
      </c>
      <c r="B20" s="162" t="s">
        <v>404</v>
      </c>
      <c r="C20" s="24" t="e">
        <f ca="1">'Data pre-processing'!CK20</f>
        <v>#DIV/0!</v>
      </c>
      <c r="D20" s="24" t="e">
        <f ca="1">'Data pre-processing'!CL20</f>
        <v>#DIV/0!</v>
      </c>
      <c r="E20" s="25" t="e">
        <f t="shared" ca="1" si="0"/>
        <v>#DIV/0!</v>
      </c>
      <c r="F20" s="25" t="e">
        <f t="shared" ca="1" si="1"/>
        <v>#DIV/0!</v>
      </c>
      <c r="G20" s="24" t="e">
        <f t="shared" ca="1" si="2"/>
        <v>#DIV/0!</v>
      </c>
      <c r="H20" s="26" t="str">
        <f ca="1">IF(ISERROR(TTEST('Data pre-processing'!DC20:DV20,'Data pre-processing'!DY20:ER20,2,2)),"N/A",TTEST('Data pre-processing'!DC20:DV20,'Data pre-processing'!DY20:ER20,2,2))</f>
        <v>N/A</v>
      </c>
      <c r="I20" s="24" t="e">
        <f t="shared" ca="1" si="3"/>
        <v>#DIV/0!</v>
      </c>
      <c r="J20" s="27" t="str">
        <f>IF(OR(ISERR(AVERAGE('Test Sample Data'!C20:V20)),ISERR(AVERAGE('Control Sample Data'!C20:V20))),"C",IF(COUNT('Test Sample Data'!C20:V20)&lt;2,"C",IF(OR(AND(AVERAGE('Test Sample Data'!C20:V20)&gt;=35,AVERAGE('Control Sample Data'!C20:V20)&gt;=35),AVERAGE('Test Sample Data'!C20:V20)="N/A",AVERAGE('Control Sample Data'!C20:V20)="N/A",COUNT('Test Sample Data'!C20:V20)&lt;2),"C",IF(AND(AVERAGE('Test Sample Data'!C20:V20)&gt;=30,AVERAGE('Control Sample Data'!C20:V20)&gt;=30,OR(H20&gt;=0.05,H20="N/A")),"B",IF(OR(AND(AVERAGE('Test Sample Data'!C20:V20)&gt;=30,AVERAGE('Control Sample Data'!C20:V20)&lt;=30),AND(AVERAGE('Test Sample Data'!C20:V20)&lt;=30,AVERAGE('Control Sample Data'!C20:V20)&gt;=30)),"A","OKAY")))))</f>
        <v>C</v>
      </c>
    </row>
    <row r="21" spans="1:10" ht="12.75" customHeight="1">
      <c r="A21" s="144" t="str">
        <f>'Test Sample Data'!A21</f>
        <v>Arg-CCT-2</v>
      </c>
      <c r="B21" s="162" t="s">
        <v>402</v>
      </c>
      <c r="C21" s="24" t="e">
        <f ca="1">'Data pre-processing'!CK21</f>
        <v>#DIV/0!</v>
      </c>
      <c r="D21" s="24" t="e">
        <f ca="1">'Data pre-processing'!CL21</f>
        <v>#DIV/0!</v>
      </c>
      <c r="E21" s="25" t="e">
        <f t="shared" ca="1" si="0"/>
        <v>#DIV/0!</v>
      </c>
      <c r="F21" s="25" t="e">
        <f t="shared" ca="1" si="1"/>
        <v>#DIV/0!</v>
      </c>
      <c r="G21" s="24" t="e">
        <f t="shared" ca="1" si="2"/>
        <v>#DIV/0!</v>
      </c>
      <c r="H21" s="26" t="str">
        <f ca="1">IF(ISERROR(TTEST('Data pre-processing'!DC21:DV21,'Data pre-processing'!DY21:ER21,2,2)),"N/A",TTEST('Data pre-processing'!DC21:DV21,'Data pre-processing'!DY21:ER21,2,2))</f>
        <v>N/A</v>
      </c>
      <c r="I21" s="24" t="e">
        <f t="shared" ca="1" si="3"/>
        <v>#DIV/0!</v>
      </c>
      <c r="J21" s="27" t="str">
        <f>IF(OR(ISERR(AVERAGE('Test Sample Data'!C21:V21)),ISERR(AVERAGE('Control Sample Data'!C21:V21))),"C",IF(COUNT('Test Sample Data'!C21:V21)&lt;2,"C",IF(OR(AND(AVERAGE('Test Sample Data'!C21:V21)&gt;=35,AVERAGE('Control Sample Data'!C21:V21)&gt;=35),AVERAGE('Test Sample Data'!C21:V21)="N/A",AVERAGE('Control Sample Data'!C21:V21)="N/A",COUNT('Test Sample Data'!C21:V21)&lt;2),"C",IF(AND(AVERAGE('Test Sample Data'!C21:V21)&gt;=30,AVERAGE('Control Sample Data'!C21:V21)&gt;=30,OR(H21&gt;=0.05,H21="N/A")),"B",IF(OR(AND(AVERAGE('Test Sample Data'!C21:V21)&gt;=30,AVERAGE('Control Sample Data'!C21:V21)&lt;=30),AND(AVERAGE('Test Sample Data'!C21:V21)&lt;=30,AVERAGE('Control Sample Data'!C21:V21)&gt;=30)),"A","OKAY")))))</f>
        <v>C</v>
      </c>
    </row>
    <row r="22" spans="1:10" ht="12.75" customHeight="1">
      <c r="A22" s="144" t="str">
        <f>'Test Sample Data'!A22</f>
        <v>Arg-CCT-3</v>
      </c>
      <c r="B22" s="162" t="s">
        <v>400</v>
      </c>
      <c r="C22" s="24" t="e">
        <f ca="1">'Data pre-processing'!CK22</f>
        <v>#DIV/0!</v>
      </c>
      <c r="D22" s="24" t="e">
        <f ca="1">'Data pre-processing'!CL22</f>
        <v>#DIV/0!</v>
      </c>
      <c r="E22" s="25" t="e">
        <f t="shared" ca="1" si="0"/>
        <v>#DIV/0!</v>
      </c>
      <c r="F22" s="25" t="e">
        <f t="shared" ca="1" si="1"/>
        <v>#DIV/0!</v>
      </c>
      <c r="G22" s="24" t="e">
        <f t="shared" ca="1" si="2"/>
        <v>#DIV/0!</v>
      </c>
      <c r="H22" s="26" t="str">
        <f ca="1">IF(ISERROR(TTEST('Data pre-processing'!DC22:DV22,'Data pre-processing'!DY22:ER22,2,2)),"N/A",TTEST('Data pre-processing'!DC22:DV22,'Data pre-processing'!DY22:ER22,2,2))</f>
        <v>N/A</v>
      </c>
      <c r="I22" s="24" t="e">
        <f t="shared" ca="1" si="3"/>
        <v>#DIV/0!</v>
      </c>
      <c r="J22" s="27" t="str">
        <f>IF(OR(ISERR(AVERAGE('Test Sample Data'!C22:V22)),ISERR(AVERAGE('Control Sample Data'!C22:V22))),"C",IF(COUNT('Test Sample Data'!C22:V22)&lt;2,"C",IF(OR(AND(AVERAGE('Test Sample Data'!C22:V22)&gt;=35,AVERAGE('Control Sample Data'!C22:V22)&gt;=35),AVERAGE('Test Sample Data'!C22:V22)="N/A",AVERAGE('Control Sample Data'!C22:V22)="N/A",COUNT('Test Sample Data'!C22:V22)&lt;2),"C",IF(AND(AVERAGE('Test Sample Data'!C22:V22)&gt;=30,AVERAGE('Control Sample Data'!C22:V22)&gt;=30,OR(H22&gt;=0.05,H22="N/A")),"B",IF(OR(AND(AVERAGE('Test Sample Data'!C22:V22)&gt;=30,AVERAGE('Control Sample Data'!C22:V22)&lt;=30),AND(AVERAGE('Test Sample Data'!C22:V22)&lt;=30,AVERAGE('Control Sample Data'!C22:V22)&gt;=30)),"A","OKAY")))))</f>
        <v>C</v>
      </c>
    </row>
    <row r="23" spans="1:10" ht="12.75" customHeight="1">
      <c r="A23" s="144" t="str">
        <f>'Test Sample Data'!A23</f>
        <v>Arg-CCT-4</v>
      </c>
      <c r="B23" s="162" t="s">
        <v>398</v>
      </c>
      <c r="C23" s="24" t="e">
        <f ca="1">'Data pre-processing'!CK23</f>
        <v>#DIV/0!</v>
      </c>
      <c r="D23" s="24" t="e">
        <f ca="1">'Data pre-processing'!CL23</f>
        <v>#DIV/0!</v>
      </c>
      <c r="E23" s="25" t="e">
        <f t="shared" ca="1" si="0"/>
        <v>#DIV/0!</v>
      </c>
      <c r="F23" s="25" t="e">
        <f t="shared" ca="1" si="1"/>
        <v>#DIV/0!</v>
      </c>
      <c r="G23" s="24" t="e">
        <f t="shared" ca="1" si="2"/>
        <v>#DIV/0!</v>
      </c>
      <c r="H23" s="26" t="str">
        <f ca="1">IF(ISERROR(TTEST('Data pre-processing'!DC23:DV23,'Data pre-processing'!DY23:ER23,2,2)),"N/A",TTEST('Data pre-processing'!DC23:DV23,'Data pre-processing'!DY23:ER23,2,2))</f>
        <v>N/A</v>
      </c>
      <c r="I23" s="24" t="e">
        <f t="shared" ca="1" si="3"/>
        <v>#DIV/0!</v>
      </c>
      <c r="J23" s="27" t="str">
        <f>IF(OR(ISERR(AVERAGE('Test Sample Data'!C23:V23)),ISERR(AVERAGE('Control Sample Data'!C23:V23))),"C",IF(COUNT('Test Sample Data'!C23:V23)&lt;2,"C",IF(OR(AND(AVERAGE('Test Sample Data'!C23:V23)&gt;=35,AVERAGE('Control Sample Data'!C23:V23)&gt;=35),AVERAGE('Test Sample Data'!C23:V23)="N/A",AVERAGE('Control Sample Data'!C23:V23)="N/A",COUNT('Test Sample Data'!C23:V23)&lt;2),"C",IF(AND(AVERAGE('Test Sample Data'!C23:V23)&gt;=30,AVERAGE('Control Sample Data'!C23:V23)&gt;=30,OR(H23&gt;=0.05,H23="N/A")),"B",IF(OR(AND(AVERAGE('Test Sample Data'!C23:V23)&gt;=30,AVERAGE('Control Sample Data'!C23:V23)&lt;=30),AND(AVERAGE('Test Sample Data'!C23:V23)&lt;=30,AVERAGE('Control Sample Data'!C23:V23)&gt;=30)),"A","OKAY")))))</f>
        <v>C</v>
      </c>
    </row>
    <row r="24" spans="1:10" ht="12.75" customHeight="1">
      <c r="A24" s="144" t="str">
        <f>'Test Sample Data'!A24</f>
        <v>Arg-TCG-1</v>
      </c>
      <c r="B24" s="162" t="s">
        <v>396</v>
      </c>
      <c r="C24" s="24" t="e">
        <f ca="1">'Data pre-processing'!CK24</f>
        <v>#DIV/0!</v>
      </c>
      <c r="D24" s="24" t="e">
        <f ca="1">'Data pre-processing'!CL24</f>
        <v>#DIV/0!</v>
      </c>
      <c r="E24" s="25" t="e">
        <f t="shared" ca="1" si="0"/>
        <v>#DIV/0!</v>
      </c>
      <c r="F24" s="25" t="e">
        <f t="shared" ca="1" si="1"/>
        <v>#DIV/0!</v>
      </c>
      <c r="G24" s="24" t="e">
        <f t="shared" ca="1" si="2"/>
        <v>#DIV/0!</v>
      </c>
      <c r="H24" s="26" t="str">
        <f ca="1">IF(ISERROR(TTEST('Data pre-processing'!DC24:DV24,'Data pre-processing'!DY24:ER24,2,2)),"N/A",TTEST('Data pre-processing'!DC24:DV24,'Data pre-processing'!DY24:ER24,2,2))</f>
        <v>N/A</v>
      </c>
      <c r="I24" s="24" t="e">
        <f t="shared" ca="1" si="3"/>
        <v>#DIV/0!</v>
      </c>
      <c r="J24" s="27" t="str">
        <f>IF(OR(ISERR(AVERAGE('Test Sample Data'!C24:V24)),ISERR(AVERAGE('Control Sample Data'!C24:V24))),"C",IF(COUNT('Test Sample Data'!C24:V24)&lt;2,"C",IF(OR(AND(AVERAGE('Test Sample Data'!C24:V24)&gt;=35,AVERAGE('Control Sample Data'!C24:V24)&gt;=35),AVERAGE('Test Sample Data'!C24:V24)="N/A",AVERAGE('Control Sample Data'!C24:V24)="N/A",COUNT('Test Sample Data'!C24:V24)&lt;2),"C",IF(AND(AVERAGE('Test Sample Data'!C24:V24)&gt;=30,AVERAGE('Control Sample Data'!C24:V24)&gt;=30,OR(H24&gt;=0.05,H24="N/A")),"B",IF(OR(AND(AVERAGE('Test Sample Data'!C24:V24)&gt;=30,AVERAGE('Control Sample Data'!C24:V24)&lt;=30),AND(AVERAGE('Test Sample Data'!C24:V24)&lt;=30,AVERAGE('Control Sample Data'!C24:V24)&gt;=30)),"A","OKAY")))))</f>
        <v>C</v>
      </c>
    </row>
    <row r="25" spans="1:10" ht="12.75" customHeight="1">
      <c r="A25" s="144" t="str">
        <f>'Test Sample Data'!A25</f>
        <v>Arg-TCG-2</v>
      </c>
      <c r="B25" s="162" t="s">
        <v>394</v>
      </c>
      <c r="C25" s="24" t="e">
        <f ca="1">'Data pre-processing'!CK25</f>
        <v>#DIV/0!</v>
      </c>
      <c r="D25" s="24" t="e">
        <f ca="1">'Data pre-processing'!CL25</f>
        <v>#DIV/0!</v>
      </c>
      <c r="E25" s="25" t="e">
        <f t="shared" ca="1" si="0"/>
        <v>#DIV/0!</v>
      </c>
      <c r="F25" s="25" t="e">
        <f t="shared" ca="1" si="1"/>
        <v>#DIV/0!</v>
      </c>
      <c r="G25" s="24" t="e">
        <f t="shared" ca="1" si="2"/>
        <v>#DIV/0!</v>
      </c>
      <c r="H25" s="26" t="str">
        <f ca="1">IF(ISERROR(TTEST('Data pre-processing'!DC25:DV25,'Data pre-processing'!DY25:ER25,2,2)),"N/A",TTEST('Data pre-processing'!DC25:DV25,'Data pre-processing'!DY25:ER25,2,2))</f>
        <v>N/A</v>
      </c>
      <c r="I25" s="24" t="e">
        <f t="shared" ca="1" si="3"/>
        <v>#DIV/0!</v>
      </c>
      <c r="J25" s="27" t="str">
        <f>IF(OR(ISERR(AVERAGE('Test Sample Data'!C25:V25)),ISERR(AVERAGE('Control Sample Data'!C25:V25))),"C",IF(COUNT('Test Sample Data'!C25:V25)&lt;2,"C",IF(OR(AND(AVERAGE('Test Sample Data'!C25:V25)&gt;=35,AVERAGE('Control Sample Data'!C25:V25)&gt;=35),AVERAGE('Test Sample Data'!C25:V25)="N/A",AVERAGE('Control Sample Data'!C25:V25)="N/A",COUNT('Test Sample Data'!C25:V25)&lt;2),"C",IF(AND(AVERAGE('Test Sample Data'!C25:V25)&gt;=30,AVERAGE('Control Sample Data'!C25:V25)&gt;=30,OR(H25&gt;=0.05,H25="N/A")),"B",IF(OR(AND(AVERAGE('Test Sample Data'!C25:V25)&gt;=30,AVERAGE('Control Sample Data'!C25:V25)&lt;=30),AND(AVERAGE('Test Sample Data'!C25:V25)&lt;=30,AVERAGE('Control Sample Data'!C25:V25)&gt;=30)),"A","OKAY")))))</f>
        <v>C</v>
      </c>
    </row>
    <row r="26" spans="1:10" ht="12.75" customHeight="1">
      <c r="A26" s="144" t="str">
        <f>'Test Sample Data'!A26</f>
        <v>Arg-TCT-1</v>
      </c>
      <c r="B26" s="162" t="s">
        <v>392</v>
      </c>
      <c r="C26" s="24" t="e">
        <f ca="1">'Data pre-processing'!CK26</f>
        <v>#DIV/0!</v>
      </c>
      <c r="D26" s="24" t="e">
        <f ca="1">'Data pre-processing'!CL26</f>
        <v>#DIV/0!</v>
      </c>
      <c r="E26" s="25" t="e">
        <f t="shared" ca="1" si="0"/>
        <v>#DIV/0!</v>
      </c>
      <c r="F26" s="25" t="e">
        <f t="shared" ca="1" si="1"/>
        <v>#DIV/0!</v>
      </c>
      <c r="G26" s="24" t="e">
        <f t="shared" ca="1" si="2"/>
        <v>#DIV/0!</v>
      </c>
      <c r="H26" s="26" t="str">
        <f ca="1">IF(ISERROR(TTEST('Data pre-processing'!DC26:DV26,'Data pre-processing'!DY26:ER26,2,2)),"N/A",TTEST('Data pre-processing'!DC26:DV26,'Data pre-processing'!DY26:ER26,2,2))</f>
        <v>N/A</v>
      </c>
      <c r="I26" s="24" t="e">
        <f t="shared" ca="1" si="3"/>
        <v>#DIV/0!</v>
      </c>
      <c r="J26" s="27" t="str">
        <f>IF(OR(ISERR(AVERAGE('Test Sample Data'!C26:V26)),ISERR(AVERAGE('Control Sample Data'!C26:V26))),"C",IF(COUNT('Test Sample Data'!C26:V26)&lt;2,"C",IF(OR(AND(AVERAGE('Test Sample Data'!C26:V26)&gt;=35,AVERAGE('Control Sample Data'!C26:V26)&gt;=35),AVERAGE('Test Sample Data'!C26:V26)="N/A",AVERAGE('Control Sample Data'!C26:V26)="N/A",COUNT('Test Sample Data'!C26:V26)&lt;2),"C",IF(AND(AVERAGE('Test Sample Data'!C26:V26)&gt;=30,AVERAGE('Control Sample Data'!C26:V26)&gt;=30,OR(H26&gt;=0.05,H26="N/A")),"B",IF(OR(AND(AVERAGE('Test Sample Data'!C26:V26)&gt;=30,AVERAGE('Control Sample Data'!C26:V26)&lt;=30),AND(AVERAGE('Test Sample Data'!C26:V26)&lt;=30,AVERAGE('Control Sample Data'!C26:V26)&gt;=30)),"A","OKAY")))))</f>
        <v>C</v>
      </c>
    </row>
    <row r="27" spans="1:10" ht="12.75" customHeight="1">
      <c r="A27" s="144" t="str">
        <f>'Test Sample Data'!A27</f>
        <v>Arg-TCT-2</v>
      </c>
      <c r="B27" s="162" t="s">
        <v>390</v>
      </c>
      <c r="C27" s="24" t="e">
        <f ca="1">'Data pre-processing'!CK27</f>
        <v>#DIV/0!</v>
      </c>
      <c r="D27" s="24" t="e">
        <f ca="1">'Data pre-processing'!CL27</f>
        <v>#DIV/0!</v>
      </c>
      <c r="E27" s="25" t="e">
        <f t="shared" ca="1" si="0"/>
        <v>#DIV/0!</v>
      </c>
      <c r="F27" s="25" t="e">
        <f t="shared" ca="1" si="1"/>
        <v>#DIV/0!</v>
      </c>
      <c r="G27" s="24" t="e">
        <f t="shared" ca="1" si="2"/>
        <v>#DIV/0!</v>
      </c>
      <c r="H27" s="26" t="str">
        <f ca="1">IF(ISERROR(TTEST('Data pre-processing'!DC27:DV27,'Data pre-processing'!DY27:ER27,2,2)),"N/A",TTEST('Data pre-processing'!DC27:DV27,'Data pre-processing'!DY27:ER27,2,2))</f>
        <v>N/A</v>
      </c>
      <c r="I27" s="24" t="e">
        <f t="shared" ca="1" si="3"/>
        <v>#DIV/0!</v>
      </c>
      <c r="J27" s="27" t="str">
        <f>IF(OR(ISERR(AVERAGE('Test Sample Data'!C27:V27)),ISERR(AVERAGE('Control Sample Data'!C27:V27))),"C",IF(COUNT('Test Sample Data'!C27:V27)&lt;2,"C",IF(OR(AND(AVERAGE('Test Sample Data'!C27:V27)&gt;=35,AVERAGE('Control Sample Data'!C27:V27)&gt;=35),AVERAGE('Test Sample Data'!C27:V27)="N/A",AVERAGE('Control Sample Data'!C27:V27)="N/A",COUNT('Test Sample Data'!C27:V27)&lt;2),"C",IF(AND(AVERAGE('Test Sample Data'!C27:V27)&gt;=30,AVERAGE('Control Sample Data'!C27:V27)&gt;=30,OR(H27&gt;=0.05,H27="N/A")),"B",IF(OR(AND(AVERAGE('Test Sample Data'!C27:V27)&gt;=30,AVERAGE('Control Sample Data'!C27:V27)&lt;=30),AND(AVERAGE('Test Sample Data'!C27:V27)&lt;=30,AVERAGE('Control Sample Data'!C27:V27)&gt;=30)),"A","OKAY")))))</f>
        <v>C</v>
      </c>
    </row>
    <row r="28" spans="1:10" ht="12.75" customHeight="1">
      <c r="A28" s="144" t="str">
        <f>'Test Sample Data'!A28</f>
        <v>Arg-TCT-3</v>
      </c>
      <c r="B28" s="162" t="s">
        <v>388</v>
      </c>
      <c r="C28" s="24" t="e">
        <f ca="1">'Data pre-processing'!CK28</f>
        <v>#DIV/0!</v>
      </c>
      <c r="D28" s="24" t="e">
        <f ca="1">'Data pre-processing'!CL28</f>
        <v>#DIV/0!</v>
      </c>
      <c r="E28" s="25" t="e">
        <f t="shared" ca="1" si="0"/>
        <v>#DIV/0!</v>
      </c>
      <c r="F28" s="25" t="e">
        <f t="shared" ca="1" si="1"/>
        <v>#DIV/0!</v>
      </c>
      <c r="G28" s="24" t="e">
        <f t="shared" ca="1" si="2"/>
        <v>#DIV/0!</v>
      </c>
      <c r="H28" s="26" t="str">
        <f ca="1">IF(ISERROR(TTEST('Data pre-processing'!DC28:DV28,'Data pre-processing'!DY28:ER28,2,2)),"N/A",TTEST('Data pre-processing'!DC28:DV28,'Data pre-processing'!DY28:ER28,2,2))</f>
        <v>N/A</v>
      </c>
      <c r="I28" s="24" t="e">
        <f t="shared" ca="1" si="3"/>
        <v>#DIV/0!</v>
      </c>
      <c r="J28" s="27" t="str">
        <f>IF(OR(ISERR(AVERAGE('Test Sample Data'!C28:V28)),ISERR(AVERAGE('Control Sample Data'!C28:V28))),"C",IF(COUNT('Test Sample Data'!C28:V28)&lt;2,"C",IF(OR(AND(AVERAGE('Test Sample Data'!C28:V28)&gt;=35,AVERAGE('Control Sample Data'!C28:V28)&gt;=35),AVERAGE('Test Sample Data'!C28:V28)="N/A",AVERAGE('Control Sample Data'!C28:V28)="N/A",COUNT('Test Sample Data'!C28:V28)&lt;2),"C",IF(AND(AVERAGE('Test Sample Data'!C28:V28)&gt;=30,AVERAGE('Control Sample Data'!C28:V28)&gt;=30,OR(H28&gt;=0.05,H28="N/A")),"B",IF(OR(AND(AVERAGE('Test Sample Data'!C28:V28)&gt;=30,AVERAGE('Control Sample Data'!C28:V28)&lt;=30),AND(AVERAGE('Test Sample Data'!C28:V28)&lt;=30,AVERAGE('Control Sample Data'!C28:V28)&gt;=30)),"A","OKAY")))))</f>
        <v>C</v>
      </c>
    </row>
    <row r="29" spans="1:10" ht="12.75" customHeight="1">
      <c r="A29" s="144" t="str">
        <f>'Test Sample Data'!A29</f>
        <v>Asn-GTT-1</v>
      </c>
      <c r="B29" s="162" t="s">
        <v>386</v>
      </c>
      <c r="C29" s="24" t="e">
        <f ca="1">'Data pre-processing'!CK29</f>
        <v>#DIV/0!</v>
      </c>
      <c r="D29" s="24" t="e">
        <f ca="1">'Data pre-processing'!CL29</f>
        <v>#DIV/0!</v>
      </c>
      <c r="E29" s="25" t="e">
        <f t="shared" ca="1" si="0"/>
        <v>#DIV/0!</v>
      </c>
      <c r="F29" s="25" t="e">
        <f t="shared" ca="1" si="1"/>
        <v>#DIV/0!</v>
      </c>
      <c r="G29" s="24" t="e">
        <f t="shared" ca="1" si="2"/>
        <v>#DIV/0!</v>
      </c>
      <c r="H29" s="26" t="str">
        <f ca="1">IF(ISERROR(TTEST('Data pre-processing'!DC29:DV29,'Data pre-processing'!DY29:ER29,2,2)),"N/A",TTEST('Data pre-processing'!DC29:DV29,'Data pre-processing'!DY29:ER29,2,2))</f>
        <v>N/A</v>
      </c>
      <c r="I29" s="24" t="e">
        <f t="shared" ca="1" si="3"/>
        <v>#DIV/0!</v>
      </c>
      <c r="J29" s="27" t="str">
        <f>IF(OR(ISERR(AVERAGE('Test Sample Data'!C29:V29)),ISERR(AVERAGE('Control Sample Data'!C29:V29))),"C",IF(COUNT('Test Sample Data'!C29:V29)&lt;2,"C",IF(OR(AND(AVERAGE('Test Sample Data'!C29:V29)&gt;=35,AVERAGE('Control Sample Data'!C29:V29)&gt;=35),AVERAGE('Test Sample Data'!C29:V29)="N/A",AVERAGE('Control Sample Data'!C29:V29)="N/A",COUNT('Test Sample Data'!C29:V29)&lt;2),"C",IF(AND(AVERAGE('Test Sample Data'!C29:V29)&gt;=30,AVERAGE('Control Sample Data'!C29:V29)&gt;=30,OR(H29&gt;=0.05,H29="N/A")),"B",IF(OR(AND(AVERAGE('Test Sample Data'!C29:V29)&gt;=30,AVERAGE('Control Sample Data'!C29:V29)&lt;=30),AND(AVERAGE('Test Sample Data'!C29:V29)&lt;=30,AVERAGE('Control Sample Data'!C29:V29)&gt;=30)),"A","OKAY")))))</f>
        <v>C</v>
      </c>
    </row>
    <row r="30" spans="1:10" ht="12.75" customHeight="1">
      <c r="A30" s="144" t="str">
        <f>'Test Sample Data'!A30</f>
        <v>Asn-GTT-2</v>
      </c>
      <c r="B30" s="162" t="s">
        <v>384</v>
      </c>
      <c r="C30" s="24" t="e">
        <f ca="1">'Data pre-processing'!CK30</f>
        <v>#DIV/0!</v>
      </c>
      <c r="D30" s="24" t="e">
        <f ca="1">'Data pre-processing'!CL30</f>
        <v>#DIV/0!</v>
      </c>
      <c r="E30" s="25" t="e">
        <f t="shared" ca="1" si="0"/>
        <v>#DIV/0!</v>
      </c>
      <c r="F30" s="25" t="e">
        <f t="shared" ca="1" si="1"/>
        <v>#DIV/0!</v>
      </c>
      <c r="G30" s="24" t="e">
        <f t="shared" ca="1" si="2"/>
        <v>#DIV/0!</v>
      </c>
      <c r="H30" s="26" t="str">
        <f ca="1">IF(ISERROR(TTEST('Data pre-processing'!DC30:DV30,'Data pre-processing'!DY30:ER30,2,2)),"N/A",TTEST('Data pre-processing'!DC30:DV30,'Data pre-processing'!DY30:ER30,2,2))</f>
        <v>N/A</v>
      </c>
      <c r="I30" s="24" t="e">
        <f t="shared" ca="1" si="3"/>
        <v>#DIV/0!</v>
      </c>
      <c r="J30" s="27" t="str">
        <f>IF(OR(ISERR(AVERAGE('Test Sample Data'!C30:V30)),ISERR(AVERAGE('Control Sample Data'!C30:V30))),"C",IF(COUNT('Test Sample Data'!C30:V30)&lt;2,"C",IF(OR(AND(AVERAGE('Test Sample Data'!C30:V30)&gt;=35,AVERAGE('Control Sample Data'!C30:V30)&gt;=35),AVERAGE('Test Sample Data'!C30:V30)="N/A",AVERAGE('Control Sample Data'!C30:V30)="N/A",COUNT('Test Sample Data'!C30:V30)&lt;2),"C",IF(AND(AVERAGE('Test Sample Data'!C30:V30)&gt;=30,AVERAGE('Control Sample Data'!C30:V30)&gt;=30,OR(H30&gt;=0.05,H30="N/A")),"B",IF(OR(AND(AVERAGE('Test Sample Data'!C30:V30)&gt;=30,AVERAGE('Control Sample Data'!C30:V30)&lt;=30),AND(AVERAGE('Test Sample Data'!C30:V30)&lt;=30,AVERAGE('Control Sample Data'!C30:V30)&gt;=30)),"A","OKAY")))))</f>
        <v>C</v>
      </c>
    </row>
    <row r="31" spans="1:10" ht="12.75" customHeight="1">
      <c r="A31" s="144" t="str">
        <f>'Test Sample Data'!A31</f>
        <v>Asn-GTT-3</v>
      </c>
      <c r="B31" s="162" t="s">
        <v>382</v>
      </c>
      <c r="C31" s="24" t="e">
        <f ca="1">'Data pre-processing'!CK31</f>
        <v>#DIV/0!</v>
      </c>
      <c r="D31" s="24" t="e">
        <f ca="1">'Data pre-processing'!CL31</f>
        <v>#DIV/0!</v>
      </c>
      <c r="E31" s="25" t="e">
        <f t="shared" ca="1" si="0"/>
        <v>#DIV/0!</v>
      </c>
      <c r="F31" s="25" t="e">
        <f t="shared" ca="1" si="1"/>
        <v>#DIV/0!</v>
      </c>
      <c r="G31" s="24" t="e">
        <f t="shared" ca="1" si="2"/>
        <v>#DIV/0!</v>
      </c>
      <c r="H31" s="26" t="str">
        <f ca="1">IF(ISERROR(TTEST('Data pre-processing'!DC31:DV31,'Data pre-processing'!DY31:ER31,2,2)),"N/A",TTEST('Data pre-processing'!DC31:DV31,'Data pre-processing'!DY31:ER31,2,2))</f>
        <v>N/A</v>
      </c>
      <c r="I31" s="24" t="e">
        <f t="shared" ca="1" si="3"/>
        <v>#DIV/0!</v>
      </c>
      <c r="J31" s="27" t="str">
        <f>IF(OR(ISERR(AVERAGE('Test Sample Data'!C31:V31)),ISERR(AVERAGE('Control Sample Data'!C31:V31))),"C",IF(COUNT('Test Sample Data'!C31:V31)&lt;2,"C",IF(OR(AND(AVERAGE('Test Sample Data'!C31:V31)&gt;=35,AVERAGE('Control Sample Data'!C31:V31)&gt;=35),AVERAGE('Test Sample Data'!C31:V31)="N/A",AVERAGE('Control Sample Data'!C31:V31)="N/A",COUNT('Test Sample Data'!C31:V31)&lt;2),"C",IF(AND(AVERAGE('Test Sample Data'!C31:V31)&gt;=30,AVERAGE('Control Sample Data'!C31:V31)&gt;=30,OR(H31&gt;=0.05,H31="N/A")),"B",IF(OR(AND(AVERAGE('Test Sample Data'!C31:V31)&gt;=30,AVERAGE('Control Sample Data'!C31:V31)&lt;=30),AND(AVERAGE('Test Sample Data'!C31:V31)&lt;=30,AVERAGE('Control Sample Data'!C31:V31)&gt;=30)),"A","OKAY")))))</f>
        <v>C</v>
      </c>
    </row>
    <row r="32" spans="1:10" ht="12.75" customHeight="1">
      <c r="A32" s="144" t="str">
        <f>'Test Sample Data'!A32</f>
        <v>Asn-GTT-4</v>
      </c>
      <c r="B32" s="162" t="s">
        <v>380</v>
      </c>
      <c r="C32" s="24" t="e">
        <f ca="1">'Data pre-processing'!CK32</f>
        <v>#DIV/0!</v>
      </c>
      <c r="D32" s="24" t="e">
        <f ca="1">'Data pre-processing'!CL32</f>
        <v>#DIV/0!</v>
      </c>
      <c r="E32" s="25" t="e">
        <f t="shared" ca="1" si="0"/>
        <v>#DIV/0!</v>
      </c>
      <c r="F32" s="25" t="e">
        <f t="shared" ca="1" si="1"/>
        <v>#DIV/0!</v>
      </c>
      <c r="G32" s="24" t="e">
        <f t="shared" ca="1" si="2"/>
        <v>#DIV/0!</v>
      </c>
      <c r="H32" s="26" t="str">
        <f ca="1">IF(ISERROR(TTEST('Data pre-processing'!DC32:DV32,'Data pre-processing'!DY32:ER32,2,2)),"N/A",TTEST('Data pre-processing'!DC32:DV32,'Data pre-processing'!DY32:ER32,2,2))</f>
        <v>N/A</v>
      </c>
      <c r="I32" s="24" t="e">
        <f t="shared" ca="1" si="3"/>
        <v>#DIV/0!</v>
      </c>
      <c r="J32" s="27" t="str">
        <f>IF(OR(ISERR(AVERAGE('Test Sample Data'!C32:V32)),ISERR(AVERAGE('Control Sample Data'!C32:V32))),"C",IF(COUNT('Test Sample Data'!C32:V32)&lt;2,"C",IF(OR(AND(AVERAGE('Test Sample Data'!C32:V32)&gt;=35,AVERAGE('Control Sample Data'!C32:V32)&gt;=35),AVERAGE('Test Sample Data'!C32:V32)="N/A",AVERAGE('Control Sample Data'!C32:V32)="N/A",COUNT('Test Sample Data'!C32:V32)&lt;2),"C",IF(AND(AVERAGE('Test Sample Data'!C32:V32)&gt;=30,AVERAGE('Control Sample Data'!C32:V32)&gt;=30,OR(H32&gt;=0.05,H32="N/A")),"B",IF(OR(AND(AVERAGE('Test Sample Data'!C32:V32)&gt;=30,AVERAGE('Control Sample Data'!C32:V32)&lt;=30),AND(AVERAGE('Test Sample Data'!C32:V32)&lt;=30,AVERAGE('Control Sample Data'!C32:V32)&gt;=30)),"A","OKAY")))))</f>
        <v>C</v>
      </c>
    </row>
    <row r="33" spans="1:10" ht="12.75" customHeight="1">
      <c r="A33" s="144" t="str">
        <f>'Test Sample Data'!A33</f>
        <v>Asn-GTT-5</v>
      </c>
      <c r="B33" s="162" t="s">
        <v>378</v>
      </c>
      <c r="C33" s="24" t="e">
        <f ca="1">'Data pre-processing'!CK33</f>
        <v>#DIV/0!</v>
      </c>
      <c r="D33" s="24" t="e">
        <f ca="1">'Data pre-processing'!CL33</f>
        <v>#DIV/0!</v>
      </c>
      <c r="E33" s="25" t="e">
        <f t="shared" ca="1" si="0"/>
        <v>#DIV/0!</v>
      </c>
      <c r="F33" s="25" t="e">
        <f t="shared" ca="1" si="1"/>
        <v>#DIV/0!</v>
      </c>
      <c r="G33" s="24" t="e">
        <f t="shared" ca="1" si="2"/>
        <v>#DIV/0!</v>
      </c>
      <c r="H33" s="26" t="str">
        <f ca="1">IF(ISERROR(TTEST('Data pre-processing'!DC33:DV33,'Data pre-processing'!DY33:ER33,2,2)),"N/A",TTEST('Data pre-processing'!DC33:DV33,'Data pre-processing'!DY33:ER33,2,2))</f>
        <v>N/A</v>
      </c>
      <c r="I33" s="24" t="e">
        <f t="shared" ca="1" si="3"/>
        <v>#DIV/0!</v>
      </c>
      <c r="J33" s="27" t="str">
        <f>IF(OR(ISERR(AVERAGE('Test Sample Data'!C33:V33)),ISERR(AVERAGE('Control Sample Data'!C33:V33))),"C",IF(COUNT('Test Sample Data'!C33:V33)&lt;2,"C",IF(OR(AND(AVERAGE('Test Sample Data'!C33:V33)&gt;=35,AVERAGE('Control Sample Data'!C33:V33)&gt;=35),AVERAGE('Test Sample Data'!C33:V33)="N/A",AVERAGE('Control Sample Data'!C33:V33)="N/A",COUNT('Test Sample Data'!C33:V33)&lt;2),"C",IF(AND(AVERAGE('Test Sample Data'!C33:V33)&gt;=30,AVERAGE('Control Sample Data'!C33:V33)&gt;=30,OR(H33&gt;=0.05,H33="N/A")),"B",IF(OR(AND(AVERAGE('Test Sample Data'!C33:V33)&gt;=30,AVERAGE('Control Sample Data'!C33:V33)&lt;=30),AND(AVERAGE('Test Sample Data'!C33:V33)&lt;=30,AVERAGE('Control Sample Data'!C33:V33)&gt;=30)),"A","OKAY")))))</f>
        <v>C</v>
      </c>
    </row>
    <row r="34" spans="1:10" ht="12.75" customHeight="1">
      <c r="A34" s="144" t="str">
        <f>'Test Sample Data'!A34</f>
        <v>Asn-GTT-6</v>
      </c>
      <c r="B34" s="162" t="s">
        <v>376</v>
      </c>
      <c r="C34" s="24" t="e">
        <f ca="1">'Data pre-processing'!CK34</f>
        <v>#DIV/0!</v>
      </c>
      <c r="D34" s="24" t="e">
        <f ca="1">'Data pre-processing'!CL34</f>
        <v>#DIV/0!</v>
      </c>
      <c r="E34" s="25" t="e">
        <f t="shared" ca="1" si="0"/>
        <v>#DIV/0!</v>
      </c>
      <c r="F34" s="25" t="e">
        <f t="shared" ca="1" si="1"/>
        <v>#DIV/0!</v>
      </c>
      <c r="G34" s="24" t="e">
        <f t="shared" ca="1" si="2"/>
        <v>#DIV/0!</v>
      </c>
      <c r="H34" s="26" t="str">
        <f ca="1">IF(ISERROR(TTEST('Data pre-processing'!DC34:DV34,'Data pre-processing'!DY34:ER34,2,2)),"N/A",TTEST('Data pre-processing'!DC34:DV34,'Data pre-processing'!DY34:ER34,2,2))</f>
        <v>N/A</v>
      </c>
      <c r="I34" s="24" t="e">
        <f t="shared" ca="1" si="3"/>
        <v>#DIV/0!</v>
      </c>
      <c r="J34" s="27" t="str">
        <f>IF(OR(ISERR(AVERAGE('Test Sample Data'!C34:V34)),ISERR(AVERAGE('Control Sample Data'!C34:V34))),"C",IF(COUNT('Test Sample Data'!C34:V34)&lt;2,"C",IF(OR(AND(AVERAGE('Test Sample Data'!C34:V34)&gt;=35,AVERAGE('Control Sample Data'!C34:V34)&gt;=35),AVERAGE('Test Sample Data'!C34:V34)="N/A",AVERAGE('Control Sample Data'!C34:V34)="N/A",COUNT('Test Sample Data'!C34:V34)&lt;2),"C",IF(AND(AVERAGE('Test Sample Data'!C34:V34)&gt;=30,AVERAGE('Control Sample Data'!C34:V34)&gt;=30,OR(H34&gt;=0.05,H34="N/A")),"B",IF(OR(AND(AVERAGE('Test Sample Data'!C34:V34)&gt;=30,AVERAGE('Control Sample Data'!C34:V34)&lt;=30),AND(AVERAGE('Test Sample Data'!C34:V34)&lt;=30,AVERAGE('Control Sample Data'!C34:V34)&gt;=30)),"A","OKAY")))))</f>
        <v>C</v>
      </c>
    </row>
    <row r="35" spans="1:10" ht="12.75" customHeight="1">
      <c r="A35" s="144" t="str">
        <f>'Test Sample Data'!A35</f>
        <v>Asn-GTT-7</v>
      </c>
      <c r="B35" s="162" t="s">
        <v>374</v>
      </c>
      <c r="C35" s="24" t="e">
        <f ca="1">'Data pre-processing'!CK35</f>
        <v>#DIV/0!</v>
      </c>
      <c r="D35" s="24" t="e">
        <f ca="1">'Data pre-processing'!CL35</f>
        <v>#DIV/0!</v>
      </c>
      <c r="E35" s="25" t="e">
        <f t="shared" ca="1" si="0"/>
        <v>#DIV/0!</v>
      </c>
      <c r="F35" s="25" t="e">
        <f t="shared" ca="1" si="1"/>
        <v>#DIV/0!</v>
      </c>
      <c r="G35" s="24" t="e">
        <f t="shared" ca="1" si="2"/>
        <v>#DIV/0!</v>
      </c>
      <c r="H35" s="26" t="str">
        <f ca="1">IF(ISERROR(TTEST('Data pre-processing'!DC35:DV35,'Data pre-processing'!DY35:ER35,2,2)),"N/A",TTEST('Data pre-processing'!DC35:DV35,'Data pre-processing'!DY35:ER35,2,2))</f>
        <v>N/A</v>
      </c>
      <c r="I35" s="24" t="e">
        <f t="shared" ca="1" si="3"/>
        <v>#DIV/0!</v>
      </c>
      <c r="J35" s="27" t="str">
        <f>IF(OR(ISERR(AVERAGE('Test Sample Data'!C35:V35)),ISERR(AVERAGE('Control Sample Data'!C35:V35))),"C",IF(COUNT('Test Sample Data'!C35:V35)&lt;2,"C",IF(OR(AND(AVERAGE('Test Sample Data'!C35:V35)&gt;=35,AVERAGE('Control Sample Data'!C35:V35)&gt;=35),AVERAGE('Test Sample Data'!C35:V35)="N/A",AVERAGE('Control Sample Data'!C35:V35)="N/A",COUNT('Test Sample Data'!C35:V35)&lt;2),"C",IF(AND(AVERAGE('Test Sample Data'!C35:V35)&gt;=30,AVERAGE('Control Sample Data'!C35:V35)&gt;=30,OR(H35&gt;=0.05,H35="N/A")),"B",IF(OR(AND(AVERAGE('Test Sample Data'!C35:V35)&gt;=30,AVERAGE('Control Sample Data'!C35:V35)&lt;=30),AND(AVERAGE('Test Sample Data'!C35:V35)&lt;=30,AVERAGE('Control Sample Data'!C35:V35)&gt;=30)),"A","OKAY")))))</f>
        <v>C</v>
      </c>
    </row>
    <row r="36" spans="1:10" ht="12.75" customHeight="1">
      <c r="A36" s="144" t="str">
        <f>'Test Sample Data'!A36</f>
        <v>Asp-GTC-1</v>
      </c>
      <c r="B36" s="162" t="s">
        <v>372</v>
      </c>
      <c r="C36" s="24" t="e">
        <f ca="1">'Data pre-processing'!CK36</f>
        <v>#DIV/0!</v>
      </c>
      <c r="D36" s="24" t="e">
        <f ca="1">'Data pre-processing'!CL36</f>
        <v>#DIV/0!</v>
      </c>
      <c r="E36" s="25" t="e">
        <f t="shared" ca="1" si="0"/>
        <v>#DIV/0!</v>
      </c>
      <c r="F36" s="25" t="e">
        <f t="shared" ca="1" si="1"/>
        <v>#DIV/0!</v>
      </c>
      <c r="G36" s="24" t="e">
        <f t="shared" ca="1" si="2"/>
        <v>#DIV/0!</v>
      </c>
      <c r="H36" s="26" t="str">
        <f ca="1">IF(ISERROR(TTEST('Data pre-processing'!DC36:DV36,'Data pre-processing'!DY36:ER36,2,2)),"N/A",TTEST('Data pre-processing'!DC36:DV36,'Data pre-processing'!DY36:ER36,2,2))</f>
        <v>N/A</v>
      </c>
      <c r="I36" s="24" t="e">
        <f t="shared" ca="1" si="3"/>
        <v>#DIV/0!</v>
      </c>
      <c r="J36" s="27" t="str">
        <f>IF(OR(ISERR(AVERAGE('Test Sample Data'!C36:V36)),ISERR(AVERAGE('Control Sample Data'!C36:V36))),"C",IF(COUNT('Test Sample Data'!C36:V36)&lt;2,"C",IF(OR(AND(AVERAGE('Test Sample Data'!C36:V36)&gt;=35,AVERAGE('Control Sample Data'!C36:V36)&gt;=35),AVERAGE('Test Sample Data'!C36:V36)="N/A",AVERAGE('Control Sample Data'!C36:V36)="N/A",COUNT('Test Sample Data'!C36:V36)&lt;2),"C",IF(AND(AVERAGE('Test Sample Data'!C36:V36)&gt;=30,AVERAGE('Control Sample Data'!C36:V36)&gt;=30,OR(H36&gt;=0.05,H36="N/A")),"B",IF(OR(AND(AVERAGE('Test Sample Data'!C36:V36)&gt;=30,AVERAGE('Control Sample Data'!C36:V36)&lt;=30),AND(AVERAGE('Test Sample Data'!C36:V36)&lt;=30,AVERAGE('Control Sample Data'!C36:V36)&gt;=30)),"A","OKAY")))))</f>
        <v>C</v>
      </c>
    </row>
    <row r="37" spans="1:10" ht="12.75" customHeight="1">
      <c r="A37" s="144" t="str">
        <f>'Test Sample Data'!A37</f>
        <v>Asp-GTC-2</v>
      </c>
      <c r="B37" s="162" t="s">
        <v>370</v>
      </c>
      <c r="C37" s="24" t="e">
        <f ca="1">'Data pre-processing'!CK37</f>
        <v>#DIV/0!</v>
      </c>
      <c r="D37" s="24" t="e">
        <f ca="1">'Data pre-processing'!CL37</f>
        <v>#DIV/0!</v>
      </c>
      <c r="E37" s="25" t="e">
        <f t="shared" ca="1" si="0"/>
        <v>#DIV/0!</v>
      </c>
      <c r="F37" s="25" t="e">
        <f t="shared" ca="1" si="1"/>
        <v>#DIV/0!</v>
      </c>
      <c r="G37" s="24" t="e">
        <f t="shared" ca="1" si="2"/>
        <v>#DIV/0!</v>
      </c>
      <c r="H37" s="26" t="str">
        <f ca="1">IF(ISERROR(TTEST('Data pre-processing'!DC37:DV37,'Data pre-processing'!DY37:ER37,2,2)),"N/A",TTEST('Data pre-processing'!DC37:DV37,'Data pre-processing'!DY37:ER37,2,2))</f>
        <v>N/A</v>
      </c>
      <c r="I37" s="24" t="e">
        <f t="shared" ca="1" si="3"/>
        <v>#DIV/0!</v>
      </c>
      <c r="J37" s="27" t="str">
        <f>IF(OR(ISERR(AVERAGE('Test Sample Data'!C37:V37)),ISERR(AVERAGE('Control Sample Data'!C37:V37))),"C",IF(COUNT('Test Sample Data'!C37:V37)&lt;2,"C",IF(OR(AND(AVERAGE('Test Sample Data'!C37:V37)&gt;=35,AVERAGE('Control Sample Data'!C37:V37)&gt;=35),AVERAGE('Test Sample Data'!C37:V37)="N/A",AVERAGE('Control Sample Data'!C37:V37)="N/A",COUNT('Test Sample Data'!C37:V37)&lt;2),"C",IF(AND(AVERAGE('Test Sample Data'!C37:V37)&gt;=30,AVERAGE('Control Sample Data'!C37:V37)&gt;=30,OR(H37&gt;=0.05,H37="N/A")),"B",IF(OR(AND(AVERAGE('Test Sample Data'!C37:V37)&gt;=30,AVERAGE('Control Sample Data'!C37:V37)&lt;=30),AND(AVERAGE('Test Sample Data'!C37:V37)&lt;=30,AVERAGE('Control Sample Data'!C37:V37)&gt;=30)),"A","OKAY")))))</f>
        <v>C</v>
      </c>
    </row>
    <row r="38" spans="1:10" ht="12.75" customHeight="1">
      <c r="A38" s="144" t="str">
        <f>'Test Sample Data'!A38</f>
        <v>Asp-GTC-3</v>
      </c>
      <c r="B38" s="162" t="s">
        <v>368</v>
      </c>
      <c r="C38" s="24" t="e">
        <f ca="1">'Data pre-processing'!CK38</f>
        <v>#DIV/0!</v>
      </c>
      <c r="D38" s="24" t="e">
        <f ca="1">'Data pre-processing'!CL38</f>
        <v>#DIV/0!</v>
      </c>
      <c r="E38" s="25" t="e">
        <f t="shared" ca="1" si="0"/>
        <v>#DIV/0!</v>
      </c>
      <c r="F38" s="25" t="e">
        <f t="shared" ca="1" si="1"/>
        <v>#DIV/0!</v>
      </c>
      <c r="G38" s="24" t="e">
        <f t="shared" ca="1" si="2"/>
        <v>#DIV/0!</v>
      </c>
      <c r="H38" s="26" t="str">
        <f ca="1">IF(ISERROR(TTEST('Data pre-processing'!DC38:DV38,'Data pre-processing'!DY38:ER38,2,2)),"N/A",TTEST('Data pre-processing'!DC38:DV38,'Data pre-processing'!DY38:ER38,2,2))</f>
        <v>N/A</v>
      </c>
      <c r="I38" s="24" t="e">
        <f t="shared" ca="1" si="3"/>
        <v>#DIV/0!</v>
      </c>
      <c r="J38" s="27" t="str">
        <f>IF(OR(ISERR(AVERAGE('Test Sample Data'!C38:V38)),ISERR(AVERAGE('Control Sample Data'!C38:V38))),"C",IF(COUNT('Test Sample Data'!C38:V38)&lt;2,"C",IF(OR(AND(AVERAGE('Test Sample Data'!C38:V38)&gt;=35,AVERAGE('Control Sample Data'!C38:V38)&gt;=35),AVERAGE('Test Sample Data'!C38:V38)="N/A",AVERAGE('Control Sample Data'!C38:V38)="N/A",COUNT('Test Sample Data'!C38:V38)&lt;2),"C",IF(AND(AVERAGE('Test Sample Data'!C38:V38)&gt;=30,AVERAGE('Control Sample Data'!C38:V38)&gt;=30,OR(H38&gt;=0.05,H38="N/A")),"B",IF(OR(AND(AVERAGE('Test Sample Data'!C38:V38)&gt;=30,AVERAGE('Control Sample Data'!C38:V38)&lt;=30),AND(AVERAGE('Test Sample Data'!C38:V38)&lt;=30,AVERAGE('Control Sample Data'!C38:V38)&gt;=30)),"A","OKAY")))))</f>
        <v>C</v>
      </c>
    </row>
    <row r="39" spans="1:10" ht="12.75" customHeight="1">
      <c r="A39" s="144" t="str">
        <f>'Test Sample Data'!A39</f>
        <v>Cys-GCA-1</v>
      </c>
      <c r="B39" s="162" t="s">
        <v>366</v>
      </c>
      <c r="C39" s="24" t="e">
        <f ca="1">'Data pre-processing'!CK39</f>
        <v>#DIV/0!</v>
      </c>
      <c r="D39" s="24" t="e">
        <f ca="1">'Data pre-processing'!CL39</f>
        <v>#DIV/0!</v>
      </c>
      <c r="E39" s="25" t="e">
        <f t="shared" ca="1" si="0"/>
        <v>#DIV/0!</v>
      </c>
      <c r="F39" s="25" t="e">
        <f t="shared" ca="1" si="1"/>
        <v>#DIV/0!</v>
      </c>
      <c r="G39" s="24" t="e">
        <f t="shared" ca="1" si="2"/>
        <v>#DIV/0!</v>
      </c>
      <c r="H39" s="26" t="str">
        <f ca="1">IF(ISERROR(TTEST('Data pre-processing'!DC39:DV39,'Data pre-processing'!DY39:ER39,2,2)),"N/A",TTEST('Data pre-processing'!DC39:DV39,'Data pre-processing'!DY39:ER39,2,2))</f>
        <v>N/A</v>
      </c>
      <c r="I39" s="24" t="e">
        <f t="shared" ca="1" si="3"/>
        <v>#DIV/0!</v>
      </c>
      <c r="J39" s="27" t="str">
        <f>IF(OR(ISERR(AVERAGE('Test Sample Data'!C39:V39)),ISERR(AVERAGE('Control Sample Data'!C39:V39))),"C",IF(COUNT('Test Sample Data'!C39:V39)&lt;2,"C",IF(OR(AND(AVERAGE('Test Sample Data'!C39:V39)&gt;=35,AVERAGE('Control Sample Data'!C39:V39)&gt;=35),AVERAGE('Test Sample Data'!C39:V39)="N/A",AVERAGE('Control Sample Data'!C39:V39)="N/A",COUNT('Test Sample Data'!C39:V39)&lt;2),"C",IF(AND(AVERAGE('Test Sample Data'!C39:V39)&gt;=30,AVERAGE('Control Sample Data'!C39:V39)&gt;=30,OR(H39&gt;=0.05,H39="N/A")),"B",IF(OR(AND(AVERAGE('Test Sample Data'!C39:V39)&gt;=30,AVERAGE('Control Sample Data'!C39:V39)&lt;=30),AND(AVERAGE('Test Sample Data'!C39:V39)&lt;=30,AVERAGE('Control Sample Data'!C39:V39)&gt;=30)),"A","OKAY")))))</f>
        <v>C</v>
      </c>
    </row>
    <row r="40" spans="1:10" ht="12.75" customHeight="1">
      <c r="A40" s="144" t="str">
        <f>'Test Sample Data'!A40</f>
        <v>Cys-GCA-2</v>
      </c>
      <c r="B40" s="162" t="s">
        <v>364</v>
      </c>
      <c r="C40" s="24" t="e">
        <f ca="1">'Data pre-processing'!CK40</f>
        <v>#DIV/0!</v>
      </c>
      <c r="D40" s="24" t="e">
        <f ca="1">'Data pre-processing'!CL40</f>
        <v>#DIV/0!</v>
      </c>
      <c r="E40" s="25" t="e">
        <f t="shared" ca="1" si="0"/>
        <v>#DIV/0!</v>
      </c>
      <c r="F40" s="25" t="e">
        <f t="shared" ca="1" si="1"/>
        <v>#DIV/0!</v>
      </c>
      <c r="G40" s="24" t="e">
        <f t="shared" ca="1" si="2"/>
        <v>#DIV/0!</v>
      </c>
      <c r="H40" s="26" t="str">
        <f ca="1">IF(ISERROR(TTEST('Data pre-processing'!DC40:DV40,'Data pre-processing'!DY40:ER40,2,2)),"N/A",TTEST('Data pre-processing'!DC40:DV40,'Data pre-processing'!DY40:ER40,2,2))</f>
        <v>N/A</v>
      </c>
      <c r="I40" s="24" t="e">
        <f t="shared" ca="1" si="3"/>
        <v>#DIV/0!</v>
      </c>
      <c r="J40" s="27" t="str">
        <f>IF(OR(ISERR(AVERAGE('Test Sample Data'!C40:V40)),ISERR(AVERAGE('Control Sample Data'!C40:V40))),"C",IF(COUNT('Test Sample Data'!C40:V40)&lt;2,"C",IF(OR(AND(AVERAGE('Test Sample Data'!C40:V40)&gt;=35,AVERAGE('Control Sample Data'!C40:V40)&gt;=35),AVERAGE('Test Sample Data'!C40:V40)="N/A",AVERAGE('Control Sample Data'!C40:V40)="N/A",COUNT('Test Sample Data'!C40:V40)&lt;2),"C",IF(AND(AVERAGE('Test Sample Data'!C40:V40)&gt;=30,AVERAGE('Control Sample Data'!C40:V40)&gt;=30,OR(H40&gt;=0.05,H40="N/A")),"B",IF(OR(AND(AVERAGE('Test Sample Data'!C40:V40)&gt;=30,AVERAGE('Control Sample Data'!C40:V40)&lt;=30),AND(AVERAGE('Test Sample Data'!C40:V40)&lt;=30,AVERAGE('Control Sample Data'!C40:V40)&gt;=30)),"A","OKAY")))))</f>
        <v>C</v>
      </c>
    </row>
    <row r="41" spans="1:10" ht="12.75" customHeight="1">
      <c r="A41" s="144" t="str">
        <f>'Test Sample Data'!A41</f>
        <v>Cys-GCA-3</v>
      </c>
      <c r="B41" s="162" t="s">
        <v>362</v>
      </c>
      <c r="C41" s="24" t="e">
        <f ca="1">'Data pre-processing'!CK41</f>
        <v>#DIV/0!</v>
      </c>
      <c r="D41" s="24" t="e">
        <f ca="1">'Data pre-processing'!CL41</f>
        <v>#DIV/0!</v>
      </c>
      <c r="E41" s="25" t="e">
        <f t="shared" ca="1" si="0"/>
        <v>#DIV/0!</v>
      </c>
      <c r="F41" s="25" t="e">
        <f t="shared" ca="1" si="1"/>
        <v>#DIV/0!</v>
      </c>
      <c r="G41" s="24" t="e">
        <f t="shared" ca="1" si="2"/>
        <v>#DIV/0!</v>
      </c>
      <c r="H41" s="26" t="str">
        <f ca="1">IF(ISERROR(TTEST('Data pre-processing'!DC41:DV41,'Data pre-processing'!DY41:ER41,2,2)),"N/A",TTEST('Data pre-processing'!DC41:DV41,'Data pre-processing'!DY41:ER41,2,2))</f>
        <v>N/A</v>
      </c>
      <c r="I41" s="24" t="e">
        <f t="shared" ca="1" si="3"/>
        <v>#DIV/0!</v>
      </c>
      <c r="J41" s="27" t="str">
        <f>IF(OR(ISERR(AVERAGE('Test Sample Data'!C41:V41)),ISERR(AVERAGE('Control Sample Data'!C41:V41))),"C",IF(COUNT('Test Sample Data'!C41:V41)&lt;2,"C",IF(OR(AND(AVERAGE('Test Sample Data'!C41:V41)&gt;=35,AVERAGE('Control Sample Data'!C41:V41)&gt;=35),AVERAGE('Test Sample Data'!C41:V41)="N/A",AVERAGE('Control Sample Data'!C41:V41)="N/A",COUNT('Test Sample Data'!C41:V41)&lt;2),"C",IF(AND(AVERAGE('Test Sample Data'!C41:V41)&gt;=30,AVERAGE('Control Sample Data'!C41:V41)&gt;=30,OR(H41&gt;=0.05,H41="N/A")),"B",IF(OR(AND(AVERAGE('Test Sample Data'!C41:V41)&gt;=30,AVERAGE('Control Sample Data'!C41:V41)&lt;=30),AND(AVERAGE('Test Sample Data'!C41:V41)&lt;=30,AVERAGE('Control Sample Data'!C41:V41)&gt;=30)),"A","OKAY")))))</f>
        <v>C</v>
      </c>
    </row>
    <row r="42" spans="1:10" ht="12.75" customHeight="1">
      <c r="A42" s="144" t="str">
        <f>'Test Sample Data'!A42</f>
        <v>Cys-GCA-4</v>
      </c>
      <c r="B42" s="162" t="s">
        <v>360</v>
      </c>
      <c r="C42" s="24" t="e">
        <f ca="1">'Data pre-processing'!CK42</f>
        <v>#DIV/0!</v>
      </c>
      <c r="D42" s="24" t="e">
        <f ca="1">'Data pre-processing'!CL42</f>
        <v>#DIV/0!</v>
      </c>
      <c r="E42" s="25" t="e">
        <f t="shared" ca="1" si="0"/>
        <v>#DIV/0!</v>
      </c>
      <c r="F42" s="25" t="e">
        <f t="shared" ca="1" si="1"/>
        <v>#DIV/0!</v>
      </c>
      <c r="G42" s="24" t="e">
        <f t="shared" ca="1" si="2"/>
        <v>#DIV/0!</v>
      </c>
      <c r="H42" s="26" t="str">
        <f ca="1">IF(ISERROR(TTEST('Data pre-processing'!DC42:DV42,'Data pre-processing'!DY42:ER42,2,2)),"N/A",TTEST('Data pre-processing'!DC42:DV42,'Data pre-processing'!DY42:ER42,2,2))</f>
        <v>N/A</v>
      </c>
      <c r="I42" s="24" t="e">
        <f t="shared" ca="1" si="3"/>
        <v>#DIV/0!</v>
      </c>
      <c r="J42" s="27" t="str">
        <f>IF(OR(ISERR(AVERAGE('Test Sample Data'!C42:V42)),ISERR(AVERAGE('Control Sample Data'!C42:V42))),"C",IF(COUNT('Test Sample Data'!C42:V42)&lt;2,"C",IF(OR(AND(AVERAGE('Test Sample Data'!C42:V42)&gt;=35,AVERAGE('Control Sample Data'!C42:V42)&gt;=35),AVERAGE('Test Sample Data'!C42:V42)="N/A",AVERAGE('Control Sample Data'!C42:V42)="N/A",COUNT('Test Sample Data'!C42:V42)&lt;2),"C",IF(AND(AVERAGE('Test Sample Data'!C42:V42)&gt;=30,AVERAGE('Control Sample Data'!C42:V42)&gt;=30,OR(H42&gt;=0.05,H42="N/A")),"B",IF(OR(AND(AVERAGE('Test Sample Data'!C42:V42)&gt;=30,AVERAGE('Control Sample Data'!C42:V42)&lt;=30),AND(AVERAGE('Test Sample Data'!C42:V42)&lt;=30,AVERAGE('Control Sample Data'!C42:V42)&gt;=30)),"A","OKAY")))))</f>
        <v>C</v>
      </c>
    </row>
    <row r="43" spans="1:10" ht="12.75" customHeight="1">
      <c r="A43" s="144" t="str">
        <f>'Test Sample Data'!A43</f>
        <v>Cys-GCA-5</v>
      </c>
      <c r="B43" s="162" t="s">
        <v>358</v>
      </c>
      <c r="C43" s="24" t="e">
        <f ca="1">'Data pre-processing'!CK43</f>
        <v>#DIV/0!</v>
      </c>
      <c r="D43" s="24" t="e">
        <f ca="1">'Data pre-processing'!CL43</f>
        <v>#DIV/0!</v>
      </c>
      <c r="E43" s="25" t="e">
        <f t="shared" ca="1" si="0"/>
        <v>#DIV/0!</v>
      </c>
      <c r="F43" s="25" t="e">
        <f t="shared" ca="1" si="1"/>
        <v>#DIV/0!</v>
      </c>
      <c r="G43" s="24" t="e">
        <f t="shared" ca="1" si="2"/>
        <v>#DIV/0!</v>
      </c>
      <c r="H43" s="26" t="str">
        <f ca="1">IF(ISERROR(TTEST('Data pre-processing'!DC43:DV43,'Data pre-processing'!DY43:ER43,2,2)),"N/A",TTEST('Data pre-processing'!DC43:DV43,'Data pre-processing'!DY43:ER43,2,2))</f>
        <v>N/A</v>
      </c>
      <c r="I43" s="24" t="e">
        <f t="shared" ca="1" si="3"/>
        <v>#DIV/0!</v>
      </c>
      <c r="J43" s="27" t="str">
        <f>IF(OR(ISERR(AVERAGE('Test Sample Data'!C43:V43)),ISERR(AVERAGE('Control Sample Data'!C43:V43))),"C",IF(COUNT('Test Sample Data'!C43:V43)&lt;2,"C",IF(OR(AND(AVERAGE('Test Sample Data'!C43:V43)&gt;=35,AVERAGE('Control Sample Data'!C43:V43)&gt;=35),AVERAGE('Test Sample Data'!C43:V43)="N/A",AVERAGE('Control Sample Data'!C43:V43)="N/A",COUNT('Test Sample Data'!C43:V43)&lt;2),"C",IF(AND(AVERAGE('Test Sample Data'!C43:V43)&gt;=30,AVERAGE('Control Sample Data'!C43:V43)&gt;=30,OR(H43&gt;=0.05,H43="N/A")),"B",IF(OR(AND(AVERAGE('Test Sample Data'!C43:V43)&gt;=30,AVERAGE('Control Sample Data'!C43:V43)&lt;=30),AND(AVERAGE('Test Sample Data'!C43:V43)&lt;=30,AVERAGE('Control Sample Data'!C43:V43)&gt;=30)),"A","OKAY")))))</f>
        <v>C</v>
      </c>
    </row>
    <row r="44" spans="1:10" ht="12.75" customHeight="1">
      <c r="A44" s="144" t="str">
        <f>'Test Sample Data'!A44</f>
        <v>Cys-GCA-6</v>
      </c>
      <c r="B44" s="162" t="s">
        <v>356</v>
      </c>
      <c r="C44" s="24" t="e">
        <f ca="1">'Data pre-processing'!CK44</f>
        <v>#DIV/0!</v>
      </c>
      <c r="D44" s="24" t="e">
        <f ca="1">'Data pre-processing'!CL44</f>
        <v>#DIV/0!</v>
      </c>
      <c r="E44" s="25" t="e">
        <f t="shared" ca="1" si="0"/>
        <v>#DIV/0!</v>
      </c>
      <c r="F44" s="25" t="e">
        <f t="shared" ca="1" si="1"/>
        <v>#DIV/0!</v>
      </c>
      <c r="G44" s="24" t="e">
        <f t="shared" ca="1" si="2"/>
        <v>#DIV/0!</v>
      </c>
      <c r="H44" s="26" t="str">
        <f ca="1">IF(ISERROR(TTEST('Data pre-processing'!DC44:DV44,'Data pre-processing'!DY44:ER44,2,2)),"N/A",TTEST('Data pre-processing'!DC44:DV44,'Data pre-processing'!DY44:ER44,2,2))</f>
        <v>N/A</v>
      </c>
      <c r="I44" s="24" t="e">
        <f t="shared" ca="1" si="3"/>
        <v>#DIV/0!</v>
      </c>
      <c r="J44" s="27" t="str">
        <f>IF(OR(ISERR(AVERAGE('Test Sample Data'!C44:V44)),ISERR(AVERAGE('Control Sample Data'!C44:V44))),"C",IF(COUNT('Test Sample Data'!C44:V44)&lt;2,"C",IF(OR(AND(AVERAGE('Test Sample Data'!C44:V44)&gt;=35,AVERAGE('Control Sample Data'!C44:V44)&gt;=35),AVERAGE('Test Sample Data'!C44:V44)="N/A",AVERAGE('Control Sample Data'!C44:V44)="N/A",COUNT('Test Sample Data'!C44:V44)&lt;2),"C",IF(AND(AVERAGE('Test Sample Data'!C44:V44)&gt;=30,AVERAGE('Control Sample Data'!C44:V44)&gt;=30,OR(H44&gt;=0.05,H44="N/A")),"B",IF(OR(AND(AVERAGE('Test Sample Data'!C44:V44)&gt;=30,AVERAGE('Control Sample Data'!C44:V44)&lt;=30),AND(AVERAGE('Test Sample Data'!C44:V44)&lt;=30,AVERAGE('Control Sample Data'!C44:V44)&gt;=30)),"A","OKAY")))))</f>
        <v>C</v>
      </c>
    </row>
    <row r="45" spans="1:10" ht="12.75" customHeight="1">
      <c r="A45" s="144" t="str">
        <f>'Test Sample Data'!A45</f>
        <v>Cys-GCA-7</v>
      </c>
      <c r="B45" s="162" t="s">
        <v>354</v>
      </c>
      <c r="C45" s="24" t="e">
        <f ca="1">'Data pre-processing'!CK45</f>
        <v>#DIV/0!</v>
      </c>
      <c r="D45" s="24" t="e">
        <f ca="1">'Data pre-processing'!CL45</f>
        <v>#DIV/0!</v>
      </c>
      <c r="E45" s="25" t="e">
        <f t="shared" ca="1" si="0"/>
        <v>#DIV/0!</v>
      </c>
      <c r="F45" s="25" t="e">
        <f t="shared" ca="1" si="1"/>
        <v>#DIV/0!</v>
      </c>
      <c r="G45" s="24" t="e">
        <f t="shared" ca="1" si="2"/>
        <v>#DIV/0!</v>
      </c>
      <c r="H45" s="26" t="str">
        <f ca="1">IF(ISERROR(TTEST('Data pre-processing'!DC45:DV45,'Data pre-processing'!DY45:ER45,2,2)),"N/A",TTEST('Data pre-processing'!DC45:DV45,'Data pre-processing'!DY45:ER45,2,2))</f>
        <v>N/A</v>
      </c>
      <c r="I45" s="24" t="e">
        <f t="shared" ca="1" si="3"/>
        <v>#DIV/0!</v>
      </c>
      <c r="J45" s="27" t="str">
        <f>IF(OR(ISERR(AVERAGE('Test Sample Data'!C45:V45)),ISERR(AVERAGE('Control Sample Data'!C45:V45))),"C",IF(COUNT('Test Sample Data'!C45:V45)&lt;2,"C",IF(OR(AND(AVERAGE('Test Sample Data'!C45:V45)&gt;=35,AVERAGE('Control Sample Data'!C45:V45)&gt;=35),AVERAGE('Test Sample Data'!C45:V45)="N/A",AVERAGE('Control Sample Data'!C45:V45)="N/A",COUNT('Test Sample Data'!C45:V45)&lt;2),"C",IF(AND(AVERAGE('Test Sample Data'!C45:V45)&gt;=30,AVERAGE('Control Sample Data'!C45:V45)&gt;=30,OR(H45&gt;=0.05,H45="N/A")),"B",IF(OR(AND(AVERAGE('Test Sample Data'!C45:V45)&gt;=30,AVERAGE('Control Sample Data'!C45:V45)&lt;=30),AND(AVERAGE('Test Sample Data'!C45:V45)&lt;=30,AVERAGE('Control Sample Data'!C45:V45)&gt;=30)),"A","OKAY")))))</f>
        <v>C</v>
      </c>
    </row>
    <row r="46" spans="1:10" ht="12.75" customHeight="1">
      <c r="A46" s="144" t="str">
        <f>'Test Sample Data'!A46</f>
        <v>Cys-GCA-8</v>
      </c>
      <c r="B46" s="162" t="s">
        <v>352</v>
      </c>
      <c r="C46" s="24" t="e">
        <f ca="1">'Data pre-processing'!CK46</f>
        <v>#DIV/0!</v>
      </c>
      <c r="D46" s="24" t="e">
        <f ca="1">'Data pre-processing'!CL46</f>
        <v>#DIV/0!</v>
      </c>
      <c r="E46" s="25" t="e">
        <f t="shared" ca="1" si="0"/>
        <v>#DIV/0!</v>
      </c>
      <c r="F46" s="25" t="e">
        <f t="shared" ca="1" si="1"/>
        <v>#DIV/0!</v>
      </c>
      <c r="G46" s="24" t="e">
        <f t="shared" ca="1" si="2"/>
        <v>#DIV/0!</v>
      </c>
      <c r="H46" s="26" t="str">
        <f ca="1">IF(ISERROR(TTEST('Data pre-processing'!DC46:DV46,'Data pre-processing'!DY46:ER46,2,2)),"N/A",TTEST('Data pre-processing'!DC46:DV46,'Data pre-processing'!DY46:ER46,2,2))</f>
        <v>N/A</v>
      </c>
      <c r="I46" s="24" t="e">
        <f t="shared" ca="1" si="3"/>
        <v>#DIV/0!</v>
      </c>
      <c r="J46" s="27" t="str">
        <f>IF(OR(ISERR(AVERAGE('Test Sample Data'!C46:V46)),ISERR(AVERAGE('Control Sample Data'!C46:V46))),"C",IF(COUNT('Test Sample Data'!C46:V46)&lt;2,"C",IF(OR(AND(AVERAGE('Test Sample Data'!C46:V46)&gt;=35,AVERAGE('Control Sample Data'!C46:V46)&gt;=35),AVERAGE('Test Sample Data'!C46:V46)="N/A",AVERAGE('Control Sample Data'!C46:V46)="N/A",COUNT('Test Sample Data'!C46:V46)&lt;2),"C",IF(AND(AVERAGE('Test Sample Data'!C46:V46)&gt;=30,AVERAGE('Control Sample Data'!C46:V46)&gt;=30,OR(H46&gt;=0.05,H46="N/A")),"B",IF(OR(AND(AVERAGE('Test Sample Data'!C46:V46)&gt;=30,AVERAGE('Control Sample Data'!C46:V46)&lt;=30),AND(AVERAGE('Test Sample Data'!C46:V46)&lt;=30,AVERAGE('Control Sample Data'!C46:V46)&gt;=30)),"A","OKAY")))))</f>
        <v>C</v>
      </c>
    </row>
    <row r="47" spans="1:10" ht="12.75" customHeight="1">
      <c r="A47" s="144" t="str">
        <f>'Test Sample Data'!A47</f>
        <v>Cys-GCA-9</v>
      </c>
      <c r="B47" s="162" t="s">
        <v>350</v>
      </c>
      <c r="C47" s="24" t="e">
        <f ca="1">'Data pre-processing'!CK47</f>
        <v>#DIV/0!</v>
      </c>
      <c r="D47" s="24" t="e">
        <f ca="1">'Data pre-processing'!CL47</f>
        <v>#DIV/0!</v>
      </c>
      <c r="E47" s="25" t="e">
        <f t="shared" ca="1" si="0"/>
        <v>#DIV/0!</v>
      </c>
      <c r="F47" s="25" t="e">
        <f t="shared" ca="1" si="1"/>
        <v>#DIV/0!</v>
      </c>
      <c r="G47" s="24" t="e">
        <f t="shared" ca="1" si="2"/>
        <v>#DIV/0!</v>
      </c>
      <c r="H47" s="26" t="str">
        <f ca="1">IF(ISERROR(TTEST('Data pre-processing'!DC47:DV47,'Data pre-processing'!DY47:ER47,2,2)),"N/A",TTEST('Data pre-processing'!DC47:DV47,'Data pre-processing'!DY47:ER47,2,2))</f>
        <v>N/A</v>
      </c>
      <c r="I47" s="24" t="e">
        <f t="shared" ca="1" si="3"/>
        <v>#DIV/0!</v>
      </c>
      <c r="J47" s="27" t="str">
        <f>IF(OR(ISERR(AVERAGE('Test Sample Data'!C47:V47)),ISERR(AVERAGE('Control Sample Data'!C47:V47))),"C",IF(COUNT('Test Sample Data'!C47:V47)&lt;2,"C",IF(OR(AND(AVERAGE('Test Sample Data'!C47:V47)&gt;=35,AVERAGE('Control Sample Data'!C47:V47)&gt;=35),AVERAGE('Test Sample Data'!C47:V47)="N/A",AVERAGE('Control Sample Data'!C47:V47)="N/A",COUNT('Test Sample Data'!C47:V47)&lt;2),"C",IF(AND(AVERAGE('Test Sample Data'!C47:V47)&gt;=30,AVERAGE('Control Sample Data'!C47:V47)&gt;=30,OR(H47&gt;=0.05,H47="N/A")),"B",IF(OR(AND(AVERAGE('Test Sample Data'!C47:V47)&gt;=30,AVERAGE('Control Sample Data'!C47:V47)&lt;=30),AND(AVERAGE('Test Sample Data'!C47:V47)&lt;=30,AVERAGE('Control Sample Data'!C47:V47)&gt;=30)),"A","OKAY")))))</f>
        <v>C</v>
      </c>
    </row>
    <row r="48" spans="1:10" ht="12.75" customHeight="1">
      <c r="A48" s="144" t="str">
        <f>'Test Sample Data'!A48</f>
        <v>Gln-CTG-1</v>
      </c>
      <c r="B48" s="162" t="s">
        <v>348</v>
      </c>
      <c r="C48" s="24" t="e">
        <f ca="1">'Data pre-processing'!CK48</f>
        <v>#DIV/0!</v>
      </c>
      <c r="D48" s="24" t="e">
        <f ca="1">'Data pre-processing'!CL48</f>
        <v>#DIV/0!</v>
      </c>
      <c r="E48" s="25" t="e">
        <f t="shared" ca="1" si="0"/>
        <v>#DIV/0!</v>
      </c>
      <c r="F48" s="25" t="e">
        <f t="shared" ca="1" si="1"/>
        <v>#DIV/0!</v>
      </c>
      <c r="G48" s="24" t="e">
        <f t="shared" ca="1" si="2"/>
        <v>#DIV/0!</v>
      </c>
      <c r="H48" s="26" t="str">
        <f ca="1">IF(ISERROR(TTEST('Data pre-processing'!DC48:DV48,'Data pre-processing'!DY48:ER48,2,2)),"N/A",TTEST('Data pre-processing'!DC48:DV48,'Data pre-processing'!DY48:ER48,2,2))</f>
        <v>N/A</v>
      </c>
      <c r="I48" s="24" t="e">
        <f t="shared" ca="1" si="3"/>
        <v>#DIV/0!</v>
      </c>
      <c r="J48" s="27" t="str">
        <f>IF(OR(ISERR(AVERAGE('Test Sample Data'!C48:V48)),ISERR(AVERAGE('Control Sample Data'!C48:V48))),"C",IF(COUNT('Test Sample Data'!C48:V48)&lt;2,"C",IF(OR(AND(AVERAGE('Test Sample Data'!C48:V48)&gt;=35,AVERAGE('Control Sample Data'!C48:V48)&gt;=35),AVERAGE('Test Sample Data'!C48:V48)="N/A",AVERAGE('Control Sample Data'!C48:V48)="N/A",COUNT('Test Sample Data'!C48:V48)&lt;2),"C",IF(AND(AVERAGE('Test Sample Data'!C48:V48)&gt;=30,AVERAGE('Control Sample Data'!C48:V48)&gt;=30,OR(H48&gt;=0.05,H48="N/A")),"B",IF(OR(AND(AVERAGE('Test Sample Data'!C48:V48)&gt;=30,AVERAGE('Control Sample Data'!C48:V48)&lt;=30),AND(AVERAGE('Test Sample Data'!C48:V48)&lt;=30,AVERAGE('Control Sample Data'!C48:V48)&gt;=30)),"A","OKAY")))))</f>
        <v>C</v>
      </c>
    </row>
    <row r="49" spans="1:10" ht="12.75" customHeight="1">
      <c r="A49" s="144" t="str">
        <f>'Test Sample Data'!A49</f>
        <v>Gln-CTG-2</v>
      </c>
      <c r="B49" s="162" t="s">
        <v>346</v>
      </c>
      <c r="C49" s="24" t="e">
        <f ca="1">'Data pre-processing'!CK49</f>
        <v>#DIV/0!</v>
      </c>
      <c r="D49" s="24" t="e">
        <f ca="1">'Data pre-processing'!CL49</f>
        <v>#DIV/0!</v>
      </c>
      <c r="E49" s="25" t="e">
        <f t="shared" ca="1" si="0"/>
        <v>#DIV/0!</v>
      </c>
      <c r="F49" s="25" t="e">
        <f t="shared" ca="1" si="1"/>
        <v>#DIV/0!</v>
      </c>
      <c r="G49" s="24" t="e">
        <f t="shared" ca="1" si="2"/>
        <v>#DIV/0!</v>
      </c>
      <c r="H49" s="26" t="str">
        <f ca="1">IF(ISERROR(TTEST('Data pre-processing'!DC49:DV49,'Data pre-processing'!DY49:ER49,2,2)),"N/A",TTEST('Data pre-processing'!DC49:DV49,'Data pre-processing'!DY49:ER49,2,2))</f>
        <v>N/A</v>
      </c>
      <c r="I49" s="24" t="e">
        <f t="shared" ca="1" si="3"/>
        <v>#DIV/0!</v>
      </c>
      <c r="J49" s="27" t="str">
        <f>IF(OR(ISERR(AVERAGE('Test Sample Data'!C49:V49)),ISERR(AVERAGE('Control Sample Data'!C49:V49))),"C",IF(COUNT('Test Sample Data'!C49:V49)&lt;2,"C",IF(OR(AND(AVERAGE('Test Sample Data'!C49:V49)&gt;=35,AVERAGE('Control Sample Data'!C49:V49)&gt;=35),AVERAGE('Test Sample Data'!C49:V49)="N/A",AVERAGE('Control Sample Data'!C49:V49)="N/A",COUNT('Test Sample Data'!C49:V49)&lt;2),"C",IF(AND(AVERAGE('Test Sample Data'!C49:V49)&gt;=30,AVERAGE('Control Sample Data'!C49:V49)&gt;=30,OR(H49&gt;=0.05,H49="N/A")),"B",IF(OR(AND(AVERAGE('Test Sample Data'!C49:V49)&gt;=30,AVERAGE('Control Sample Data'!C49:V49)&lt;=30),AND(AVERAGE('Test Sample Data'!C49:V49)&lt;=30,AVERAGE('Control Sample Data'!C49:V49)&gt;=30)),"A","OKAY")))))</f>
        <v>C</v>
      </c>
    </row>
    <row r="50" spans="1:10" ht="12.75" customHeight="1">
      <c r="A50" s="144" t="str">
        <f>'Test Sample Data'!A50</f>
        <v>Gln-CTG-3</v>
      </c>
      <c r="B50" s="162" t="s">
        <v>344</v>
      </c>
      <c r="C50" s="24" t="e">
        <f ca="1">'Data pre-processing'!CK50</f>
        <v>#DIV/0!</v>
      </c>
      <c r="D50" s="24" t="e">
        <f ca="1">'Data pre-processing'!CL50</f>
        <v>#DIV/0!</v>
      </c>
      <c r="E50" s="25" t="e">
        <f t="shared" ca="1" si="0"/>
        <v>#DIV/0!</v>
      </c>
      <c r="F50" s="25" t="e">
        <f t="shared" ca="1" si="1"/>
        <v>#DIV/0!</v>
      </c>
      <c r="G50" s="24" t="e">
        <f t="shared" ca="1" si="2"/>
        <v>#DIV/0!</v>
      </c>
      <c r="H50" s="26" t="str">
        <f ca="1">IF(ISERROR(TTEST('Data pre-processing'!DC50:DV50,'Data pre-processing'!DY50:ER50,2,2)),"N/A",TTEST('Data pre-processing'!DC50:DV50,'Data pre-processing'!DY50:ER50,2,2))</f>
        <v>N/A</v>
      </c>
      <c r="I50" s="24" t="e">
        <f t="shared" ca="1" si="3"/>
        <v>#DIV/0!</v>
      </c>
      <c r="J50" s="27" t="str">
        <f>IF(OR(ISERR(AVERAGE('Test Sample Data'!C50:V50)),ISERR(AVERAGE('Control Sample Data'!C50:V50))),"C",IF(COUNT('Test Sample Data'!C50:V50)&lt;2,"C",IF(OR(AND(AVERAGE('Test Sample Data'!C50:V50)&gt;=35,AVERAGE('Control Sample Data'!C50:V50)&gt;=35),AVERAGE('Test Sample Data'!C50:V50)="N/A",AVERAGE('Control Sample Data'!C50:V50)="N/A",COUNT('Test Sample Data'!C50:V50)&lt;2),"C",IF(AND(AVERAGE('Test Sample Data'!C50:V50)&gt;=30,AVERAGE('Control Sample Data'!C50:V50)&gt;=30,OR(H50&gt;=0.05,H50="N/A")),"B",IF(OR(AND(AVERAGE('Test Sample Data'!C50:V50)&gt;=30,AVERAGE('Control Sample Data'!C50:V50)&lt;=30),AND(AVERAGE('Test Sample Data'!C50:V50)&lt;=30,AVERAGE('Control Sample Data'!C50:V50)&gt;=30)),"A","OKAY")))))</f>
        <v>C</v>
      </c>
    </row>
    <row r="51" spans="1:10" ht="12.75" customHeight="1">
      <c r="A51" s="144" t="str">
        <f>'Test Sample Data'!A51</f>
        <v>Gln-CTG-4</v>
      </c>
      <c r="B51" s="162" t="s">
        <v>342</v>
      </c>
      <c r="C51" s="24" t="e">
        <f ca="1">'Data pre-processing'!CK51</f>
        <v>#DIV/0!</v>
      </c>
      <c r="D51" s="24" t="e">
        <f ca="1">'Data pre-processing'!CL51</f>
        <v>#DIV/0!</v>
      </c>
      <c r="E51" s="25" t="e">
        <f t="shared" ca="1" si="0"/>
        <v>#DIV/0!</v>
      </c>
      <c r="F51" s="25" t="e">
        <f t="shared" ca="1" si="1"/>
        <v>#DIV/0!</v>
      </c>
      <c r="G51" s="24" t="e">
        <f t="shared" ca="1" si="2"/>
        <v>#DIV/0!</v>
      </c>
      <c r="H51" s="26" t="str">
        <f ca="1">IF(ISERROR(TTEST('Data pre-processing'!DC51:DV51,'Data pre-processing'!DY51:ER51,2,2)),"N/A",TTEST('Data pre-processing'!DC51:DV51,'Data pre-processing'!DY51:ER51,2,2))</f>
        <v>N/A</v>
      </c>
      <c r="I51" s="24" t="e">
        <f t="shared" ca="1" si="3"/>
        <v>#DIV/0!</v>
      </c>
      <c r="J51" s="27" t="str">
        <f>IF(OR(ISERR(AVERAGE('Test Sample Data'!C51:V51)),ISERR(AVERAGE('Control Sample Data'!C51:V51))),"C",IF(COUNT('Test Sample Data'!C51:V51)&lt;2,"C",IF(OR(AND(AVERAGE('Test Sample Data'!C51:V51)&gt;=35,AVERAGE('Control Sample Data'!C51:V51)&gt;=35),AVERAGE('Test Sample Data'!C51:V51)="N/A",AVERAGE('Control Sample Data'!C51:V51)="N/A",COUNT('Test Sample Data'!C51:V51)&lt;2),"C",IF(AND(AVERAGE('Test Sample Data'!C51:V51)&gt;=30,AVERAGE('Control Sample Data'!C51:V51)&gt;=30,OR(H51&gt;=0.05,H51="N/A")),"B",IF(OR(AND(AVERAGE('Test Sample Data'!C51:V51)&gt;=30,AVERAGE('Control Sample Data'!C51:V51)&lt;=30),AND(AVERAGE('Test Sample Data'!C51:V51)&lt;=30,AVERAGE('Control Sample Data'!C51:V51)&gt;=30)),"A","OKAY")))))</f>
        <v>C</v>
      </c>
    </row>
    <row r="52" spans="1:10" ht="12.75" customHeight="1">
      <c r="A52" s="144" t="str">
        <f>'Test Sample Data'!A52</f>
        <v>Gln-CTG-5</v>
      </c>
      <c r="B52" s="162" t="s">
        <v>340</v>
      </c>
      <c r="C52" s="24" t="e">
        <f ca="1">'Data pre-processing'!CK52</f>
        <v>#DIV/0!</v>
      </c>
      <c r="D52" s="24" t="e">
        <f ca="1">'Data pre-processing'!CL52</f>
        <v>#DIV/0!</v>
      </c>
      <c r="E52" s="25" t="e">
        <f t="shared" ca="1" si="0"/>
        <v>#DIV/0!</v>
      </c>
      <c r="F52" s="25" t="e">
        <f t="shared" ca="1" si="1"/>
        <v>#DIV/0!</v>
      </c>
      <c r="G52" s="24" t="e">
        <f t="shared" ca="1" si="2"/>
        <v>#DIV/0!</v>
      </c>
      <c r="H52" s="26" t="str">
        <f ca="1">IF(ISERROR(TTEST('Data pre-processing'!DC52:DV52,'Data pre-processing'!DY52:ER52,2,2)),"N/A",TTEST('Data pre-processing'!DC52:DV52,'Data pre-processing'!DY52:ER52,2,2))</f>
        <v>N/A</v>
      </c>
      <c r="I52" s="24" t="e">
        <f t="shared" ca="1" si="3"/>
        <v>#DIV/0!</v>
      </c>
      <c r="J52" s="27" t="str">
        <f>IF(OR(ISERR(AVERAGE('Test Sample Data'!C52:V52)),ISERR(AVERAGE('Control Sample Data'!C52:V52))),"C",IF(COUNT('Test Sample Data'!C52:V52)&lt;2,"C",IF(OR(AND(AVERAGE('Test Sample Data'!C52:V52)&gt;=35,AVERAGE('Control Sample Data'!C52:V52)&gt;=35),AVERAGE('Test Sample Data'!C52:V52)="N/A",AVERAGE('Control Sample Data'!C52:V52)="N/A",COUNT('Test Sample Data'!C52:V52)&lt;2),"C",IF(AND(AVERAGE('Test Sample Data'!C52:V52)&gt;=30,AVERAGE('Control Sample Data'!C52:V52)&gt;=30,OR(H52&gt;=0.05,H52="N/A")),"B",IF(OR(AND(AVERAGE('Test Sample Data'!C52:V52)&gt;=30,AVERAGE('Control Sample Data'!C52:V52)&lt;=30),AND(AVERAGE('Test Sample Data'!C52:V52)&lt;=30,AVERAGE('Control Sample Data'!C52:V52)&gt;=30)),"A","OKAY")))))</f>
        <v>C</v>
      </c>
    </row>
    <row r="53" spans="1:10" ht="12.75" customHeight="1">
      <c r="A53" s="144" t="str">
        <f>'Test Sample Data'!A53</f>
        <v>Gln-CTG-6</v>
      </c>
      <c r="B53" s="162" t="s">
        <v>338</v>
      </c>
      <c r="C53" s="24" t="e">
        <f ca="1">'Data pre-processing'!CK53</f>
        <v>#DIV/0!</v>
      </c>
      <c r="D53" s="24" t="e">
        <f ca="1">'Data pre-processing'!CL53</f>
        <v>#DIV/0!</v>
      </c>
      <c r="E53" s="25" t="e">
        <f t="shared" ca="1" si="0"/>
        <v>#DIV/0!</v>
      </c>
      <c r="F53" s="25" t="e">
        <f t="shared" ca="1" si="1"/>
        <v>#DIV/0!</v>
      </c>
      <c r="G53" s="24" t="e">
        <f t="shared" ca="1" si="2"/>
        <v>#DIV/0!</v>
      </c>
      <c r="H53" s="26" t="str">
        <f ca="1">IF(ISERROR(TTEST('Data pre-processing'!DC53:DV53,'Data pre-processing'!DY53:ER53,2,2)),"N/A",TTEST('Data pre-processing'!DC53:DV53,'Data pre-processing'!DY53:ER53,2,2))</f>
        <v>N/A</v>
      </c>
      <c r="I53" s="24" t="e">
        <f t="shared" ca="1" si="3"/>
        <v>#DIV/0!</v>
      </c>
      <c r="J53" s="27" t="str">
        <f>IF(OR(ISERR(AVERAGE('Test Sample Data'!C53:V53)),ISERR(AVERAGE('Control Sample Data'!C53:V53))),"C",IF(COUNT('Test Sample Data'!C53:V53)&lt;2,"C",IF(OR(AND(AVERAGE('Test Sample Data'!C53:V53)&gt;=35,AVERAGE('Control Sample Data'!C53:V53)&gt;=35),AVERAGE('Test Sample Data'!C53:V53)="N/A",AVERAGE('Control Sample Data'!C53:V53)="N/A",COUNT('Test Sample Data'!C53:V53)&lt;2),"C",IF(AND(AVERAGE('Test Sample Data'!C53:V53)&gt;=30,AVERAGE('Control Sample Data'!C53:V53)&gt;=30,OR(H53&gt;=0.05,H53="N/A")),"B",IF(OR(AND(AVERAGE('Test Sample Data'!C53:V53)&gt;=30,AVERAGE('Control Sample Data'!C53:V53)&lt;=30),AND(AVERAGE('Test Sample Data'!C53:V53)&lt;=30,AVERAGE('Control Sample Data'!C53:V53)&gt;=30)),"A","OKAY")))))</f>
        <v>C</v>
      </c>
    </row>
    <row r="54" spans="1:10" ht="12.75" customHeight="1">
      <c r="A54" s="144" t="str">
        <f>'Test Sample Data'!A54</f>
        <v>Gln-CTG-7</v>
      </c>
      <c r="B54" s="162" t="s">
        <v>336</v>
      </c>
      <c r="C54" s="24" t="e">
        <f ca="1">'Data pre-processing'!CK54</f>
        <v>#DIV/0!</v>
      </c>
      <c r="D54" s="24" t="e">
        <f ca="1">'Data pre-processing'!CL54</f>
        <v>#DIV/0!</v>
      </c>
      <c r="E54" s="25" t="e">
        <f t="shared" ca="1" si="0"/>
        <v>#DIV/0!</v>
      </c>
      <c r="F54" s="25" t="e">
        <f t="shared" ca="1" si="1"/>
        <v>#DIV/0!</v>
      </c>
      <c r="G54" s="24" t="e">
        <f t="shared" ca="1" si="2"/>
        <v>#DIV/0!</v>
      </c>
      <c r="H54" s="26" t="str">
        <f ca="1">IF(ISERROR(TTEST('Data pre-processing'!DC54:DV54,'Data pre-processing'!DY54:ER54,2,2)),"N/A",TTEST('Data pre-processing'!DC54:DV54,'Data pre-processing'!DY54:ER54,2,2))</f>
        <v>N/A</v>
      </c>
      <c r="I54" s="24" t="e">
        <f t="shared" ca="1" si="3"/>
        <v>#DIV/0!</v>
      </c>
      <c r="J54" s="27" t="str">
        <f>IF(OR(ISERR(AVERAGE('Test Sample Data'!C54:V54)),ISERR(AVERAGE('Control Sample Data'!C54:V54))),"C",IF(COUNT('Test Sample Data'!C54:V54)&lt;2,"C",IF(OR(AND(AVERAGE('Test Sample Data'!C54:V54)&gt;=35,AVERAGE('Control Sample Data'!C54:V54)&gt;=35),AVERAGE('Test Sample Data'!C54:V54)="N/A",AVERAGE('Control Sample Data'!C54:V54)="N/A",COUNT('Test Sample Data'!C54:V54)&lt;2),"C",IF(AND(AVERAGE('Test Sample Data'!C54:V54)&gt;=30,AVERAGE('Control Sample Data'!C54:V54)&gt;=30,OR(H54&gt;=0.05,H54="N/A")),"B",IF(OR(AND(AVERAGE('Test Sample Data'!C54:V54)&gt;=30,AVERAGE('Control Sample Data'!C54:V54)&lt;=30),AND(AVERAGE('Test Sample Data'!C54:V54)&lt;=30,AVERAGE('Control Sample Data'!C54:V54)&gt;=30)),"A","OKAY")))))</f>
        <v>C</v>
      </c>
    </row>
    <row r="55" spans="1:10" ht="12.75" customHeight="1">
      <c r="A55" s="144" t="str">
        <f>'Test Sample Data'!A55</f>
        <v>Gln-TTG-1</v>
      </c>
      <c r="B55" s="162" t="s">
        <v>334</v>
      </c>
      <c r="C55" s="24" t="e">
        <f ca="1">'Data pre-processing'!CK55</f>
        <v>#DIV/0!</v>
      </c>
      <c r="D55" s="24" t="e">
        <f ca="1">'Data pre-processing'!CL55</f>
        <v>#DIV/0!</v>
      </c>
      <c r="E55" s="25" t="e">
        <f t="shared" ca="1" si="0"/>
        <v>#DIV/0!</v>
      </c>
      <c r="F55" s="25" t="e">
        <f t="shared" ca="1" si="1"/>
        <v>#DIV/0!</v>
      </c>
      <c r="G55" s="24" t="e">
        <f t="shared" ca="1" si="2"/>
        <v>#DIV/0!</v>
      </c>
      <c r="H55" s="26" t="str">
        <f ca="1">IF(ISERROR(TTEST('Data pre-processing'!DC55:DV55,'Data pre-processing'!DY55:ER55,2,2)),"N/A",TTEST('Data pre-processing'!DC55:DV55,'Data pre-processing'!DY55:ER55,2,2))</f>
        <v>N/A</v>
      </c>
      <c r="I55" s="24" t="e">
        <f t="shared" ca="1" si="3"/>
        <v>#DIV/0!</v>
      </c>
      <c r="J55" s="27" t="str">
        <f>IF(OR(ISERR(AVERAGE('Test Sample Data'!C55:V55)),ISERR(AVERAGE('Control Sample Data'!C55:V55))),"C",IF(COUNT('Test Sample Data'!C55:V55)&lt;2,"C",IF(OR(AND(AVERAGE('Test Sample Data'!C55:V55)&gt;=35,AVERAGE('Control Sample Data'!C55:V55)&gt;=35),AVERAGE('Test Sample Data'!C55:V55)="N/A",AVERAGE('Control Sample Data'!C55:V55)="N/A",COUNT('Test Sample Data'!C55:V55)&lt;2),"C",IF(AND(AVERAGE('Test Sample Data'!C55:V55)&gt;=30,AVERAGE('Control Sample Data'!C55:V55)&gt;=30,OR(H55&gt;=0.05,H55="N/A")),"B",IF(OR(AND(AVERAGE('Test Sample Data'!C55:V55)&gt;=30,AVERAGE('Control Sample Data'!C55:V55)&lt;=30),AND(AVERAGE('Test Sample Data'!C55:V55)&lt;=30,AVERAGE('Control Sample Data'!C55:V55)&gt;=30)),"A","OKAY")))))</f>
        <v>C</v>
      </c>
    </row>
    <row r="56" spans="1:10" ht="12.75" customHeight="1">
      <c r="A56" s="144" t="str">
        <f>'Test Sample Data'!A56</f>
        <v>Gln-TTG-2</v>
      </c>
      <c r="B56" s="162" t="s">
        <v>332</v>
      </c>
      <c r="C56" s="24" t="e">
        <f ca="1">'Data pre-processing'!CK56</f>
        <v>#DIV/0!</v>
      </c>
      <c r="D56" s="24" t="e">
        <f ca="1">'Data pre-processing'!CL56</f>
        <v>#DIV/0!</v>
      </c>
      <c r="E56" s="25" t="e">
        <f t="shared" ca="1" si="0"/>
        <v>#DIV/0!</v>
      </c>
      <c r="F56" s="25" t="e">
        <f t="shared" ca="1" si="1"/>
        <v>#DIV/0!</v>
      </c>
      <c r="G56" s="24" t="e">
        <f t="shared" ca="1" si="2"/>
        <v>#DIV/0!</v>
      </c>
      <c r="H56" s="26" t="str">
        <f ca="1">IF(ISERROR(TTEST('Data pre-processing'!DC56:DV56,'Data pre-processing'!DY56:ER56,2,2)),"N/A",TTEST('Data pre-processing'!DC56:DV56,'Data pre-processing'!DY56:ER56,2,2))</f>
        <v>N/A</v>
      </c>
      <c r="I56" s="24" t="e">
        <f t="shared" ca="1" si="3"/>
        <v>#DIV/0!</v>
      </c>
      <c r="J56" s="27" t="str">
        <f>IF(OR(ISERR(AVERAGE('Test Sample Data'!C56:V56)),ISERR(AVERAGE('Control Sample Data'!C56:V56))),"C",IF(COUNT('Test Sample Data'!C56:V56)&lt;2,"C",IF(OR(AND(AVERAGE('Test Sample Data'!C56:V56)&gt;=35,AVERAGE('Control Sample Data'!C56:V56)&gt;=35),AVERAGE('Test Sample Data'!C56:V56)="N/A",AVERAGE('Control Sample Data'!C56:V56)="N/A",COUNT('Test Sample Data'!C56:V56)&lt;2),"C",IF(AND(AVERAGE('Test Sample Data'!C56:V56)&gt;=30,AVERAGE('Control Sample Data'!C56:V56)&gt;=30,OR(H56&gt;=0.05,H56="N/A")),"B",IF(OR(AND(AVERAGE('Test Sample Data'!C56:V56)&gt;=30,AVERAGE('Control Sample Data'!C56:V56)&lt;=30),AND(AVERAGE('Test Sample Data'!C56:V56)&lt;=30,AVERAGE('Control Sample Data'!C56:V56)&gt;=30)),"A","OKAY")))))</f>
        <v>C</v>
      </c>
    </row>
    <row r="57" spans="1:10" ht="12.75" customHeight="1">
      <c r="A57" s="144" t="str">
        <f>'Test Sample Data'!A57</f>
        <v>Gln-TTG-3</v>
      </c>
      <c r="B57" s="162" t="s">
        <v>330</v>
      </c>
      <c r="C57" s="24" t="e">
        <f ca="1">'Data pre-processing'!CK57</f>
        <v>#DIV/0!</v>
      </c>
      <c r="D57" s="24" t="e">
        <f ca="1">'Data pre-processing'!CL57</f>
        <v>#DIV/0!</v>
      </c>
      <c r="E57" s="25" t="e">
        <f t="shared" ca="1" si="0"/>
        <v>#DIV/0!</v>
      </c>
      <c r="F57" s="25" t="e">
        <f t="shared" ca="1" si="1"/>
        <v>#DIV/0!</v>
      </c>
      <c r="G57" s="24" t="e">
        <f t="shared" ca="1" si="2"/>
        <v>#DIV/0!</v>
      </c>
      <c r="H57" s="26" t="str">
        <f ca="1">IF(ISERROR(TTEST('Data pre-processing'!DC57:DV57,'Data pre-processing'!DY57:ER57,2,2)),"N/A",TTEST('Data pre-processing'!DC57:DV57,'Data pre-processing'!DY57:ER57,2,2))</f>
        <v>N/A</v>
      </c>
      <c r="I57" s="24" t="e">
        <f t="shared" ca="1" si="3"/>
        <v>#DIV/0!</v>
      </c>
      <c r="J57" s="27" t="str">
        <f>IF(OR(ISERR(AVERAGE('Test Sample Data'!C57:V57)),ISERR(AVERAGE('Control Sample Data'!C57:V57))),"C",IF(COUNT('Test Sample Data'!C57:V57)&lt;2,"C",IF(OR(AND(AVERAGE('Test Sample Data'!C57:V57)&gt;=35,AVERAGE('Control Sample Data'!C57:V57)&gt;=35),AVERAGE('Test Sample Data'!C57:V57)="N/A",AVERAGE('Control Sample Data'!C57:V57)="N/A",COUNT('Test Sample Data'!C57:V57)&lt;2),"C",IF(AND(AVERAGE('Test Sample Data'!C57:V57)&gt;=30,AVERAGE('Control Sample Data'!C57:V57)&gt;=30,OR(H57&gt;=0.05,H57="N/A")),"B",IF(OR(AND(AVERAGE('Test Sample Data'!C57:V57)&gt;=30,AVERAGE('Control Sample Data'!C57:V57)&lt;=30),AND(AVERAGE('Test Sample Data'!C57:V57)&lt;=30,AVERAGE('Control Sample Data'!C57:V57)&gt;=30)),"A","OKAY")))))</f>
        <v>C</v>
      </c>
    </row>
    <row r="58" spans="1:10" ht="12.75" customHeight="1">
      <c r="A58" s="144" t="str">
        <f>'Test Sample Data'!A58</f>
        <v>Gln-TTG-4</v>
      </c>
      <c r="B58" s="162" t="s">
        <v>328</v>
      </c>
      <c r="C58" s="24" t="e">
        <f ca="1">'Data pre-processing'!CK58</f>
        <v>#DIV/0!</v>
      </c>
      <c r="D58" s="24" t="e">
        <f ca="1">'Data pre-processing'!CL58</f>
        <v>#DIV/0!</v>
      </c>
      <c r="E58" s="25" t="e">
        <f t="shared" ca="1" si="0"/>
        <v>#DIV/0!</v>
      </c>
      <c r="F58" s="25" t="e">
        <f t="shared" ca="1" si="1"/>
        <v>#DIV/0!</v>
      </c>
      <c r="G58" s="24" t="e">
        <f t="shared" ca="1" si="2"/>
        <v>#DIV/0!</v>
      </c>
      <c r="H58" s="26" t="str">
        <f ca="1">IF(ISERROR(TTEST('Data pre-processing'!DC58:DV58,'Data pre-processing'!DY58:ER58,2,2)),"N/A",TTEST('Data pre-processing'!DC58:DV58,'Data pre-processing'!DY58:ER58,2,2))</f>
        <v>N/A</v>
      </c>
      <c r="I58" s="24" t="e">
        <f t="shared" ca="1" si="3"/>
        <v>#DIV/0!</v>
      </c>
      <c r="J58" s="27" t="str">
        <f>IF(OR(ISERR(AVERAGE('Test Sample Data'!C58:V58)),ISERR(AVERAGE('Control Sample Data'!C58:V58))),"C",IF(COUNT('Test Sample Data'!C58:V58)&lt;2,"C",IF(OR(AND(AVERAGE('Test Sample Data'!C58:V58)&gt;=35,AVERAGE('Control Sample Data'!C58:V58)&gt;=35),AVERAGE('Test Sample Data'!C58:V58)="N/A",AVERAGE('Control Sample Data'!C58:V58)="N/A",COUNT('Test Sample Data'!C58:V58)&lt;2),"C",IF(AND(AVERAGE('Test Sample Data'!C58:V58)&gt;=30,AVERAGE('Control Sample Data'!C58:V58)&gt;=30,OR(H58&gt;=0.05,H58="N/A")),"B",IF(OR(AND(AVERAGE('Test Sample Data'!C58:V58)&gt;=30,AVERAGE('Control Sample Data'!C58:V58)&lt;=30),AND(AVERAGE('Test Sample Data'!C58:V58)&lt;=30,AVERAGE('Control Sample Data'!C58:V58)&gt;=30)),"A","OKAY")))))</f>
        <v>C</v>
      </c>
    </row>
    <row r="59" spans="1:10" ht="12.75" customHeight="1">
      <c r="A59" s="144" t="str">
        <f>'Test Sample Data'!A59</f>
        <v>Glu-CTC</v>
      </c>
      <c r="B59" s="162" t="s">
        <v>326</v>
      </c>
      <c r="C59" s="24" t="e">
        <f ca="1">'Data pre-processing'!CK59</f>
        <v>#DIV/0!</v>
      </c>
      <c r="D59" s="24" t="e">
        <f ca="1">'Data pre-processing'!CL59</f>
        <v>#DIV/0!</v>
      </c>
      <c r="E59" s="25" t="e">
        <f t="shared" ca="1" si="0"/>
        <v>#DIV/0!</v>
      </c>
      <c r="F59" s="25" t="e">
        <f t="shared" ca="1" si="1"/>
        <v>#DIV/0!</v>
      </c>
      <c r="G59" s="24" t="e">
        <f t="shared" ca="1" si="2"/>
        <v>#DIV/0!</v>
      </c>
      <c r="H59" s="26" t="str">
        <f ca="1">IF(ISERROR(TTEST('Data pre-processing'!DC59:DV59,'Data pre-processing'!DY59:ER59,2,2)),"N/A",TTEST('Data pre-processing'!DC59:DV59,'Data pre-processing'!DY59:ER59,2,2))</f>
        <v>N/A</v>
      </c>
      <c r="I59" s="24" t="e">
        <f t="shared" ca="1" si="3"/>
        <v>#DIV/0!</v>
      </c>
      <c r="J59" s="27" t="str">
        <f>IF(OR(ISERR(AVERAGE('Test Sample Data'!C59:V59)),ISERR(AVERAGE('Control Sample Data'!C59:V59))),"C",IF(COUNT('Test Sample Data'!C59:V59)&lt;2,"C",IF(OR(AND(AVERAGE('Test Sample Data'!C59:V59)&gt;=35,AVERAGE('Control Sample Data'!C59:V59)&gt;=35),AVERAGE('Test Sample Data'!C59:V59)="N/A",AVERAGE('Control Sample Data'!C59:V59)="N/A",COUNT('Test Sample Data'!C59:V59)&lt;2),"C",IF(AND(AVERAGE('Test Sample Data'!C59:V59)&gt;=30,AVERAGE('Control Sample Data'!C59:V59)&gt;=30,OR(H59&gt;=0.05,H59="N/A")),"B",IF(OR(AND(AVERAGE('Test Sample Data'!C59:V59)&gt;=30,AVERAGE('Control Sample Data'!C59:V59)&lt;=30),AND(AVERAGE('Test Sample Data'!C59:V59)&lt;=30,AVERAGE('Control Sample Data'!C59:V59)&gt;=30)),"A","OKAY")))))</f>
        <v>C</v>
      </c>
    </row>
    <row r="60" spans="1:10" ht="12.75" customHeight="1">
      <c r="A60" s="144" t="str">
        <f>'Test Sample Data'!A60</f>
        <v>Glu-TTC-1</v>
      </c>
      <c r="B60" s="162" t="s">
        <v>324</v>
      </c>
      <c r="C60" s="24" t="e">
        <f ca="1">'Data pre-processing'!CK60</f>
        <v>#DIV/0!</v>
      </c>
      <c r="D60" s="24" t="e">
        <f ca="1">'Data pre-processing'!CL60</f>
        <v>#DIV/0!</v>
      </c>
      <c r="E60" s="25" t="e">
        <f t="shared" ca="1" si="0"/>
        <v>#DIV/0!</v>
      </c>
      <c r="F60" s="25" t="e">
        <f t="shared" ca="1" si="1"/>
        <v>#DIV/0!</v>
      </c>
      <c r="G60" s="24" t="e">
        <f t="shared" ca="1" si="2"/>
        <v>#DIV/0!</v>
      </c>
      <c r="H60" s="26" t="str">
        <f ca="1">IF(ISERROR(TTEST('Data pre-processing'!DC60:DV60,'Data pre-processing'!DY60:ER60,2,2)),"N/A",TTEST('Data pre-processing'!DC60:DV60,'Data pre-processing'!DY60:ER60,2,2))</f>
        <v>N/A</v>
      </c>
      <c r="I60" s="24" t="e">
        <f t="shared" ca="1" si="3"/>
        <v>#DIV/0!</v>
      </c>
      <c r="J60" s="27" t="str">
        <f>IF(OR(ISERR(AVERAGE('Test Sample Data'!C60:V60)),ISERR(AVERAGE('Control Sample Data'!C60:V60))),"C",IF(COUNT('Test Sample Data'!C60:V60)&lt;2,"C",IF(OR(AND(AVERAGE('Test Sample Data'!C60:V60)&gt;=35,AVERAGE('Control Sample Data'!C60:V60)&gt;=35),AVERAGE('Test Sample Data'!C60:V60)="N/A",AVERAGE('Control Sample Data'!C60:V60)="N/A",COUNT('Test Sample Data'!C60:V60)&lt;2),"C",IF(AND(AVERAGE('Test Sample Data'!C60:V60)&gt;=30,AVERAGE('Control Sample Data'!C60:V60)&gt;=30,OR(H60&gt;=0.05,H60="N/A")),"B",IF(OR(AND(AVERAGE('Test Sample Data'!C60:V60)&gt;=30,AVERAGE('Control Sample Data'!C60:V60)&lt;=30),AND(AVERAGE('Test Sample Data'!C60:V60)&lt;=30,AVERAGE('Control Sample Data'!C60:V60)&gt;=30)),"A","OKAY")))))</f>
        <v>C</v>
      </c>
    </row>
    <row r="61" spans="1:10" ht="12.75" customHeight="1">
      <c r="A61" s="144" t="str">
        <f>'Test Sample Data'!A61</f>
        <v>Glu-TTC-2</v>
      </c>
      <c r="B61" s="162" t="s">
        <v>322</v>
      </c>
      <c r="C61" s="24" t="e">
        <f ca="1">'Data pre-processing'!CK61</f>
        <v>#DIV/0!</v>
      </c>
      <c r="D61" s="24" t="e">
        <f ca="1">'Data pre-processing'!CL61</f>
        <v>#DIV/0!</v>
      </c>
      <c r="E61" s="25" t="e">
        <f t="shared" ca="1" si="0"/>
        <v>#DIV/0!</v>
      </c>
      <c r="F61" s="25" t="e">
        <f t="shared" ca="1" si="1"/>
        <v>#DIV/0!</v>
      </c>
      <c r="G61" s="24" t="e">
        <f t="shared" ca="1" si="2"/>
        <v>#DIV/0!</v>
      </c>
      <c r="H61" s="26" t="str">
        <f ca="1">IF(ISERROR(TTEST('Data pre-processing'!DC61:DV61,'Data pre-processing'!DY61:ER61,2,2)),"N/A",TTEST('Data pre-processing'!DC61:DV61,'Data pre-processing'!DY61:ER61,2,2))</f>
        <v>N/A</v>
      </c>
      <c r="I61" s="24" t="e">
        <f t="shared" ca="1" si="3"/>
        <v>#DIV/0!</v>
      </c>
      <c r="J61" s="27" t="str">
        <f>IF(OR(ISERR(AVERAGE('Test Sample Data'!C61:V61)),ISERR(AVERAGE('Control Sample Data'!C61:V61))),"C",IF(COUNT('Test Sample Data'!C61:V61)&lt;2,"C",IF(OR(AND(AVERAGE('Test Sample Data'!C61:V61)&gt;=35,AVERAGE('Control Sample Data'!C61:V61)&gt;=35),AVERAGE('Test Sample Data'!C61:V61)="N/A",AVERAGE('Control Sample Data'!C61:V61)="N/A",COUNT('Test Sample Data'!C61:V61)&lt;2),"C",IF(AND(AVERAGE('Test Sample Data'!C61:V61)&gt;=30,AVERAGE('Control Sample Data'!C61:V61)&gt;=30,OR(H61&gt;=0.05,H61="N/A")),"B",IF(OR(AND(AVERAGE('Test Sample Data'!C61:V61)&gt;=30,AVERAGE('Control Sample Data'!C61:V61)&lt;=30),AND(AVERAGE('Test Sample Data'!C61:V61)&lt;=30,AVERAGE('Control Sample Data'!C61:V61)&gt;=30)),"A","OKAY")))))</f>
        <v>C</v>
      </c>
    </row>
    <row r="62" spans="1:10" ht="12.75" customHeight="1">
      <c r="A62" s="144" t="str">
        <f>'Test Sample Data'!A62</f>
        <v>Glu-TTC-3</v>
      </c>
      <c r="B62" s="162" t="s">
        <v>320</v>
      </c>
      <c r="C62" s="24" t="e">
        <f ca="1">'Data pre-processing'!CK62</f>
        <v>#DIV/0!</v>
      </c>
      <c r="D62" s="24" t="e">
        <f ca="1">'Data pre-processing'!CL62</f>
        <v>#DIV/0!</v>
      </c>
      <c r="E62" s="25" t="e">
        <f t="shared" ca="1" si="0"/>
        <v>#DIV/0!</v>
      </c>
      <c r="F62" s="25" t="e">
        <f t="shared" ca="1" si="1"/>
        <v>#DIV/0!</v>
      </c>
      <c r="G62" s="24" t="e">
        <f t="shared" ca="1" si="2"/>
        <v>#DIV/0!</v>
      </c>
      <c r="H62" s="26" t="str">
        <f ca="1">IF(ISERROR(TTEST('Data pre-processing'!DC62:DV62,'Data pre-processing'!DY62:ER62,2,2)),"N/A",TTEST('Data pre-processing'!DC62:DV62,'Data pre-processing'!DY62:ER62,2,2))</f>
        <v>N/A</v>
      </c>
      <c r="I62" s="24" t="e">
        <f t="shared" ca="1" si="3"/>
        <v>#DIV/0!</v>
      </c>
      <c r="J62" s="27" t="str">
        <f>IF(OR(ISERR(AVERAGE('Test Sample Data'!C62:V62)),ISERR(AVERAGE('Control Sample Data'!C62:V62))),"C",IF(COUNT('Test Sample Data'!C62:V62)&lt;2,"C",IF(OR(AND(AVERAGE('Test Sample Data'!C62:V62)&gt;=35,AVERAGE('Control Sample Data'!C62:V62)&gt;=35),AVERAGE('Test Sample Data'!C62:V62)="N/A",AVERAGE('Control Sample Data'!C62:V62)="N/A",COUNT('Test Sample Data'!C62:V62)&lt;2),"C",IF(AND(AVERAGE('Test Sample Data'!C62:V62)&gt;=30,AVERAGE('Control Sample Data'!C62:V62)&gt;=30,OR(H62&gt;=0.05,H62="N/A")),"B",IF(OR(AND(AVERAGE('Test Sample Data'!C62:V62)&gt;=30,AVERAGE('Control Sample Data'!C62:V62)&lt;=30),AND(AVERAGE('Test Sample Data'!C62:V62)&lt;=30,AVERAGE('Control Sample Data'!C62:V62)&gt;=30)),"A","OKAY")))))</f>
        <v>C</v>
      </c>
    </row>
    <row r="63" spans="1:10" ht="12.75" customHeight="1">
      <c r="A63" s="144" t="str">
        <f>'Test Sample Data'!A63</f>
        <v>Gly-CCC-1</v>
      </c>
      <c r="B63" s="162" t="s">
        <v>318</v>
      </c>
      <c r="C63" s="24" t="e">
        <f ca="1">'Data pre-processing'!CK63</f>
        <v>#DIV/0!</v>
      </c>
      <c r="D63" s="24" t="e">
        <f ca="1">'Data pre-processing'!CL63</f>
        <v>#DIV/0!</v>
      </c>
      <c r="E63" s="25" t="e">
        <f t="shared" ca="1" si="0"/>
        <v>#DIV/0!</v>
      </c>
      <c r="F63" s="25" t="e">
        <f t="shared" ca="1" si="1"/>
        <v>#DIV/0!</v>
      </c>
      <c r="G63" s="24" t="e">
        <f t="shared" ca="1" si="2"/>
        <v>#DIV/0!</v>
      </c>
      <c r="H63" s="26" t="str">
        <f ca="1">IF(ISERROR(TTEST('Data pre-processing'!DC63:DV63,'Data pre-processing'!DY63:ER63,2,2)),"N/A",TTEST('Data pre-processing'!DC63:DV63,'Data pre-processing'!DY63:ER63,2,2))</f>
        <v>N/A</v>
      </c>
      <c r="I63" s="24" t="e">
        <f t="shared" ca="1" si="3"/>
        <v>#DIV/0!</v>
      </c>
      <c r="J63" s="27" t="str">
        <f>IF(OR(ISERR(AVERAGE('Test Sample Data'!C63:V63)),ISERR(AVERAGE('Control Sample Data'!C63:V63))),"C",IF(COUNT('Test Sample Data'!C63:V63)&lt;2,"C",IF(OR(AND(AVERAGE('Test Sample Data'!C63:V63)&gt;=35,AVERAGE('Control Sample Data'!C63:V63)&gt;=35),AVERAGE('Test Sample Data'!C63:V63)="N/A",AVERAGE('Control Sample Data'!C63:V63)="N/A",COUNT('Test Sample Data'!C63:V63)&lt;2),"C",IF(AND(AVERAGE('Test Sample Data'!C63:V63)&gt;=30,AVERAGE('Control Sample Data'!C63:V63)&gt;=30,OR(H63&gt;=0.05,H63="N/A")),"B",IF(OR(AND(AVERAGE('Test Sample Data'!C63:V63)&gt;=30,AVERAGE('Control Sample Data'!C63:V63)&lt;=30),AND(AVERAGE('Test Sample Data'!C63:V63)&lt;=30,AVERAGE('Control Sample Data'!C63:V63)&gt;=30)),"A","OKAY")))))</f>
        <v>C</v>
      </c>
    </row>
    <row r="64" spans="1:10" ht="12.75" customHeight="1">
      <c r="A64" s="144" t="str">
        <f>'Test Sample Data'!A64</f>
        <v>Gly-CCC-2</v>
      </c>
      <c r="B64" s="162" t="s">
        <v>316</v>
      </c>
      <c r="C64" s="24" t="e">
        <f ca="1">'Data pre-processing'!CK64</f>
        <v>#DIV/0!</v>
      </c>
      <c r="D64" s="24" t="e">
        <f ca="1">'Data pre-processing'!CL64</f>
        <v>#DIV/0!</v>
      </c>
      <c r="E64" s="25" t="e">
        <f t="shared" ca="1" si="0"/>
        <v>#DIV/0!</v>
      </c>
      <c r="F64" s="25" t="e">
        <f t="shared" ca="1" si="1"/>
        <v>#DIV/0!</v>
      </c>
      <c r="G64" s="24" t="e">
        <f t="shared" ca="1" si="2"/>
        <v>#DIV/0!</v>
      </c>
      <c r="H64" s="26" t="str">
        <f ca="1">IF(ISERROR(TTEST('Data pre-processing'!DC64:DV64,'Data pre-processing'!DY64:ER64,2,2)),"N/A",TTEST('Data pre-processing'!DC64:DV64,'Data pre-processing'!DY64:ER64,2,2))</f>
        <v>N/A</v>
      </c>
      <c r="I64" s="24" t="e">
        <f t="shared" ca="1" si="3"/>
        <v>#DIV/0!</v>
      </c>
      <c r="J64" s="27" t="str">
        <f>IF(OR(ISERR(AVERAGE('Test Sample Data'!C64:V64)),ISERR(AVERAGE('Control Sample Data'!C64:V64))),"C",IF(COUNT('Test Sample Data'!C64:V64)&lt;2,"C",IF(OR(AND(AVERAGE('Test Sample Data'!C64:V64)&gt;=35,AVERAGE('Control Sample Data'!C64:V64)&gt;=35),AVERAGE('Test Sample Data'!C64:V64)="N/A",AVERAGE('Control Sample Data'!C64:V64)="N/A",COUNT('Test Sample Data'!C64:V64)&lt;2),"C",IF(AND(AVERAGE('Test Sample Data'!C64:V64)&gt;=30,AVERAGE('Control Sample Data'!C64:V64)&gt;=30,OR(H64&gt;=0.05,H64="N/A")),"B",IF(OR(AND(AVERAGE('Test Sample Data'!C64:V64)&gt;=30,AVERAGE('Control Sample Data'!C64:V64)&lt;=30),AND(AVERAGE('Test Sample Data'!C64:V64)&lt;=30,AVERAGE('Control Sample Data'!C64:V64)&gt;=30)),"A","OKAY")))))</f>
        <v>C</v>
      </c>
    </row>
    <row r="65" spans="1:10" ht="12.75" customHeight="1">
      <c r="A65" s="144" t="str">
        <f>'Test Sample Data'!A65</f>
        <v>Gly-CCC-3</v>
      </c>
      <c r="B65" s="162" t="s">
        <v>314</v>
      </c>
      <c r="C65" s="24" t="e">
        <f ca="1">'Data pre-processing'!CK65</f>
        <v>#DIV/0!</v>
      </c>
      <c r="D65" s="24" t="e">
        <f ca="1">'Data pre-processing'!CL65</f>
        <v>#DIV/0!</v>
      </c>
      <c r="E65" s="25" t="e">
        <f t="shared" ca="1" si="0"/>
        <v>#DIV/0!</v>
      </c>
      <c r="F65" s="25" t="e">
        <f t="shared" ca="1" si="1"/>
        <v>#DIV/0!</v>
      </c>
      <c r="G65" s="24" t="e">
        <f t="shared" ca="1" si="2"/>
        <v>#DIV/0!</v>
      </c>
      <c r="H65" s="26" t="str">
        <f ca="1">IF(ISERROR(TTEST('Data pre-processing'!DC65:DV65,'Data pre-processing'!DY65:ER65,2,2)),"N/A",TTEST('Data pre-processing'!DC65:DV65,'Data pre-processing'!DY65:ER65,2,2))</f>
        <v>N/A</v>
      </c>
      <c r="I65" s="24" t="e">
        <f t="shared" ca="1" si="3"/>
        <v>#DIV/0!</v>
      </c>
      <c r="J65" s="27" t="str">
        <f>IF(OR(ISERR(AVERAGE('Test Sample Data'!C65:V65)),ISERR(AVERAGE('Control Sample Data'!C65:V65))),"C",IF(COUNT('Test Sample Data'!C65:V65)&lt;2,"C",IF(OR(AND(AVERAGE('Test Sample Data'!C65:V65)&gt;=35,AVERAGE('Control Sample Data'!C65:V65)&gt;=35),AVERAGE('Test Sample Data'!C65:V65)="N/A",AVERAGE('Control Sample Data'!C65:V65)="N/A",COUNT('Test Sample Data'!C65:V65)&lt;2),"C",IF(AND(AVERAGE('Test Sample Data'!C65:V65)&gt;=30,AVERAGE('Control Sample Data'!C65:V65)&gt;=30,OR(H65&gt;=0.05,H65="N/A")),"B",IF(OR(AND(AVERAGE('Test Sample Data'!C65:V65)&gt;=30,AVERAGE('Control Sample Data'!C65:V65)&lt;=30),AND(AVERAGE('Test Sample Data'!C65:V65)&lt;=30,AVERAGE('Control Sample Data'!C65:V65)&gt;=30)),"A","OKAY")))))</f>
        <v>C</v>
      </c>
    </row>
    <row r="66" spans="1:10" ht="12.75" customHeight="1">
      <c r="A66" s="144" t="str">
        <f>'Test Sample Data'!A66</f>
        <v>Gly-GCC-1</v>
      </c>
      <c r="B66" s="162" t="s">
        <v>312</v>
      </c>
      <c r="C66" s="24" t="e">
        <f ca="1">'Data pre-processing'!CK66</f>
        <v>#DIV/0!</v>
      </c>
      <c r="D66" s="24" t="e">
        <f ca="1">'Data pre-processing'!CL66</f>
        <v>#DIV/0!</v>
      </c>
      <c r="E66" s="25" t="e">
        <f t="shared" ca="1" si="0"/>
        <v>#DIV/0!</v>
      </c>
      <c r="F66" s="25" t="e">
        <f t="shared" ca="1" si="1"/>
        <v>#DIV/0!</v>
      </c>
      <c r="G66" s="24" t="e">
        <f t="shared" ca="1" si="2"/>
        <v>#DIV/0!</v>
      </c>
      <c r="H66" s="26" t="str">
        <f ca="1">IF(ISERROR(TTEST('Data pre-processing'!DC66:DV66,'Data pre-processing'!DY66:ER66,2,2)),"N/A",TTEST('Data pre-processing'!DC66:DV66,'Data pre-processing'!DY66:ER66,2,2))</f>
        <v>N/A</v>
      </c>
      <c r="I66" s="24" t="e">
        <f t="shared" ca="1" si="3"/>
        <v>#DIV/0!</v>
      </c>
      <c r="J66" s="27" t="str">
        <f>IF(OR(ISERR(AVERAGE('Test Sample Data'!C66:V66)),ISERR(AVERAGE('Control Sample Data'!C66:V66))),"C",IF(COUNT('Test Sample Data'!C66:V66)&lt;2,"C",IF(OR(AND(AVERAGE('Test Sample Data'!C66:V66)&gt;=35,AVERAGE('Control Sample Data'!C66:V66)&gt;=35),AVERAGE('Test Sample Data'!C66:V66)="N/A",AVERAGE('Control Sample Data'!C66:V66)="N/A",COUNT('Test Sample Data'!C66:V66)&lt;2),"C",IF(AND(AVERAGE('Test Sample Data'!C66:V66)&gt;=30,AVERAGE('Control Sample Data'!C66:V66)&gt;=30,OR(H66&gt;=0.05,H66="N/A")),"B",IF(OR(AND(AVERAGE('Test Sample Data'!C66:V66)&gt;=30,AVERAGE('Control Sample Data'!C66:V66)&lt;=30),AND(AVERAGE('Test Sample Data'!C66:V66)&lt;=30,AVERAGE('Control Sample Data'!C66:V66)&gt;=30)),"A","OKAY")))))</f>
        <v>C</v>
      </c>
    </row>
    <row r="67" spans="1:10" ht="12.75" customHeight="1">
      <c r="A67" s="144" t="str">
        <f>'Test Sample Data'!A67</f>
        <v>Gly-GCC-2</v>
      </c>
      <c r="B67" s="162" t="s">
        <v>310</v>
      </c>
      <c r="C67" s="24" t="e">
        <f ca="1">'Data pre-processing'!CK67</f>
        <v>#DIV/0!</v>
      </c>
      <c r="D67" s="24" t="e">
        <f ca="1">'Data pre-processing'!CL67</f>
        <v>#DIV/0!</v>
      </c>
      <c r="E67" s="25" t="e">
        <f t="shared" ref="E67:E130" ca="1" si="4">2^-C67</f>
        <v>#DIV/0!</v>
      </c>
      <c r="F67" s="25" t="e">
        <f t="shared" ref="F67:F130" ca="1" si="5">2^-D67</f>
        <v>#DIV/0!</v>
      </c>
      <c r="G67" s="24" t="e">
        <f t="shared" ref="G67:G130" ca="1" si="6">E67/F67</f>
        <v>#DIV/0!</v>
      </c>
      <c r="H67" s="26" t="str">
        <f ca="1">IF(ISERROR(TTEST('Data pre-processing'!DC67:DV67,'Data pre-processing'!DY67:ER67,2,2)),"N/A",TTEST('Data pre-processing'!DC67:DV67,'Data pre-processing'!DY67:ER67,2,2))</f>
        <v>N/A</v>
      </c>
      <c r="I67" s="24" t="e">
        <f t="shared" ref="I67:I130" ca="1" si="7">IF(G67&gt;1,G67,-1/G67)</f>
        <v>#DIV/0!</v>
      </c>
      <c r="J67" s="27" t="str">
        <f>IF(OR(ISERR(AVERAGE('Test Sample Data'!C67:V67)),ISERR(AVERAGE('Control Sample Data'!C67:V67))),"C",IF(COUNT('Test Sample Data'!C67:V67)&lt;2,"C",IF(OR(AND(AVERAGE('Test Sample Data'!C67:V67)&gt;=35,AVERAGE('Control Sample Data'!C67:V67)&gt;=35),AVERAGE('Test Sample Data'!C67:V67)="N/A",AVERAGE('Control Sample Data'!C67:V67)="N/A",COUNT('Test Sample Data'!C67:V67)&lt;2),"C",IF(AND(AVERAGE('Test Sample Data'!C67:V67)&gt;=30,AVERAGE('Control Sample Data'!C67:V67)&gt;=30,OR(H67&gt;=0.05,H67="N/A")),"B",IF(OR(AND(AVERAGE('Test Sample Data'!C67:V67)&gt;=30,AVERAGE('Control Sample Data'!C67:V67)&lt;=30),AND(AVERAGE('Test Sample Data'!C67:V67)&lt;=30,AVERAGE('Control Sample Data'!C67:V67)&gt;=30)),"A","OKAY")))))</f>
        <v>C</v>
      </c>
    </row>
    <row r="68" spans="1:10" ht="12.75" customHeight="1">
      <c r="A68" s="144" t="str">
        <f>'Test Sample Data'!A68</f>
        <v>Gly-GCC-3</v>
      </c>
      <c r="B68" s="162" t="s">
        <v>308</v>
      </c>
      <c r="C68" s="24" t="e">
        <f ca="1">'Data pre-processing'!CK68</f>
        <v>#DIV/0!</v>
      </c>
      <c r="D68" s="24" t="e">
        <f ca="1">'Data pre-processing'!CL68</f>
        <v>#DIV/0!</v>
      </c>
      <c r="E68" s="25" t="e">
        <f t="shared" ca="1" si="4"/>
        <v>#DIV/0!</v>
      </c>
      <c r="F68" s="25" t="e">
        <f t="shared" ca="1" si="5"/>
        <v>#DIV/0!</v>
      </c>
      <c r="G68" s="24" t="e">
        <f t="shared" ca="1" si="6"/>
        <v>#DIV/0!</v>
      </c>
      <c r="H68" s="26" t="str">
        <f ca="1">IF(ISERROR(TTEST('Data pre-processing'!DC68:DV68,'Data pre-processing'!DY68:ER68,2,2)),"N/A",TTEST('Data pre-processing'!DC68:DV68,'Data pre-processing'!DY68:ER68,2,2))</f>
        <v>N/A</v>
      </c>
      <c r="I68" s="24" t="e">
        <f t="shared" ca="1" si="7"/>
        <v>#DIV/0!</v>
      </c>
      <c r="J68" s="27" t="str">
        <f>IF(OR(ISERR(AVERAGE('Test Sample Data'!C68:V68)),ISERR(AVERAGE('Control Sample Data'!C68:V68))),"C",IF(COUNT('Test Sample Data'!C68:V68)&lt;2,"C",IF(OR(AND(AVERAGE('Test Sample Data'!C68:V68)&gt;=35,AVERAGE('Control Sample Data'!C68:V68)&gt;=35),AVERAGE('Test Sample Data'!C68:V68)="N/A",AVERAGE('Control Sample Data'!C68:V68)="N/A",COUNT('Test Sample Data'!C68:V68)&lt;2),"C",IF(AND(AVERAGE('Test Sample Data'!C68:V68)&gt;=30,AVERAGE('Control Sample Data'!C68:V68)&gt;=30,OR(H68&gt;=0.05,H68="N/A")),"B",IF(OR(AND(AVERAGE('Test Sample Data'!C68:V68)&gt;=30,AVERAGE('Control Sample Data'!C68:V68)&lt;=30),AND(AVERAGE('Test Sample Data'!C68:V68)&lt;=30,AVERAGE('Control Sample Data'!C68:V68)&gt;=30)),"A","OKAY")))))</f>
        <v>C</v>
      </c>
    </row>
    <row r="69" spans="1:10" ht="12.75" customHeight="1">
      <c r="A69" s="144" t="str">
        <f>'Test Sample Data'!A69</f>
        <v>Gly-GCC-4</v>
      </c>
      <c r="B69" s="162" t="s">
        <v>306</v>
      </c>
      <c r="C69" s="24" t="e">
        <f ca="1">'Data pre-processing'!CK69</f>
        <v>#DIV/0!</v>
      </c>
      <c r="D69" s="24" t="e">
        <f ca="1">'Data pre-processing'!CL69</f>
        <v>#DIV/0!</v>
      </c>
      <c r="E69" s="25" t="e">
        <f t="shared" ca="1" si="4"/>
        <v>#DIV/0!</v>
      </c>
      <c r="F69" s="25" t="e">
        <f t="shared" ca="1" si="5"/>
        <v>#DIV/0!</v>
      </c>
      <c r="G69" s="24" t="e">
        <f t="shared" ca="1" si="6"/>
        <v>#DIV/0!</v>
      </c>
      <c r="H69" s="26" t="str">
        <f ca="1">IF(ISERROR(TTEST('Data pre-processing'!DC69:DV69,'Data pre-processing'!DY69:ER69,2,2)),"N/A",TTEST('Data pre-processing'!DC69:DV69,'Data pre-processing'!DY69:ER69,2,2))</f>
        <v>N/A</v>
      </c>
      <c r="I69" s="24" t="e">
        <f t="shared" ca="1" si="7"/>
        <v>#DIV/0!</v>
      </c>
      <c r="J69" s="27" t="str">
        <f>IF(OR(ISERR(AVERAGE('Test Sample Data'!C69:V69)),ISERR(AVERAGE('Control Sample Data'!C69:V69))),"C",IF(COUNT('Test Sample Data'!C69:V69)&lt;2,"C",IF(OR(AND(AVERAGE('Test Sample Data'!C69:V69)&gt;=35,AVERAGE('Control Sample Data'!C69:V69)&gt;=35),AVERAGE('Test Sample Data'!C69:V69)="N/A",AVERAGE('Control Sample Data'!C69:V69)="N/A",COUNT('Test Sample Data'!C69:V69)&lt;2),"C",IF(AND(AVERAGE('Test Sample Data'!C69:V69)&gt;=30,AVERAGE('Control Sample Data'!C69:V69)&gt;=30,OR(H69&gt;=0.05,H69="N/A")),"B",IF(OR(AND(AVERAGE('Test Sample Data'!C69:V69)&gt;=30,AVERAGE('Control Sample Data'!C69:V69)&lt;=30),AND(AVERAGE('Test Sample Data'!C69:V69)&lt;=30,AVERAGE('Control Sample Data'!C69:V69)&gt;=30)),"A","OKAY")))))</f>
        <v>C</v>
      </c>
    </row>
    <row r="70" spans="1:10" ht="12.75" customHeight="1">
      <c r="A70" s="144" t="str">
        <f>'Test Sample Data'!A70</f>
        <v>Gly-TCC-1</v>
      </c>
      <c r="B70" s="162" t="s">
        <v>304</v>
      </c>
      <c r="C70" s="24" t="e">
        <f ca="1">'Data pre-processing'!CK70</f>
        <v>#DIV/0!</v>
      </c>
      <c r="D70" s="24" t="e">
        <f ca="1">'Data pre-processing'!CL70</f>
        <v>#DIV/0!</v>
      </c>
      <c r="E70" s="25" t="e">
        <f t="shared" ca="1" si="4"/>
        <v>#DIV/0!</v>
      </c>
      <c r="F70" s="25" t="e">
        <f t="shared" ca="1" si="5"/>
        <v>#DIV/0!</v>
      </c>
      <c r="G70" s="24" t="e">
        <f t="shared" ca="1" si="6"/>
        <v>#DIV/0!</v>
      </c>
      <c r="H70" s="26" t="str">
        <f ca="1">IF(ISERROR(TTEST('Data pre-processing'!DC70:DV70,'Data pre-processing'!DY70:ER70,2,2)),"N/A",TTEST('Data pre-processing'!DC70:DV70,'Data pre-processing'!DY70:ER70,2,2))</f>
        <v>N/A</v>
      </c>
      <c r="I70" s="24" t="e">
        <f t="shared" ca="1" si="7"/>
        <v>#DIV/0!</v>
      </c>
      <c r="J70" s="27" t="str">
        <f>IF(OR(ISERR(AVERAGE('Test Sample Data'!C70:V70)),ISERR(AVERAGE('Control Sample Data'!C70:V70))),"C",IF(COUNT('Test Sample Data'!C70:V70)&lt;2,"C",IF(OR(AND(AVERAGE('Test Sample Data'!C70:V70)&gt;=35,AVERAGE('Control Sample Data'!C70:V70)&gt;=35),AVERAGE('Test Sample Data'!C70:V70)="N/A",AVERAGE('Control Sample Data'!C70:V70)="N/A",COUNT('Test Sample Data'!C70:V70)&lt;2),"C",IF(AND(AVERAGE('Test Sample Data'!C70:V70)&gt;=30,AVERAGE('Control Sample Data'!C70:V70)&gt;=30,OR(H70&gt;=0.05,H70="N/A")),"B",IF(OR(AND(AVERAGE('Test Sample Data'!C70:V70)&gt;=30,AVERAGE('Control Sample Data'!C70:V70)&lt;=30),AND(AVERAGE('Test Sample Data'!C70:V70)&lt;=30,AVERAGE('Control Sample Data'!C70:V70)&gt;=30)),"A","OKAY")))))</f>
        <v>C</v>
      </c>
    </row>
    <row r="71" spans="1:10" ht="12.75" customHeight="1">
      <c r="A71" s="144" t="str">
        <f>'Test Sample Data'!A71</f>
        <v>Gly-TCC-2</v>
      </c>
      <c r="B71" s="162" t="s">
        <v>302</v>
      </c>
      <c r="C71" s="24" t="e">
        <f ca="1">'Data pre-processing'!CK71</f>
        <v>#DIV/0!</v>
      </c>
      <c r="D71" s="24" t="e">
        <f ca="1">'Data pre-processing'!CL71</f>
        <v>#DIV/0!</v>
      </c>
      <c r="E71" s="25" t="e">
        <f t="shared" ca="1" si="4"/>
        <v>#DIV/0!</v>
      </c>
      <c r="F71" s="25" t="e">
        <f t="shared" ca="1" si="5"/>
        <v>#DIV/0!</v>
      </c>
      <c r="G71" s="24" t="e">
        <f t="shared" ca="1" si="6"/>
        <v>#DIV/0!</v>
      </c>
      <c r="H71" s="26" t="str">
        <f ca="1">IF(ISERROR(TTEST('Data pre-processing'!DC71:DV71,'Data pre-processing'!DY71:ER71,2,2)),"N/A",TTEST('Data pre-processing'!DC71:DV71,'Data pre-processing'!DY71:ER71,2,2))</f>
        <v>N/A</v>
      </c>
      <c r="I71" s="24" t="e">
        <f t="shared" ca="1" si="7"/>
        <v>#DIV/0!</v>
      </c>
      <c r="J71" s="27" t="str">
        <f>IF(OR(ISERR(AVERAGE('Test Sample Data'!C71:V71)),ISERR(AVERAGE('Control Sample Data'!C71:V71))),"C",IF(COUNT('Test Sample Data'!C71:V71)&lt;2,"C",IF(OR(AND(AVERAGE('Test Sample Data'!C71:V71)&gt;=35,AVERAGE('Control Sample Data'!C71:V71)&gt;=35),AVERAGE('Test Sample Data'!C71:V71)="N/A",AVERAGE('Control Sample Data'!C71:V71)="N/A",COUNT('Test Sample Data'!C71:V71)&lt;2),"C",IF(AND(AVERAGE('Test Sample Data'!C71:V71)&gt;=30,AVERAGE('Control Sample Data'!C71:V71)&gt;=30,OR(H71&gt;=0.05,H71="N/A")),"B",IF(OR(AND(AVERAGE('Test Sample Data'!C71:V71)&gt;=30,AVERAGE('Control Sample Data'!C71:V71)&lt;=30),AND(AVERAGE('Test Sample Data'!C71:V71)&lt;=30,AVERAGE('Control Sample Data'!C71:V71)&gt;=30)),"A","OKAY")))))</f>
        <v>C</v>
      </c>
    </row>
    <row r="72" spans="1:10" ht="12.75" customHeight="1">
      <c r="A72" s="144" t="str">
        <f>'Test Sample Data'!A72</f>
        <v>Gly-TCC-3</v>
      </c>
      <c r="B72" s="162" t="s">
        <v>300</v>
      </c>
      <c r="C72" s="24" t="e">
        <f ca="1">'Data pre-processing'!CK72</f>
        <v>#DIV/0!</v>
      </c>
      <c r="D72" s="24" t="e">
        <f ca="1">'Data pre-processing'!CL72</f>
        <v>#DIV/0!</v>
      </c>
      <c r="E72" s="25" t="e">
        <f t="shared" ca="1" si="4"/>
        <v>#DIV/0!</v>
      </c>
      <c r="F72" s="25" t="e">
        <f t="shared" ca="1" si="5"/>
        <v>#DIV/0!</v>
      </c>
      <c r="G72" s="24" t="e">
        <f t="shared" ca="1" si="6"/>
        <v>#DIV/0!</v>
      </c>
      <c r="H72" s="26" t="str">
        <f ca="1">IF(ISERROR(TTEST('Data pre-processing'!DC72:DV72,'Data pre-processing'!DY72:ER72,2,2)),"N/A",TTEST('Data pre-processing'!DC72:DV72,'Data pre-processing'!DY72:ER72,2,2))</f>
        <v>N/A</v>
      </c>
      <c r="I72" s="24" t="e">
        <f t="shared" ca="1" si="7"/>
        <v>#DIV/0!</v>
      </c>
      <c r="J72" s="27" t="str">
        <f>IF(OR(ISERR(AVERAGE('Test Sample Data'!C72:V72)),ISERR(AVERAGE('Control Sample Data'!C72:V72))),"C",IF(COUNT('Test Sample Data'!C72:V72)&lt;2,"C",IF(OR(AND(AVERAGE('Test Sample Data'!C72:V72)&gt;=35,AVERAGE('Control Sample Data'!C72:V72)&gt;=35),AVERAGE('Test Sample Data'!C72:V72)="N/A",AVERAGE('Control Sample Data'!C72:V72)="N/A",COUNT('Test Sample Data'!C72:V72)&lt;2),"C",IF(AND(AVERAGE('Test Sample Data'!C72:V72)&gt;=30,AVERAGE('Control Sample Data'!C72:V72)&gt;=30,OR(H72&gt;=0.05,H72="N/A")),"B",IF(OR(AND(AVERAGE('Test Sample Data'!C72:V72)&gt;=30,AVERAGE('Control Sample Data'!C72:V72)&lt;=30),AND(AVERAGE('Test Sample Data'!C72:V72)&lt;=30,AVERAGE('Control Sample Data'!C72:V72)&gt;=30)),"A","OKAY")))))</f>
        <v>C</v>
      </c>
    </row>
    <row r="73" spans="1:10" ht="12.75" customHeight="1">
      <c r="A73" s="144" t="str">
        <f>'Test Sample Data'!A73</f>
        <v>Gly-TCC-4</v>
      </c>
      <c r="B73" s="162" t="s">
        <v>298</v>
      </c>
      <c r="C73" s="24" t="e">
        <f ca="1">'Data pre-processing'!CK73</f>
        <v>#DIV/0!</v>
      </c>
      <c r="D73" s="24" t="e">
        <f ca="1">'Data pre-processing'!CL73</f>
        <v>#DIV/0!</v>
      </c>
      <c r="E73" s="25" t="e">
        <f t="shared" ca="1" si="4"/>
        <v>#DIV/0!</v>
      </c>
      <c r="F73" s="25" t="e">
        <f t="shared" ca="1" si="5"/>
        <v>#DIV/0!</v>
      </c>
      <c r="G73" s="24" t="e">
        <f t="shared" ca="1" si="6"/>
        <v>#DIV/0!</v>
      </c>
      <c r="H73" s="26" t="str">
        <f ca="1">IF(ISERROR(TTEST('Data pre-processing'!DC73:DV73,'Data pre-processing'!DY73:ER73,2,2)),"N/A",TTEST('Data pre-processing'!DC73:DV73,'Data pre-processing'!DY73:ER73,2,2))</f>
        <v>N/A</v>
      </c>
      <c r="I73" s="24" t="e">
        <f t="shared" ca="1" si="7"/>
        <v>#DIV/0!</v>
      </c>
      <c r="J73" s="27" t="str">
        <f>IF(OR(ISERR(AVERAGE('Test Sample Data'!C73:V73)),ISERR(AVERAGE('Control Sample Data'!C73:V73))),"C",IF(COUNT('Test Sample Data'!C73:V73)&lt;2,"C",IF(OR(AND(AVERAGE('Test Sample Data'!C73:V73)&gt;=35,AVERAGE('Control Sample Data'!C73:V73)&gt;=35),AVERAGE('Test Sample Data'!C73:V73)="N/A",AVERAGE('Control Sample Data'!C73:V73)="N/A",COUNT('Test Sample Data'!C73:V73)&lt;2),"C",IF(AND(AVERAGE('Test Sample Data'!C73:V73)&gt;=30,AVERAGE('Control Sample Data'!C73:V73)&gt;=30,OR(H73&gt;=0.05,H73="N/A")),"B",IF(OR(AND(AVERAGE('Test Sample Data'!C73:V73)&gt;=30,AVERAGE('Control Sample Data'!C73:V73)&lt;=30),AND(AVERAGE('Test Sample Data'!C73:V73)&lt;=30,AVERAGE('Control Sample Data'!C73:V73)&gt;=30)),"A","OKAY")))))</f>
        <v>C</v>
      </c>
    </row>
    <row r="74" spans="1:10" ht="12.75" customHeight="1">
      <c r="A74" s="144" t="str">
        <f>'Test Sample Data'!A74</f>
        <v>Gly-TCC-5</v>
      </c>
      <c r="B74" s="162" t="s">
        <v>296</v>
      </c>
      <c r="C74" s="24" t="e">
        <f ca="1">'Data pre-processing'!CK74</f>
        <v>#DIV/0!</v>
      </c>
      <c r="D74" s="24" t="e">
        <f ca="1">'Data pre-processing'!CL74</f>
        <v>#DIV/0!</v>
      </c>
      <c r="E74" s="25" t="e">
        <f t="shared" ca="1" si="4"/>
        <v>#DIV/0!</v>
      </c>
      <c r="F74" s="25" t="e">
        <f t="shared" ca="1" si="5"/>
        <v>#DIV/0!</v>
      </c>
      <c r="G74" s="24" t="e">
        <f t="shared" ca="1" si="6"/>
        <v>#DIV/0!</v>
      </c>
      <c r="H74" s="26" t="str">
        <f ca="1">IF(ISERROR(TTEST('Data pre-processing'!DC74:DV74,'Data pre-processing'!DY74:ER74,2,2)),"N/A",TTEST('Data pre-processing'!DC74:DV74,'Data pre-processing'!DY74:ER74,2,2))</f>
        <v>N/A</v>
      </c>
      <c r="I74" s="24" t="e">
        <f t="shared" ca="1" si="7"/>
        <v>#DIV/0!</v>
      </c>
      <c r="J74" s="27" t="str">
        <f>IF(OR(ISERR(AVERAGE('Test Sample Data'!C74:V74)),ISERR(AVERAGE('Control Sample Data'!C74:V74))),"C",IF(COUNT('Test Sample Data'!C74:V74)&lt;2,"C",IF(OR(AND(AVERAGE('Test Sample Data'!C74:V74)&gt;=35,AVERAGE('Control Sample Data'!C74:V74)&gt;=35),AVERAGE('Test Sample Data'!C74:V74)="N/A",AVERAGE('Control Sample Data'!C74:V74)="N/A",COUNT('Test Sample Data'!C74:V74)&lt;2),"C",IF(AND(AVERAGE('Test Sample Data'!C74:V74)&gt;=30,AVERAGE('Control Sample Data'!C74:V74)&gt;=30,OR(H74&gt;=0.05,H74="N/A")),"B",IF(OR(AND(AVERAGE('Test Sample Data'!C74:V74)&gt;=30,AVERAGE('Control Sample Data'!C74:V74)&lt;=30),AND(AVERAGE('Test Sample Data'!C74:V74)&lt;=30,AVERAGE('Control Sample Data'!C74:V74)&gt;=30)),"A","OKAY")))))</f>
        <v>C</v>
      </c>
    </row>
    <row r="75" spans="1:10" ht="12.75" customHeight="1">
      <c r="A75" s="144" t="str">
        <f>'Test Sample Data'!A75</f>
        <v>His-GTG-1</v>
      </c>
      <c r="B75" s="162" t="s">
        <v>294</v>
      </c>
      <c r="C75" s="24" t="e">
        <f ca="1">'Data pre-processing'!CK75</f>
        <v>#DIV/0!</v>
      </c>
      <c r="D75" s="24" t="e">
        <f ca="1">'Data pre-processing'!CL75</f>
        <v>#DIV/0!</v>
      </c>
      <c r="E75" s="25" t="e">
        <f t="shared" ca="1" si="4"/>
        <v>#DIV/0!</v>
      </c>
      <c r="F75" s="25" t="e">
        <f t="shared" ca="1" si="5"/>
        <v>#DIV/0!</v>
      </c>
      <c r="G75" s="24" t="e">
        <f t="shared" ca="1" si="6"/>
        <v>#DIV/0!</v>
      </c>
      <c r="H75" s="26" t="str">
        <f ca="1">IF(ISERROR(TTEST('Data pre-processing'!DC75:DV75,'Data pre-processing'!DY75:ER75,2,2)),"N/A",TTEST('Data pre-processing'!DC75:DV75,'Data pre-processing'!DY75:ER75,2,2))</f>
        <v>N/A</v>
      </c>
      <c r="I75" s="24" t="e">
        <f t="shared" ca="1" si="7"/>
        <v>#DIV/0!</v>
      </c>
      <c r="J75" s="27" t="str">
        <f>IF(OR(ISERR(AVERAGE('Test Sample Data'!C75:V75)),ISERR(AVERAGE('Control Sample Data'!C75:V75))),"C",IF(COUNT('Test Sample Data'!C75:V75)&lt;2,"C",IF(OR(AND(AVERAGE('Test Sample Data'!C75:V75)&gt;=35,AVERAGE('Control Sample Data'!C75:V75)&gt;=35),AVERAGE('Test Sample Data'!C75:V75)="N/A",AVERAGE('Control Sample Data'!C75:V75)="N/A",COUNT('Test Sample Data'!C75:V75)&lt;2),"C",IF(AND(AVERAGE('Test Sample Data'!C75:V75)&gt;=30,AVERAGE('Control Sample Data'!C75:V75)&gt;=30,OR(H75&gt;=0.05,H75="N/A")),"B",IF(OR(AND(AVERAGE('Test Sample Data'!C75:V75)&gt;=30,AVERAGE('Control Sample Data'!C75:V75)&lt;=30),AND(AVERAGE('Test Sample Data'!C75:V75)&lt;=30,AVERAGE('Control Sample Data'!C75:V75)&gt;=30)),"A","OKAY")))))</f>
        <v>C</v>
      </c>
    </row>
    <row r="76" spans="1:10" ht="12.75" customHeight="1">
      <c r="A76" s="144" t="str">
        <f>'Test Sample Data'!A76</f>
        <v>His-GTG-2</v>
      </c>
      <c r="B76" s="162" t="s">
        <v>292</v>
      </c>
      <c r="C76" s="24" t="e">
        <f ca="1">'Data pre-processing'!CK76</f>
        <v>#DIV/0!</v>
      </c>
      <c r="D76" s="24" t="e">
        <f ca="1">'Data pre-processing'!CL76</f>
        <v>#DIV/0!</v>
      </c>
      <c r="E76" s="25" t="e">
        <f t="shared" ca="1" si="4"/>
        <v>#DIV/0!</v>
      </c>
      <c r="F76" s="25" t="e">
        <f t="shared" ca="1" si="5"/>
        <v>#DIV/0!</v>
      </c>
      <c r="G76" s="24" t="e">
        <f t="shared" ca="1" si="6"/>
        <v>#DIV/0!</v>
      </c>
      <c r="H76" s="26" t="str">
        <f ca="1">IF(ISERROR(TTEST('Data pre-processing'!DC76:DV76,'Data pre-processing'!DY76:ER76,2,2)),"N/A",TTEST('Data pre-processing'!DC76:DV76,'Data pre-processing'!DY76:ER76,2,2))</f>
        <v>N/A</v>
      </c>
      <c r="I76" s="24" t="e">
        <f t="shared" ca="1" si="7"/>
        <v>#DIV/0!</v>
      </c>
      <c r="J76" s="27" t="str">
        <f>IF(OR(ISERR(AVERAGE('Test Sample Data'!C76:V76)),ISERR(AVERAGE('Control Sample Data'!C76:V76))),"C",IF(COUNT('Test Sample Data'!C76:V76)&lt;2,"C",IF(OR(AND(AVERAGE('Test Sample Data'!C76:V76)&gt;=35,AVERAGE('Control Sample Data'!C76:V76)&gt;=35),AVERAGE('Test Sample Data'!C76:V76)="N/A",AVERAGE('Control Sample Data'!C76:V76)="N/A",COUNT('Test Sample Data'!C76:V76)&lt;2),"C",IF(AND(AVERAGE('Test Sample Data'!C76:V76)&gt;=30,AVERAGE('Control Sample Data'!C76:V76)&gt;=30,OR(H76&gt;=0.05,H76="N/A")),"B",IF(OR(AND(AVERAGE('Test Sample Data'!C76:V76)&gt;=30,AVERAGE('Control Sample Data'!C76:V76)&lt;=30),AND(AVERAGE('Test Sample Data'!C76:V76)&lt;=30,AVERAGE('Control Sample Data'!C76:V76)&gt;=30)),"A","OKAY")))))</f>
        <v>C</v>
      </c>
    </row>
    <row r="77" spans="1:10" ht="12.75" customHeight="1">
      <c r="A77" s="144" t="str">
        <f>'Test Sample Data'!A77</f>
        <v>His-GTG-3</v>
      </c>
      <c r="B77" s="162" t="s">
        <v>290</v>
      </c>
      <c r="C77" s="24" t="e">
        <f ca="1">'Data pre-processing'!CK77</f>
        <v>#DIV/0!</v>
      </c>
      <c r="D77" s="24" t="e">
        <f ca="1">'Data pre-processing'!CL77</f>
        <v>#DIV/0!</v>
      </c>
      <c r="E77" s="25" t="e">
        <f t="shared" ca="1" si="4"/>
        <v>#DIV/0!</v>
      </c>
      <c r="F77" s="25" t="e">
        <f t="shared" ca="1" si="5"/>
        <v>#DIV/0!</v>
      </c>
      <c r="G77" s="24" t="e">
        <f t="shared" ca="1" si="6"/>
        <v>#DIV/0!</v>
      </c>
      <c r="H77" s="26" t="str">
        <f ca="1">IF(ISERROR(TTEST('Data pre-processing'!DC77:DV77,'Data pre-processing'!DY77:ER77,2,2)),"N/A",TTEST('Data pre-processing'!DC77:DV77,'Data pre-processing'!DY77:ER77,2,2))</f>
        <v>N/A</v>
      </c>
      <c r="I77" s="24" t="e">
        <f t="shared" ca="1" si="7"/>
        <v>#DIV/0!</v>
      </c>
      <c r="J77" s="27" t="str">
        <f>IF(OR(ISERR(AVERAGE('Test Sample Data'!C77:V77)),ISERR(AVERAGE('Control Sample Data'!C77:V77))),"C",IF(COUNT('Test Sample Data'!C77:V77)&lt;2,"C",IF(OR(AND(AVERAGE('Test Sample Data'!C77:V77)&gt;=35,AVERAGE('Control Sample Data'!C77:V77)&gt;=35),AVERAGE('Test Sample Data'!C77:V77)="N/A",AVERAGE('Control Sample Data'!C77:V77)="N/A",COUNT('Test Sample Data'!C77:V77)&lt;2),"C",IF(AND(AVERAGE('Test Sample Data'!C77:V77)&gt;=30,AVERAGE('Control Sample Data'!C77:V77)&gt;=30,OR(H77&gt;=0.05,H77="N/A")),"B",IF(OR(AND(AVERAGE('Test Sample Data'!C77:V77)&gt;=30,AVERAGE('Control Sample Data'!C77:V77)&lt;=30),AND(AVERAGE('Test Sample Data'!C77:V77)&lt;=30,AVERAGE('Control Sample Data'!C77:V77)&gt;=30)),"A","OKAY")))))</f>
        <v>C</v>
      </c>
    </row>
    <row r="78" spans="1:10" ht="12.75" customHeight="1">
      <c r="A78" s="144" t="str">
        <f>'Test Sample Data'!A78</f>
        <v>Ile-AAT-1</v>
      </c>
      <c r="B78" s="162" t="s">
        <v>288</v>
      </c>
      <c r="C78" s="24" t="e">
        <f ca="1">'Data pre-processing'!CK78</f>
        <v>#DIV/0!</v>
      </c>
      <c r="D78" s="24" t="e">
        <f ca="1">'Data pre-processing'!CL78</f>
        <v>#DIV/0!</v>
      </c>
      <c r="E78" s="25" t="e">
        <f t="shared" ca="1" si="4"/>
        <v>#DIV/0!</v>
      </c>
      <c r="F78" s="25" t="e">
        <f t="shared" ca="1" si="5"/>
        <v>#DIV/0!</v>
      </c>
      <c r="G78" s="24" t="e">
        <f t="shared" ca="1" si="6"/>
        <v>#DIV/0!</v>
      </c>
      <c r="H78" s="26" t="str">
        <f ca="1">IF(ISERROR(TTEST('Data pre-processing'!DC78:DV78,'Data pre-processing'!DY78:ER78,2,2)),"N/A",TTEST('Data pre-processing'!DC78:DV78,'Data pre-processing'!DY78:ER78,2,2))</f>
        <v>N/A</v>
      </c>
      <c r="I78" s="24" t="e">
        <f t="shared" ca="1" si="7"/>
        <v>#DIV/0!</v>
      </c>
      <c r="J78" s="27" t="str">
        <f>IF(OR(ISERR(AVERAGE('Test Sample Data'!C78:V78)),ISERR(AVERAGE('Control Sample Data'!C78:V78))),"C",IF(COUNT('Test Sample Data'!C78:V78)&lt;2,"C",IF(OR(AND(AVERAGE('Test Sample Data'!C78:V78)&gt;=35,AVERAGE('Control Sample Data'!C78:V78)&gt;=35),AVERAGE('Test Sample Data'!C78:V78)="N/A",AVERAGE('Control Sample Data'!C78:V78)="N/A",COUNT('Test Sample Data'!C78:V78)&lt;2),"C",IF(AND(AVERAGE('Test Sample Data'!C78:V78)&gt;=30,AVERAGE('Control Sample Data'!C78:V78)&gt;=30,OR(H78&gt;=0.05,H78="N/A")),"B",IF(OR(AND(AVERAGE('Test Sample Data'!C78:V78)&gt;=30,AVERAGE('Control Sample Data'!C78:V78)&lt;=30),AND(AVERAGE('Test Sample Data'!C78:V78)&lt;=30,AVERAGE('Control Sample Data'!C78:V78)&gt;=30)),"A","OKAY")))))</f>
        <v>C</v>
      </c>
    </row>
    <row r="79" spans="1:10" ht="12.75" customHeight="1">
      <c r="A79" s="144" t="str">
        <f>'Test Sample Data'!A79</f>
        <v>Ile-AAT-2</v>
      </c>
      <c r="B79" s="162" t="s">
        <v>286</v>
      </c>
      <c r="C79" s="24" t="e">
        <f ca="1">'Data pre-processing'!CK79</f>
        <v>#DIV/0!</v>
      </c>
      <c r="D79" s="24" t="e">
        <f ca="1">'Data pre-processing'!CL79</f>
        <v>#DIV/0!</v>
      </c>
      <c r="E79" s="25" t="e">
        <f t="shared" ca="1" si="4"/>
        <v>#DIV/0!</v>
      </c>
      <c r="F79" s="25" t="e">
        <f t="shared" ca="1" si="5"/>
        <v>#DIV/0!</v>
      </c>
      <c r="G79" s="24" t="e">
        <f t="shared" ca="1" si="6"/>
        <v>#DIV/0!</v>
      </c>
      <c r="H79" s="26" t="str">
        <f ca="1">IF(ISERROR(TTEST('Data pre-processing'!DC79:DV79,'Data pre-processing'!DY79:ER79,2,2)),"N/A",TTEST('Data pre-processing'!DC79:DV79,'Data pre-processing'!DY79:ER79,2,2))</f>
        <v>N/A</v>
      </c>
      <c r="I79" s="24" t="e">
        <f t="shared" ca="1" si="7"/>
        <v>#DIV/0!</v>
      </c>
      <c r="J79" s="27" t="str">
        <f>IF(OR(ISERR(AVERAGE('Test Sample Data'!C79:V79)),ISERR(AVERAGE('Control Sample Data'!C79:V79))),"C",IF(COUNT('Test Sample Data'!C79:V79)&lt;2,"C",IF(OR(AND(AVERAGE('Test Sample Data'!C79:V79)&gt;=35,AVERAGE('Control Sample Data'!C79:V79)&gt;=35),AVERAGE('Test Sample Data'!C79:V79)="N/A",AVERAGE('Control Sample Data'!C79:V79)="N/A",COUNT('Test Sample Data'!C79:V79)&lt;2),"C",IF(AND(AVERAGE('Test Sample Data'!C79:V79)&gt;=30,AVERAGE('Control Sample Data'!C79:V79)&gt;=30,OR(H79&gt;=0.05,H79="N/A")),"B",IF(OR(AND(AVERAGE('Test Sample Data'!C79:V79)&gt;=30,AVERAGE('Control Sample Data'!C79:V79)&lt;=30),AND(AVERAGE('Test Sample Data'!C79:V79)&lt;=30,AVERAGE('Control Sample Data'!C79:V79)&gt;=30)),"A","OKAY")))))</f>
        <v>C</v>
      </c>
    </row>
    <row r="80" spans="1:10" ht="12.75" customHeight="1">
      <c r="A80" s="144" t="str">
        <f>'Test Sample Data'!A80</f>
        <v>Ile-AAT-3</v>
      </c>
      <c r="B80" s="162" t="s">
        <v>284</v>
      </c>
      <c r="C80" s="24" t="e">
        <f ca="1">'Data pre-processing'!CK80</f>
        <v>#DIV/0!</v>
      </c>
      <c r="D80" s="24" t="e">
        <f ca="1">'Data pre-processing'!CL80</f>
        <v>#DIV/0!</v>
      </c>
      <c r="E80" s="25" t="e">
        <f t="shared" ca="1" si="4"/>
        <v>#DIV/0!</v>
      </c>
      <c r="F80" s="25" t="e">
        <f t="shared" ca="1" si="5"/>
        <v>#DIV/0!</v>
      </c>
      <c r="G80" s="24" t="e">
        <f t="shared" ca="1" si="6"/>
        <v>#DIV/0!</v>
      </c>
      <c r="H80" s="26" t="str">
        <f ca="1">IF(ISERROR(TTEST('Data pre-processing'!DC80:DV80,'Data pre-processing'!DY80:ER80,2,2)),"N/A",TTEST('Data pre-processing'!DC80:DV80,'Data pre-processing'!DY80:ER80,2,2))</f>
        <v>N/A</v>
      </c>
      <c r="I80" s="24" t="e">
        <f t="shared" ca="1" si="7"/>
        <v>#DIV/0!</v>
      </c>
      <c r="J80" s="27" t="str">
        <f>IF(OR(ISERR(AVERAGE('Test Sample Data'!C80:V80)),ISERR(AVERAGE('Control Sample Data'!C80:V80))),"C",IF(COUNT('Test Sample Data'!C80:V80)&lt;2,"C",IF(OR(AND(AVERAGE('Test Sample Data'!C80:V80)&gt;=35,AVERAGE('Control Sample Data'!C80:V80)&gt;=35),AVERAGE('Test Sample Data'!C80:V80)="N/A",AVERAGE('Control Sample Data'!C80:V80)="N/A",COUNT('Test Sample Data'!C80:V80)&lt;2),"C",IF(AND(AVERAGE('Test Sample Data'!C80:V80)&gt;=30,AVERAGE('Control Sample Data'!C80:V80)&gt;=30,OR(H80&gt;=0.05,H80="N/A")),"B",IF(OR(AND(AVERAGE('Test Sample Data'!C80:V80)&gt;=30,AVERAGE('Control Sample Data'!C80:V80)&lt;=30),AND(AVERAGE('Test Sample Data'!C80:V80)&lt;=30,AVERAGE('Control Sample Data'!C80:V80)&gt;=30)),"A","OKAY")))))</f>
        <v>C</v>
      </c>
    </row>
    <row r="81" spans="1:256" ht="12.75" customHeight="1">
      <c r="A81" s="144" t="str">
        <f>'Test Sample Data'!A81</f>
        <v>Ile-AAT-4</v>
      </c>
      <c r="B81" s="162" t="s">
        <v>282</v>
      </c>
      <c r="C81" s="24" t="e">
        <f ca="1">'Data pre-processing'!CK81</f>
        <v>#DIV/0!</v>
      </c>
      <c r="D81" s="24" t="e">
        <f ca="1">'Data pre-processing'!CL81</f>
        <v>#DIV/0!</v>
      </c>
      <c r="E81" s="25" t="e">
        <f t="shared" ca="1" si="4"/>
        <v>#DIV/0!</v>
      </c>
      <c r="F81" s="25" t="e">
        <f t="shared" ca="1" si="5"/>
        <v>#DIV/0!</v>
      </c>
      <c r="G81" s="24" t="e">
        <f t="shared" ca="1" si="6"/>
        <v>#DIV/0!</v>
      </c>
      <c r="H81" s="26" t="str">
        <f ca="1">IF(ISERROR(TTEST('Data pre-processing'!DC81:DV81,'Data pre-processing'!DY81:ER81,2,2)),"N/A",TTEST('Data pre-processing'!DC81:DV81,'Data pre-processing'!DY81:ER81,2,2))</f>
        <v>N/A</v>
      </c>
      <c r="I81" s="24" t="e">
        <f t="shared" ca="1" si="7"/>
        <v>#DIV/0!</v>
      </c>
      <c r="J81" s="27" t="str">
        <f>IF(OR(ISERR(AVERAGE('Test Sample Data'!C81:V81)),ISERR(AVERAGE('Control Sample Data'!C81:V81))),"C",IF(COUNT('Test Sample Data'!C81:V81)&lt;2,"C",IF(OR(AND(AVERAGE('Test Sample Data'!C81:V81)&gt;=35,AVERAGE('Control Sample Data'!C81:V81)&gt;=35),AVERAGE('Test Sample Data'!C81:V81)="N/A",AVERAGE('Control Sample Data'!C81:V81)="N/A",COUNT('Test Sample Data'!C81:V81)&lt;2),"C",IF(AND(AVERAGE('Test Sample Data'!C81:V81)&gt;=30,AVERAGE('Control Sample Data'!C81:V81)&gt;=30,OR(H81&gt;=0.05,H81="N/A")),"B",IF(OR(AND(AVERAGE('Test Sample Data'!C81:V81)&gt;=30,AVERAGE('Control Sample Data'!C81:V81)&lt;=30),AND(AVERAGE('Test Sample Data'!C81:V81)&lt;=30,AVERAGE('Control Sample Data'!C81:V81)&gt;=30)),"A","OKAY")))))</f>
        <v>C</v>
      </c>
    </row>
    <row r="82" spans="1:256" ht="12.75" customHeight="1">
      <c r="A82" s="144" t="str">
        <f>'Test Sample Data'!A82</f>
        <v>Ile-AAT-5</v>
      </c>
      <c r="B82" s="162" t="s">
        <v>280</v>
      </c>
      <c r="C82" s="24" t="e">
        <f ca="1">'Data pre-processing'!CK82</f>
        <v>#DIV/0!</v>
      </c>
      <c r="D82" s="24" t="e">
        <f ca="1">'Data pre-processing'!CL82</f>
        <v>#DIV/0!</v>
      </c>
      <c r="E82" s="25" t="e">
        <f t="shared" ca="1" si="4"/>
        <v>#DIV/0!</v>
      </c>
      <c r="F82" s="25" t="e">
        <f t="shared" ca="1" si="5"/>
        <v>#DIV/0!</v>
      </c>
      <c r="G82" s="24" t="e">
        <f t="shared" ca="1" si="6"/>
        <v>#DIV/0!</v>
      </c>
      <c r="H82" s="26" t="str">
        <f ca="1">IF(ISERROR(TTEST('Data pre-processing'!DC82:DV82,'Data pre-processing'!DY82:ER82,2,2)),"N/A",TTEST('Data pre-processing'!DC82:DV82,'Data pre-processing'!DY82:ER82,2,2))</f>
        <v>N/A</v>
      </c>
      <c r="I82" s="24" t="e">
        <f t="shared" ca="1" si="7"/>
        <v>#DIV/0!</v>
      </c>
      <c r="J82" s="27" t="str">
        <f>IF(OR(ISERR(AVERAGE('Test Sample Data'!C82:V82)),ISERR(AVERAGE('Control Sample Data'!C82:V82))),"C",IF(COUNT('Test Sample Data'!C82:V82)&lt;2,"C",IF(OR(AND(AVERAGE('Test Sample Data'!C82:V82)&gt;=35,AVERAGE('Control Sample Data'!C82:V82)&gt;=35),AVERAGE('Test Sample Data'!C82:V82)="N/A",AVERAGE('Control Sample Data'!C82:V82)="N/A",COUNT('Test Sample Data'!C82:V82)&lt;2),"C",IF(AND(AVERAGE('Test Sample Data'!C82:V82)&gt;=30,AVERAGE('Control Sample Data'!C82:V82)&gt;=30,OR(H82&gt;=0.05,H82="N/A")),"B",IF(OR(AND(AVERAGE('Test Sample Data'!C82:V82)&gt;=30,AVERAGE('Control Sample Data'!C82:V82)&lt;=30),AND(AVERAGE('Test Sample Data'!C82:V82)&lt;=30,AVERAGE('Control Sample Data'!C82:V82)&gt;=30)),"A","OKAY")))))</f>
        <v>C</v>
      </c>
    </row>
    <row r="83" spans="1:256" ht="12.75" customHeight="1">
      <c r="A83" s="144" t="str">
        <f>'Test Sample Data'!A83</f>
        <v>Ile-AAT-6</v>
      </c>
      <c r="B83" s="162" t="s">
        <v>278</v>
      </c>
      <c r="C83" s="24" t="e">
        <f ca="1">'Data pre-processing'!CK83</f>
        <v>#DIV/0!</v>
      </c>
      <c r="D83" s="24" t="e">
        <f ca="1">'Data pre-processing'!CL83</f>
        <v>#DIV/0!</v>
      </c>
      <c r="E83" s="25" t="e">
        <f t="shared" ca="1" si="4"/>
        <v>#DIV/0!</v>
      </c>
      <c r="F83" s="25" t="e">
        <f t="shared" ca="1" si="5"/>
        <v>#DIV/0!</v>
      </c>
      <c r="G83" s="24" t="e">
        <f t="shared" ca="1" si="6"/>
        <v>#DIV/0!</v>
      </c>
      <c r="H83" s="26" t="str">
        <f ca="1">IF(ISERROR(TTEST('Data pre-processing'!DC83:DV83,'Data pre-processing'!DY83:ER83,2,2)),"N/A",TTEST('Data pre-processing'!DC83:DV83,'Data pre-processing'!DY83:ER83,2,2))</f>
        <v>N/A</v>
      </c>
      <c r="I83" s="24" t="e">
        <f t="shared" ca="1" si="7"/>
        <v>#DIV/0!</v>
      </c>
      <c r="J83" s="27" t="str">
        <f>IF(OR(ISERR(AVERAGE('Test Sample Data'!C83:V83)),ISERR(AVERAGE('Control Sample Data'!C83:V83))),"C",IF(COUNT('Test Sample Data'!C83:V83)&lt;2,"C",IF(OR(AND(AVERAGE('Test Sample Data'!C83:V83)&gt;=35,AVERAGE('Control Sample Data'!C83:V83)&gt;=35),AVERAGE('Test Sample Data'!C83:V83)="N/A",AVERAGE('Control Sample Data'!C83:V83)="N/A",COUNT('Test Sample Data'!C83:V83)&lt;2),"C",IF(AND(AVERAGE('Test Sample Data'!C83:V83)&gt;=30,AVERAGE('Control Sample Data'!C83:V83)&gt;=30,OR(H83&gt;=0.05,H83="N/A")),"B",IF(OR(AND(AVERAGE('Test Sample Data'!C83:V83)&gt;=30,AVERAGE('Control Sample Data'!C83:V83)&lt;=30),AND(AVERAGE('Test Sample Data'!C83:V83)&lt;=30,AVERAGE('Control Sample Data'!C83:V83)&gt;=30)),"A","OKAY")))))</f>
        <v>C</v>
      </c>
    </row>
    <row r="84" spans="1:256" ht="12.75" customHeight="1">
      <c r="A84" s="144" t="str">
        <f>'Test Sample Data'!A84</f>
        <v>Ile-GAT</v>
      </c>
      <c r="B84" s="162" t="s">
        <v>276</v>
      </c>
      <c r="C84" s="24" t="e">
        <f ca="1">'Data pre-processing'!CK84</f>
        <v>#DIV/0!</v>
      </c>
      <c r="D84" s="24" t="e">
        <f ca="1">'Data pre-processing'!CL84</f>
        <v>#DIV/0!</v>
      </c>
      <c r="E84" s="25" t="e">
        <f t="shared" ca="1" si="4"/>
        <v>#DIV/0!</v>
      </c>
      <c r="F84" s="25" t="e">
        <f t="shared" ca="1" si="5"/>
        <v>#DIV/0!</v>
      </c>
      <c r="G84" s="24" t="e">
        <f t="shared" ca="1" si="6"/>
        <v>#DIV/0!</v>
      </c>
      <c r="H84" s="26" t="str">
        <f ca="1">IF(ISERROR(TTEST('Data pre-processing'!DC84:DV84,'Data pre-processing'!DY84:ER84,2,2)),"N/A",TTEST('Data pre-processing'!DC84:DV84,'Data pre-processing'!DY84:ER84,2,2))</f>
        <v>N/A</v>
      </c>
      <c r="I84" s="24" t="e">
        <f t="shared" ca="1" si="7"/>
        <v>#DIV/0!</v>
      </c>
      <c r="J84" s="27" t="str">
        <f>IF(OR(ISERR(AVERAGE('Test Sample Data'!C84:V84)),ISERR(AVERAGE('Control Sample Data'!C84:V84))),"C",IF(COUNT('Test Sample Data'!C84:V84)&lt;2,"C",IF(OR(AND(AVERAGE('Test Sample Data'!C84:V84)&gt;=35,AVERAGE('Control Sample Data'!C84:V84)&gt;=35),AVERAGE('Test Sample Data'!C84:V84)="N/A",AVERAGE('Control Sample Data'!C84:V84)="N/A",COUNT('Test Sample Data'!C84:V84)&lt;2),"C",IF(AND(AVERAGE('Test Sample Data'!C84:V84)&gt;=30,AVERAGE('Control Sample Data'!C84:V84)&gt;=30,OR(H84&gt;=0.05,H84="N/A")),"B",IF(OR(AND(AVERAGE('Test Sample Data'!C84:V84)&gt;=30,AVERAGE('Control Sample Data'!C84:V84)&lt;=30),AND(AVERAGE('Test Sample Data'!C84:V84)&lt;=30,AVERAGE('Control Sample Data'!C84:V84)&gt;=30)),"A","OKAY")))))</f>
        <v>C</v>
      </c>
      <c r="R84"/>
      <c r="S84"/>
      <c r="T84"/>
      <c r="U84"/>
    </row>
    <row r="85" spans="1:256" ht="12.75" customHeight="1">
      <c r="A85" s="144" t="str">
        <f>'Test Sample Data'!A85</f>
        <v>Ile-TAT</v>
      </c>
      <c r="B85" s="162" t="s">
        <v>274</v>
      </c>
      <c r="C85" s="24" t="e">
        <f ca="1">'Data pre-processing'!CK85</f>
        <v>#DIV/0!</v>
      </c>
      <c r="D85" s="24" t="e">
        <f ca="1">'Data pre-processing'!CL85</f>
        <v>#DIV/0!</v>
      </c>
      <c r="E85" s="25" t="e">
        <f t="shared" ca="1" si="4"/>
        <v>#DIV/0!</v>
      </c>
      <c r="F85" s="25" t="e">
        <f t="shared" ca="1" si="5"/>
        <v>#DIV/0!</v>
      </c>
      <c r="G85" s="24" t="e">
        <f t="shared" ca="1" si="6"/>
        <v>#DIV/0!</v>
      </c>
      <c r="H85" s="26" t="str">
        <f ca="1">IF(ISERROR(TTEST('Data pre-processing'!DC85:DV85,'Data pre-processing'!DY85:ER85,2,2)),"N/A",TTEST('Data pre-processing'!DC85:DV85,'Data pre-processing'!DY85:ER85,2,2))</f>
        <v>N/A</v>
      </c>
      <c r="I85" s="24" t="e">
        <f t="shared" ca="1" si="7"/>
        <v>#DIV/0!</v>
      </c>
      <c r="J85" s="27" t="str">
        <f>IF(OR(ISERR(AVERAGE('Test Sample Data'!C85:V85)),ISERR(AVERAGE('Control Sample Data'!C85:V85))),"C",IF(COUNT('Test Sample Data'!C85:V85)&lt;2,"C",IF(OR(AND(AVERAGE('Test Sample Data'!C85:V85)&gt;=35,AVERAGE('Control Sample Data'!C85:V85)&gt;=35),AVERAGE('Test Sample Data'!C85:V85)="N/A",AVERAGE('Control Sample Data'!C85:V85)="N/A",COUNT('Test Sample Data'!C85:V85)&lt;2),"C",IF(AND(AVERAGE('Test Sample Data'!C85:V85)&gt;=30,AVERAGE('Control Sample Data'!C85:V85)&gt;=30,OR(H85&gt;=0.05,H85="N/A")),"B",IF(OR(AND(AVERAGE('Test Sample Data'!C85:V85)&gt;=30,AVERAGE('Control Sample Data'!C85:V85)&lt;=30),AND(AVERAGE('Test Sample Data'!C85:V85)&lt;=30,AVERAGE('Control Sample Data'!C85:V85)&gt;=30)),"A","OKAY")))))</f>
        <v>C</v>
      </c>
      <c r="L85" s="24"/>
      <c r="M85" s="24"/>
      <c r="N85" s="25"/>
      <c r="O85" s="25"/>
      <c r="P85" s="24"/>
      <c r="Q85" s="26"/>
      <c r="R85"/>
      <c r="S85"/>
      <c r="T85"/>
      <c r="U85"/>
      <c r="V85" s="24"/>
      <c r="W85" s="25"/>
      <c r="X85" s="25"/>
      <c r="Y85" s="24"/>
      <c r="Z85" s="26"/>
      <c r="AA85" s="24"/>
      <c r="AB85" s="28"/>
      <c r="AC85" s="16"/>
      <c r="AD85" s="24"/>
      <c r="AE85" s="24"/>
      <c r="AF85" s="25"/>
      <c r="AG85" s="25"/>
      <c r="AH85" s="24"/>
      <c r="AI85" s="26"/>
      <c r="AJ85" s="24"/>
      <c r="AK85" s="28"/>
      <c r="AL85" s="16"/>
      <c r="AM85" s="24"/>
      <c r="AN85" s="24"/>
      <c r="AO85" s="25"/>
      <c r="AP85" s="25"/>
      <c r="AQ85" s="24"/>
      <c r="AR85" s="26"/>
      <c r="AS85" s="24"/>
      <c r="AT85" s="28"/>
      <c r="AU85" s="16"/>
      <c r="AV85" s="24"/>
      <c r="AW85" s="24"/>
      <c r="AX85" s="25"/>
      <c r="AY85" s="25"/>
      <c r="AZ85" s="24"/>
      <c r="BA85" s="26"/>
      <c r="BB85" s="24"/>
      <c r="BC85" s="28"/>
      <c r="BD85" s="16"/>
      <c r="BE85" s="24"/>
      <c r="BF85" s="24"/>
      <c r="BG85" s="25"/>
      <c r="BH85" s="25"/>
      <c r="BI85" s="24"/>
      <c r="BJ85" s="26"/>
      <c r="BK85" s="24"/>
      <c r="BL85" s="28"/>
      <c r="BM85" s="16"/>
      <c r="BN85" s="24"/>
      <c r="BO85" s="24"/>
      <c r="BP85" s="25"/>
      <c r="BQ85" s="25"/>
      <c r="BR85" s="24"/>
      <c r="BS85" s="26"/>
      <c r="BT85" s="24"/>
      <c r="BU85" s="28"/>
      <c r="BV85" s="16"/>
      <c r="BW85" s="24"/>
      <c r="BX85" s="24"/>
      <c r="BY85" s="25"/>
      <c r="BZ85" s="25"/>
      <c r="CA85" s="24"/>
      <c r="CB85" s="26"/>
      <c r="CC85" s="24"/>
      <c r="CD85" s="28"/>
      <c r="CE85" s="16"/>
      <c r="CF85" s="24"/>
      <c r="CG85" s="24"/>
      <c r="CH85" s="25"/>
      <c r="CI85" s="25"/>
      <c r="CJ85" s="24"/>
      <c r="CK85" s="26"/>
      <c r="CL85" s="24"/>
      <c r="CM85" s="28"/>
      <c r="CN85" s="16"/>
      <c r="CO85" s="24"/>
      <c r="CP85" s="24"/>
      <c r="CQ85" s="25"/>
      <c r="CR85" s="25"/>
      <c r="CS85" s="24"/>
      <c r="CT85" s="26"/>
      <c r="CU85" s="24"/>
      <c r="CV85" s="28"/>
      <c r="CW85" s="16"/>
      <c r="CX85" s="24"/>
      <c r="CY85" s="24"/>
      <c r="CZ85" s="25"/>
      <c r="DA85" s="25"/>
      <c r="DB85" s="24"/>
      <c r="DC85" s="26"/>
      <c r="DD85" s="24"/>
      <c r="DE85" s="28"/>
      <c r="DF85" s="16"/>
      <c r="DG85" s="24"/>
      <c r="DH85" s="24"/>
      <c r="DI85" s="25"/>
      <c r="DJ85" s="25"/>
      <c r="DK85" s="24"/>
      <c r="DL85" s="26"/>
      <c r="DM85" s="24"/>
      <c r="DN85" s="28"/>
      <c r="DO85" s="16"/>
      <c r="DP85" s="24"/>
      <c r="DQ85" s="24"/>
      <c r="DR85" s="25"/>
      <c r="DS85" s="25"/>
      <c r="DT85" s="24"/>
      <c r="DU85" s="26"/>
      <c r="DV85" s="24"/>
      <c r="DW85" s="28"/>
      <c r="DX85" s="16"/>
      <c r="DY85" s="24"/>
      <c r="DZ85" s="24"/>
      <c r="EA85" s="25"/>
      <c r="EB85" s="25"/>
      <c r="EC85" s="24"/>
      <c r="ED85" s="26"/>
      <c r="EE85" s="24"/>
      <c r="EF85" s="28"/>
      <c r="EG85" s="16"/>
      <c r="EH85" s="24"/>
      <c r="EI85" s="24"/>
      <c r="EJ85" s="25"/>
      <c r="EK85" s="25"/>
      <c r="EL85" s="24"/>
      <c r="EM85" s="26"/>
      <c r="EN85" s="24"/>
      <c r="EO85" s="28"/>
      <c r="EP85" s="16"/>
      <c r="EQ85" s="24"/>
      <c r="ER85" s="24"/>
      <c r="ES85" s="25"/>
      <c r="ET85" s="25"/>
      <c r="EU85" s="24"/>
      <c r="EV85" s="26"/>
      <c r="EW85" s="24"/>
      <c r="EX85" s="28"/>
      <c r="EY85" s="16"/>
      <c r="EZ85" s="24"/>
      <c r="FA85" s="24"/>
      <c r="FB85" s="25"/>
      <c r="FC85" s="25"/>
      <c r="FD85" s="24"/>
      <c r="FE85" s="26"/>
      <c r="FF85" s="24"/>
      <c r="FG85" s="28"/>
      <c r="FH85" s="16"/>
      <c r="FI85" s="24"/>
      <c r="FJ85" s="24"/>
      <c r="FK85" s="25"/>
      <c r="FL85" s="25"/>
      <c r="FM85" s="24"/>
      <c r="FN85" s="26"/>
      <c r="FO85" s="24"/>
      <c r="FP85" s="28"/>
      <c r="FQ85" s="16"/>
      <c r="FR85" s="24"/>
      <c r="FS85" s="24"/>
      <c r="FT85" s="25"/>
      <c r="FU85" s="25"/>
      <c r="FV85" s="24"/>
      <c r="FW85" s="26"/>
      <c r="FX85" s="24"/>
      <c r="FY85" s="28"/>
      <c r="FZ85" s="16"/>
      <c r="GA85" s="24"/>
      <c r="GB85" s="24"/>
      <c r="GC85" s="25"/>
      <c r="GD85" s="25"/>
      <c r="GE85" s="24"/>
      <c r="GF85" s="26"/>
      <c r="GG85" s="24"/>
      <c r="GH85" s="28"/>
      <c r="GI85" s="16"/>
      <c r="GJ85" s="24"/>
      <c r="GK85" s="24"/>
      <c r="GL85" s="25"/>
      <c r="GM85" s="25"/>
      <c r="GN85" s="24"/>
      <c r="GO85" s="26"/>
      <c r="GP85" s="24"/>
      <c r="GQ85" s="28"/>
      <c r="GR85" s="16"/>
      <c r="GS85" s="24"/>
      <c r="GT85" s="24"/>
      <c r="GU85" s="25"/>
      <c r="GV85" s="25"/>
      <c r="GW85" s="24"/>
      <c r="GX85" s="26"/>
      <c r="GY85" s="24"/>
      <c r="GZ85" s="28"/>
      <c r="HA85" s="16"/>
      <c r="HB85" s="24"/>
      <c r="HC85" s="24"/>
      <c r="HD85" s="25"/>
      <c r="HE85" s="25"/>
      <c r="HF85" s="24"/>
      <c r="HG85" s="26"/>
      <c r="HH85" s="24"/>
      <c r="HI85" s="28"/>
      <c r="HJ85" s="16"/>
      <c r="HK85" s="24"/>
      <c r="HL85" s="24"/>
      <c r="HM85" s="25"/>
      <c r="HN85" s="25"/>
      <c r="HO85" s="24"/>
      <c r="HP85" s="26"/>
      <c r="HQ85" s="24"/>
      <c r="HR85" s="28"/>
      <c r="HS85" s="16"/>
      <c r="HT85" s="24"/>
      <c r="HU85" s="24"/>
      <c r="HV85" s="25"/>
      <c r="HW85" s="25"/>
      <c r="HX85" s="24"/>
      <c r="HY85" s="26"/>
      <c r="HZ85" s="24"/>
      <c r="IA85" s="28"/>
      <c r="IB85" s="16"/>
      <c r="IC85" s="24"/>
      <c r="ID85" s="24"/>
      <c r="IE85" s="25"/>
      <c r="IF85" s="25"/>
      <c r="IG85" s="24"/>
      <c r="IH85" s="26"/>
      <c r="II85" s="24"/>
      <c r="IJ85" s="28"/>
      <c r="IK85" s="16"/>
      <c r="IL85" s="24"/>
      <c r="IM85" s="24"/>
      <c r="IN85" s="25"/>
      <c r="IO85" s="25"/>
      <c r="IP85" s="24"/>
      <c r="IQ85" s="26"/>
      <c r="IR85" s="24"/>
      <c r="IS85" s="28"/>
      <c r="IT85" s="16"/>
      <c r="IU85" s="24"/>
      <c r="IV85" s="24"/>
    </row>
    <row r="86" spans="1:256" ht="12.75" customHeight="1">
      <c r="A86" s="144" t="str">
        <f>'Test Sample Data'!A86</f>
        <v>Leu-AAG-1</v>
      </c>
      <c r="B86" s="162" t="s">
        <v>272</v>
      </c>
      <c r="C86" s="24" t="e">
        <f ca="1">'Data pre-processing'!CK86</f>
        <v>#DIV/0!</v>
      </c>
      <c r="D86" s="24" t="e">
        <f ca="1">'Data pre-processing'!CL86</f>
        <v>#DIV/0!</v>
      </c>
      <c r="E86" s="25" t="e">
        <f t="shared" ca="1" si="4"/>
        <v>#DIV/0!</v>
      </c>
      <c r="F86" s="25" t="e">
        <f t="shared" ca="1" si="5"/>
        <v>#DIV/0!</v>
      </c>
      <c r="G86" s="24" t="e">
        <f t="shared" ca="1" si="6"/>
        <v>#DIV/0!</v>
      </c>
      <c r="H86" s="26" t="str">
        <f ca="1">IF(ISERROR(TTEST('Data pre-processing'!DC86:DV86,'Data pre-processing'!DY86:ER86,2,2)),"N/A",TTEST('Data pre-processing'!DC86:DV86,'Data pre-processing'!DY86:ER86,2,2))</f>
        <v>N/A</v>
      </c>
      <c r="I86" s="24" t="e">
        <f t="shared" ca="1" si="7"/>
        <v>#DIV/0!</v>
      </c>
      <c r="J86" s="27" t="str">
        <f>IF(OR(ISERR(AVERAGE('Test Sample Data'!C86:V86)),ISERR(AVERAGE('Control Sample Data'!C86:V86))),"C",IF(COUNT('Test Sample Data'!C86:V86)&lt;2,"C",IF(OR(AND(AVERAGE('Test Sample Data'!C86:V86)&gt;=35,AVERAGE('Control Sample Data'!C86:V86)&gt;=35),AVERAGE('Test Sample Data'!C86:V86)="N/A",AVERAGE('Control Sample Data'!C86:V86)="N/A",COUNT('Test Sample Data'!C86:V86)&lt;2),"C",IF(AND(AVERAGE('Test Sample Data'!C86:V86)&gt;=30,AVERAGE('Control Sample Data'!C86:V86)&gt;=30,OR(H86&gt;=0.05,H86="N/A")),"B",IF(OR(AND(AVERAGE('Test Sample Data'!C86:V86)&gt;=30,AVERAGE('Control Sample Data'!C86:V86)&lt;=30),AND(AVERAGE('Test Sample Data'!C86:V86)&lt;=30,AVERAGE('Control Sample Data'!C86:V86)&gt;=30)),"A","OKAY")))))</f>
        <v>C</v>
      </c>
      <c r="R86"/>
      <c r="S86"/>
      <c r="T86"/>
      <c r="U86"/>
    </row>
    <row r="87" spans="1:256" ht="12.75" customHeight="1">
      <c r="A87" s="144" t="str">
        <f>'Test Sample Data'!A87</f>
        <v>Leu-AAG-2</v>
      </c>
      <c r="B87" s="162" t="s">
        <v>270</v>
      </c>
      <c r="C87" s="24" t="e">
        <f ca="1">'Data pre-processing'!CK87</f>
        <v>#DIV/0!</v>
      </c>
      <c r="D87" s="24" t="e">
        <f ca="1">'Data pre-processing'!CL87</f>
        <v>#DIV/0!</v>
      </c>
      <c r="E87" s="25" t="e">
        <f t="shared" ca="1" si="4"/>
        <v>#DIV/0!</v>
      </c>
      <c r="F87" s="25" t="e">
        <f t="shared" ca="1" si="5"/>
        <v>#DIV/0!</v>
      </c>
      <c r="G87" s="24" t="e">
        <f t="shared" ca="1" si="6"/>
        <v>#DIV/0!</v>
      </c>
      <c r="H87" s="26" t="str">
        <f ca="1">IF(ISERROR(TTEST('Data pre-processing'!DC87:DV87,'Data pre-processing'!DY87:ER87,2,2)),"N/A",TTEST('Data pre-processing'!DC87:DV87,'Data pre-processing'!DY87:ER87,2,2))</f>
        <v>N/A</v>
      </c>
      <c r="I87" s="24" t="e">
        <f t="shared" ca="1" si="7"/>
        <v>#DIV/0!</v>
      </c>
      <c r="J87" s="27" t="str">
        <f>IF(OR(ISERR(AVERAGE('Test Sample Data'!C87:V87)),ISERR(AVERAGE('Control Sample Data'!C87:V87))),"C",IF(COUNT('Test Sample Data'!C87:V87)&lt;2,"C",IF(OR(AND(AVERAGE('Test Sample Data'!C87:V87)&gt;=35,AVERAGE('Control Sample Data'!C87:V87)&gt;=35),AVERAGE('Test Sample Data'!C87:V87)="N/A",AVERAGE('Control Sample Data'!C87:V87)="N/A",COUNT('Test Sample Data'!C87:V87)&lt;2),"C",IF(AND(AVERAGE('Test Sample Data'!C87:V87)&gt;=30,AVERAGE('Control Sample Data'!C87:V87)&gt;=30,OR(H87&gt;=0.05,H87="N/A")),"B",IF(OR(AND(AVERAGE('Test Sample Data'!C87:V87)&gt;=30,AVERAGE('Control Sample Data'!C87:V87)&lt;=30),AND(AVERAGE('Test Sample Data'!C87:V87)&lt;=30,AVERAGE('Control Sample Data'!C87:V87)&gt;=30)),"A","OKAY")))))</f>
        <v>C</v>
      </c>
      <c r="R87"/>
      <c r="S87"/>
      <c r="T87"/>
      <c r="U87"/>
    </row>
    <row r="88" spans="1:256" ht="12.75" customHeight="1">
      <c r="A88" s="144" t="str">
        <f>'Test Sample Data'!A88</f>
        <v>Leu-CAA-1</v>
      </c>
      <c r="B88" s="162" t="s">
        <v>268</v>
      </c>
      <c r="C88" s="24" t="e">
        <f ca="1">'Data pre-processing'!CK88</f>
        <v>#DIV/0!</v>
      </c>
      <c r="D88" s="24" t="e">
        <f ca="1">'Data pre-processing'!CL88</f>
        <v>#DIV/0!</v>
      </c>
      <c r="E88" s="25" t="e">
        <f t="shared" ca="1" si="4"/>
        <v>#DIV/0!</v>
      </c>
      <c r="F88" s="25" t="e">
        <f t="shared" ca="1" si="5"/>
        <v>#DIV/0!</v>
      </c>
      <c r="G88" s="24" t="e">
        <f t="shared" ca="1" si="6"/>
        <v>#DIV/0!</v>
      </c>
      <c r="H88" s="26" t="str">
        <f ca="1">IF(ISERROR(TTEST('Data pre-processing'!DC88:DV88,'Data pre-processing'!DY88:ER88,2,2)),"N/A",TTEST('Data pre-processing'!DC88:DV88,'Data pre-processing'!DY88:ER88,2,2))</f>
        <v>N/A</v>
      </c>
      <c r="I88" s="24" t="e">
        <f t="shared" ca="1" si="7"/>
        <v>#DIV/0!</v>
      </c>
      <c r="J88" s="27" t="str">
        <f>IF(OR(ISERR(AVERAGE('Test Sample Data'!C88:V88)),ISERR(AVERAGE('Control Sample Data'!C88:V88))),"C",IF(COUNT('Test Sample Data'!C88:V88)&lt;2,"C",IF(OR(AND(AVERAGE('Test Sample Data'!C88:V88)&gt;=35,AVERAGE('Control Sample Data'!C88:V88)&gt;=35),AVERAGE('Test Sample Data'!C88:V88)="N/A",AVERAGE('Control Sample Data'!C88:V88)="N/A",COUNT('Test Sample Data'!C88:V88)&lt;2),"C",IF(AND(AVERAGE('Test Sample Data'!C88:V88)&gt;=30,AVERAGE('Control Sample Data'!C88:V88)&gt;=30,OR(H88&gt;=0.05,H88="N/A")),"B",IF(OR(AND(AVERAGE('Test Sample Data'!C88:V88)&gt;=30,AVERAGE('Control Sample Data'!C88:V88)&lt;=30),AND(AVERAGE('Test Sample Data'!C88:V88)&lt;=30,AVERAGE('Control Sample Data'!C88:V88)&gt;=30)),"A","OKAY")))))</f>
        <v>C</v>
      </c>
      <c r="R88"/>
      <c r="S88"/>
      <c r="T88"/>
      <c r="U88"/>
    </row>
    <row r="89" spans="1:256" ht="12.75" customHeight="1">
      <c r="A89" s="144" t="str">
        <f>'Test Sample Data'!A89</f>
        <v>Leu-CAA-2</v>
      </c>
      <c r="B89" s="162" t="s">
        <v>266</v>
      </c>
      <c r="C89" s="24" t="e">
        <f ca="1">'Data pre-processing'!CK89</f>
        <v>#DIV/0!</v>
      </c>
      <c r="D89" s="24" t="e">
        <f ca="1">'Data pre-processing'!CL89</f>
        <v>#DIV/0!</v>
      </c>
      <c r="E89" s="25" t="e">
        <f t="shared" ca="1" si="4"/>
        <v>#DIV/0!</v>
      </c>
      <c r="F89" s="25" t="e">
        <f t="shared" ca="1" si="5"/>
        <v>#DIV/0!</v>
      </c>
      <c r="G89" s="24" t="e">
        <f t="shared" ca="1" si="6"/>
        <v>#DIV/0!</v>
      </c>
      <c r="H89" s="26" t="str">
        <f ca="1">IF(ISERROR(TTEST('Data pre-processing'!DC89:DV89,'Data pre-processing'!DY89:ER89,2,2)),"N/A",TTEST('Data pre-processing'!DC89:DV89,'Data pre-processing'!DY89:ER89,2,2))</f>
        <v>N/A</v>
      </c>
      <c r="I89" s="24" t="e">
        <f t="shared" ca="1" si="7"/>
        <v>#DIV/0!</v>
      </c>
      <c r="J89" s="27" t="str">
        <f>IF(OR(ISERR(AVERAGE('Test Sample Data'!C89:V89)),ISERR(AVERAGE('Control Sample Data'!C89:V89))),"C",IF(COUNT('Test Sample Data'!C89:V89)&lt;2,"C",IF(OR(AND(AVERAGE('Test Sample Data'!C89:V89)&gt;=35,AVERAGE('Control Sample Data'!C89:V89)&gt;=35),AVERAGE('Test Sample Data'!C89:V89)="N/A",AVERAGE('Control Sample Data'!C89:V89)="N/A",COUNT('Test Sample Data'!C89:V89)&lt;2),"C",IF(AND(AVERAGE('Test Sample Data'!C89:V89)&gt;=30,AVERAGE('Control Sample Data'!C89:V89)&gt;=30,OR(H89&gt;=0.05,H89="N/A")),"B",IF(OR(AND(AVERAGE('Test Sample Data'!C89:V89)&gt;=30,AVERAGE('Control Sample Data'!C89:V89)&lt;=30),AND(AVERAGE('Test Sample Data'!C89:V89)&lt;=30,AVERAGE('Control Sample Data'!C89:V89)&gt;=30)),"A","OKAY")))))</f>
        <v>C</v>
      </c>
      <c r="R89"/>
      <c r="S89"/>
      <c r="T89"/>
      <c r="U89"/>
    </row>
    <row r="90" spans="1:256" ht="12.75" customHeight="1">
      <c r="A90" s="144" t="str">
        <f>'Test Sample Data'!A90</f>
        <v>Leu-CAA-3</v>
      </c>
      <c r="B90" s="162" t="s">
        <v>264</v>
      </c>
      <c r="C90" s="24" t="e">
        <f ca="1">'Data pre-processing'!CK90</f>
        <v>#DIV/0!</v>
      </c>
      <c r="D90" s="24" t="e">
        <f ca="1">'Data pre-processing'!CL90</f>
        <v>#DIV/0!</v>
      </c>
      <c r="E90" s="25" t="e">
        <f t="shared" ca="1" si="4"/>
        <v>#DIV/0!</v>
      </c>
      <c r="F90" s="25" t="e">
        <f t="shared" ca="1" si="5"/>
        <v>#DIV/0!</v>
      </c>
      <c r="G90" s="24" t="e">
        <f t="shared" ca="1" si="6"/>
        <v>#DIV/0!</v>
      </c>
      <c r="H90" s="26" t="str">
        <f ca="1">IF(ISERROR(TTEST('Data pre-processing'!DC90:DV90,'Data pre-processing'!DY90:ER90,2,2)),"N/A",TTEST('Data pre-processing'!DC90:DV90,'Data pre-processing'!DY90:ER90,2,2))</f>
        <v>N/A</v>
      </c>
      <c r="I90" s="24" t="e">
        <f t="shared" ca="1" si="7"/>
        <v>#DIV/0!</v>
      </c>
      <c r="J90" s="27" t="str">
        <f>IF(OR(ISERR(AVERAGE('Test Sample Data'!C90:V90)),ISERR(AVERAGE('Control Sample Data'!C90:V90))),"C",IF(COUNT('Test Sample Data'!C90:V90)&lt;2,"C",IF(OR(AND(AVERAGE('Test Sample Data'!C90:V90)&gt;=35,AVERAGE('Control Sample Data'!C90:V90)&gt;=35),AVERAGE('Test Sample Data'!C90:V90)="N/A",AVERAGE('Control Sample Data'!C90:V90)="N/A",COUNT('Test Sample Data'!C90:V90)&lt;2),"C",IF(AND(AVERAGE('Test Sample Data'!C90:V90)&gt;=30,AVERAGE('Control Sample Data'!C90:V90)&gt;=30,OR(H90&gt;=0.05,H90="N/A")),"B",IF(OR(AND(AVERAGE('Test Sample Data'!C90:V90)&gt;=30,AVERAGE('Control Sample Data'!C90:V90)&lt;=30),AND(AVERAGE('Test Sample Data'!C90:V90)&lt;=30,AVERAGE('Control Sample Data'!C90:V90)&gt;=30)),"A","OKAY")))))</f>
        <v>C</v>
      </c>
    </row>
    <row r="91" spans="1:256" ht="12.75" customHeight="1">
      <c r="A91" s="144" t="str">
        <f>'Test Sample Data'!A91</f>
        <v>Leu-CAA-4</v>
      </c>
      <c r="B91" s="162" t="s">
        <v>262</v>
      </c>
      <c r="C91" s="24" t="e">
        <f ca="1">'Data pre-processing'!CK91</f>
        <v>#DIV/0!</v>
      </c>
      <c r="D91" s="24" t="e">
        <f ca="1">'Data pre-processing'!CL91</f>
        <v>#DIV/0!</v>
      </c>
      <c r="E91" s="25" t="e">
        <f t="shared" ca="1" si="4"/>
        <v>#DIV/0!</v>
      </c>
      <c r="F91" s="25" t="e">
        <f t="shared" ca="1" si="5"/>
        <v>#DIV/0!</v>
      </c>
      <c r="G91" s="24" t="e">
        <f t="shared" ca="1" si="6"/>
        <v>#DIV/0!</v>
      </c>
      <c r="H91" s="26" t="str">
        <f ca="1">IF(ISERROR(TTEST('Data pre-processing'!DC91:DV91,'Data pre-processing'!DY91:ER91,2,2)),"N/A",TTEST('Data pre-processing'!DC91:DV91,'Data pre-processing'!DY91:ER91,2,2))</f>
        <v>N/A</v>
      </c>
      <c r="I91" s="24" t="e">
        <f t="shared" ca="1" si="7"/>
        <v>#DIV/0!</v>
      </c>
      <c r="J91" s="27" t="str">
        <f>IF(OR(ISERR(AVERAGE('Test Sample Data'!C91:V91)),ISERR(AVERAGE('Control Sample Data'!C91:V91))),"C",IF(COUNT('Test Sample Data'!C91:V91)&lt;2,"C",IF(OR(AND(AVERAGE('Test Sample Data'!C91:V91)&gt;=35,AVERAGE('Control Sample Data'!C91:V91)&gt;=35),AVERAGE('Test Sample Data'!C91:V91)="N/A",AVERAGE('Control Sample Data'!C91:V91)="N/A",COUNT('Test Sample Data'!C91:V91)&lt;2),"C",IF(AND(AVERAGE('Test Sample Data'!C91:V91)&gt;=30,AVERAGE('Control Sample Data'!C91:V91)&gt;=30,OR(H91&gt;=0.05,H91="N/A")),"B",IF(OR(AND(AVERAGE('Test Sample Data'!C91:V91)&gt;=30,AVERAGE('Control Sample Data'!C91:V91)&lt;=30),AND(AVERAGE('Test Sample Data'!C91:V91)&lt;=30,AVERAGE('Control Sample Data'!C91:V91)&gt;=30)),"A","OKAY")))))</f>
        <v>C</v>
      </c>
    </row>
    <row r="92" spans="1:256" ht="12.75" customHeight="1">
      <c r="A92" s="144" t="str">
        <f>'Test Sample Data'!A92</f>
        <v>Leu-CAA-5</v>
      </c>
      <c r="B92" s="162" t="s">
        <v>260</v>
      </c>
      <c r="C92" s="24" t="e">
        <f ca="1">'Data pre-processing'!CK92</f>
        <v>#DIV/0!</v>
      </c>
      <c r="D92" s="24" t="e">
        <f ca="1">'Data pre-processing'!CL92</f>
        <v>#DIV/0!</v>
      </c>
      <c r="E92" s="25" t="e">
        <f t="shared" ca="1" si="4"/>
        <v>#DIV/0!</v>
      </c>
      <c r="F92" s="25" t="e">
        <f t="shared" ca="1" si="5"/>
        <v>#DIV/0!</v>
      </c>
      <c r="G92" s="24" t="e">
        <f t="shared" ca="1" si="6"/>
        <v>#DIV/0!</v>
      </c>
      <c r="H92" s="26" t="str">
        <f ca="1">IF(ISERROR(TTEST('Data pre-processing'!DC92:DV92,'Data pre-processing'!DY92:ER92,2,2)),"N/A",TTEST('Data pre-processing'!DC92:DV92,'Data pre-processing'!DY92:ER92,2,2))</f>
        <v>N/A</v>
      </c>
      <c r="I92" s="24" t="e">
        <f t="shared" ca="1" si="7"/>
        <v>#DIV/0!</v>
      </c>
      <c r="J92" s="27" t="str">
        <f>IF(OR(ISERR(AVERAGE('Test Sample Data'!C92:V92)),ISERR(AVERAGE('Control Sample Data'!C92:V92))),"C",IF(COUNT('Test Sample Data'!C92:V92)&lt;2,"C",IF(OR(AND(AVERAGE('Test Sample Data'!C92:V92)&gt;=35,AVERAGE('Control Sample Data'!C92:V92)&gt;=35),AVERAGE('Test Sample Data'!C92:V92)="N/A",AVERAGE('Control Sample Data'!C92:V92)="N/A",COUNT('Test Sample Data'!C92:V92)&lt;2),"C",IF(AND(AVERAGE('Test Sample Data'!C92:V92)&gt;=30,AVERAGE('Control Sample Data'!C92:V92)&gt;=30,OR(H92&gt;=0.05,H92="N/A")),"B",IF(OR(AND(AVERAGE('Test Sample Data'!C92:V92)&gt;=30,AVERAGE('Control Sample Data'!C92:V92)&lt;=30),AND(AVERAGE('Test Sample Data'!C92:V92)&lt;=30,AVERAGE('Control Sample Data'!C92:V92)&gt;=30)),"A","OKAY")))))</f>
        <v>C</v>
      </c>
    </row>
    <row r="93" spans="1:256" ht="12.75" customHeight="1">
      <c r="A93" s="144" t="str">
        <f>'Test Sample Data'!A93</f>
        <v>Leu-CAA-6</v>
      </c>
      <c r="B93" s="162" t="s">
        <v>258</v>
      </c>
      <c r="C93" s="24" t="e">
        <f ca="1">'Data pre-processing'!CK93</f>
        <v>#DIV/0!</v>
      </c>
      <c r="D93" s="24" t="e">
        <f ca="1">'Data pre-processing'!CL93</f>
        <v>#DIV/0!</v>
      </c>
      <c r="E93" s="25" t="e">
        <f t="shared" ca="1" si="4"/>
        <v>#DIV/0!</v>
      </c>
      <c r="F93" s="25" t="e">
        <f t="shared" ca="1" si="5"/>
        <v>#DIV/0!</v>
      </c>
      <c r="G93" s="24" t="e">
        <f t="shared" ca="1" si="6"/>
        <v>#DIV/0!</v>
      </c>
      <c r="H93" s="26" t="str">
        <f ca="1">IF(ISERROR(TTEST('Data pre-processing'!DC93:DV93,'Data pre-processing'!DY93:ER93,2,2)),"N/A",TTEST('Data pre-processing'!DC93:DV93,'Data pre-processing'!DY93:ER93,2,2))</f>
        <v>N/A</v>
      </c>
      <c r="I93" s="24" t="e">
        <f t="shared" ca="1" si="7"/>
        <v>#DIV/0!</v>
      </c>
      <c r="J93" s="27" t="str">
        <f>IF(OR(ISERR(AVERAGE('Test Sample Data'!C93:V93)),ISERR(AVERAGE('Control Sample Data'!C93:V93))),"C",IF(COUNT('Test Sample Data'!C93:V93)&lt;2,"C",IF(OR(AND(AVERAGE('Test Sample Data'!C93:V93)&gt;=35,AVERAGE('Control Sample Data'!C93:V93)&gt;=35),AVERAGE('Test Sample Data'!C93:V93)="N/A",AVERAGE('Control Sample Data'!C93:V93)="N/A",COUNT('Test Sample Data'!C93:V93)&lt;2),"C",IF(AND(AVERAGE('Test Sample Data'!C93:V93)&gt;=30,AVERAGE('Control Sample Data'!C93:V93)&gt;=30,OR(H93&gt;=0.05,H93="N/A")),"B",IF(OR(AND(AVERAGE('Test Sample Data'!C93:V93)&gt;=30,AVERAGE('Control Sample Data'!C93:V93)&lt;=30),AND(AVERAGE('Test Sample Data'!C93:V93)&lt;=30,AVERAGE('Control Sample Data'!C93:V93)&gt;=30)),"A","OKAY")))))</f>
        <v>C</v>
      </c>
    </row>
    <row r="94" spans="1:256" ht="12.75" customHeight="1">
      <c r="A94" s="144" t="str">
        <f>'Test Sample Data'!A94</f>
        <v>Leu-CAG</v>
      </c>
      <c r="B94" s="162" t="s">
        <v>256</v>
      </c>
      <c r="C94" s="24" t="e">
        <f ca="1">'Data pre-processing'!CK94</f>
        <v>#DIV/0!</v>
      </c>
      <c r="D94" s="24" t="e">
        <f ca="1">'Data pre-processing'!CL94</f>
        <v>#DIV/0!</v>
      </c>
      <c r="E94" s="25" t="e">
        <f t="shared" ca="1" si="4"/>
        <v>#DIV/0!</v>
      </c>
      <c r="F94" s="25" t="e">
        <f t="shared" ca="1" si="5"/>
        <v>#DIV/0!</v>
      </c>
      <c r="G94" s="24" t="e">
        <f t="shared" ca="1" si="6"/>
        <v>#DIV/0!</v>
      </c>
      <c r="H94" s="26" t="str">
        <f ca="1">IF(ISERROR(TTEST('Data pre-processing'!DC94:DV94,'Data pre-processing'!DY94:ER94,2,2)),"N/A",TTEST('Data pre-processing'!DC94:DV94,'Data pre-processing'!DY94:ER94,2,2))</f>
        <v>N/A</v>
      </c>
      <c r="I94" s="24" t="e">
        <f t="shared" ca="1" si="7"/>
        <v>#DIV/0!</v>
      </c>
      <c r="J94" s="27" t="str">
        <f>IF(OR(ISERR(AVERAGE('Test Sample Data'!C94:V94)),ISERR(AVERAGE('Control Sample Data'!C94:V94))),"C",IF(COUNT('Test Sample Data'!C94:V94)&lt;2,"C",IF(OR(AND(AVERAGE('Test Sample Data'!C94:V94)&gt;=35,AVERAGE('Control Sample Data'!C94:V94)&gt;=35),AVERAGE('Test Sample Data'!C94:V94)="N/A",AVERAGE('Control Sample Data'!C94:V94)="N/A",COUNT('Test Sample Data'!C94:V94)&lt;2),"C",IF(AND(AVERAGE('Test Sample Data'!C94:V94)&gt;=30,AVERAGE('Control Sample Data'!C94:V94)&gt;=30,OR(H94&gt;=0.05,H94="N/A")),"B",IF(OR(AND(AVERAGE('Test Sample Data'!C94:V94)&gt;=30,AVERAGE('Control Sample Data'!C94:V94)&lt;=30),AND(AVERAGE('Test Sample Data'!C94:V94)&lt;=30,AVERAGE('Control Sample Data'!C94:V94)&gt;=30)),"A","OKAY")))))</f>
        <v>C</v>
      </c>
    </row>
    <row r="95" spans="1:256" ht="12.75" customHeight="1">
      <c r="A95" s="144" t="str">
        <f>'Test Sample Data'!A95</f>
        <v>Leu-TAA-1</v>
      </c>
      <c r="B95" s="162" t="s">
        <v>254</v>
      </c>
      <c r="C95" s="24" t="e">
        <f ca="1">'Data pre-processing'!CK95</f>
        <v>#DIV/0!</v>
      </c>
      <c r="D95" s="24" t="e">
        <f ca="1">'Data pre-processing'!CL95</f>
        <v>#DIV/0!</v>
      </c>
      <c r="E95" s="25" t="e">
        <f t="shared" ca="1" si="4"/>
        <v>#DIV/0!</v>
      </c>
      <c r="F95" s="25" t="e">
        <f t="shared" ca="1" si="5"/>
        <v>#DIV/0!</v>
      </c>
      <c r="G95" s="24" t="e">
        <f t="shared" ca="1" si="6"/>
        <v>#DIV/0!</v>
      </c>
      <c r="H95" s="26" t="str">
        <f ca="1">IF(ISERROR(TTEST('Data pre-processing'!DC95:DV95,'Data pre-processing'!DY95:ER95,2,2)),"N/A",TTEST('Data pre-processing'!DC95:DV95,'Data pre-processing'!DY95:ER95,2,2))</f>
        <v>N/A</v>
      </c>
      <c r="I95" s="24" t="e">
        <f t="shared" ca="1" si="7"/>
        <v>#DIV/0!</v>
      </c>
      <c r="J95" s="27" t="str">
        <f>IF(OR(ISERR(AVERAGE('Test Sample Data'!C95:V95)),ISERR(AVERAGE('Control Sample Data'!C95:V95))),"C",IF(COUNT('Test Sample Data'!C95:V95)&lt;2,"C",IF(OR(AND(AVERAGE('Test Sample Data'!C95:V95)&gt;=35,AVERAGE('Control Sample Data'!C95:V95)&gt;=35),AVERAGE('Test Sample Data'!C95:V95)="N/A",AVERAGE('Control Sample Data'!C95:V95)="N/A",COUNT('Test Sample Data'!C95:V95)&lt;2),"C",IF(AND(AVERAGE('Test Sample Data'!C95:V95)&gt;=30,AVERAGE('Control Sample Data'!C95:V95)&gt;=30,OR(H95&gt;=0.05,H95="N/A")),"B",IF(OR(AND(AVERAGE('Test Sample Data'!C95:V95)&gt;=30,AVERAGE('Control Sample Data'!C95:V95)&lt;=30),AND(AVERAGE('Test Sample Data'!C95:V95)&lt;=30,AVERAGE('Control Sample Data'!C95:V95)&gt;=30)),"A","OKAY")))))</f>
        <v>C</v>
      </c>
    </row>
    <row r="96" spans="1:256" ht="12.75" customHeight="1">
      <c r="A96" s="144" t="str">
        <f>'Test Sample Data'!A96</f>
        <v>Leu-TAA-2</v>
      </c>
      <c r="B96" s="162" t="s">
        <v>252</v>
      </c>
      <c r="C96" s="24" t="e">
        <f ca="1">'Data pre-processing'!CK96</f>
        <v>#DIV/0!</v>
      </c>
      <c r="D96" s="24" t="e">
        <f ca="1">'Data pre-processing'!CL96</f>
        <v>#DIV/0!</v>
      </c>
      <c r="E96" s="25" t="e">
        <f t="shared" ca="1" si="4"/>
        <v>#DIV/0!</v>
      </c>
      <c r="F96" s="25" t="e">
        <f t="shared" ca="1" si="5"/>
        <v>#DIV/0!</v>
      </c>
      <c r="G96" s="24" t="e">
        <f t="shared" ca="1" si="6"/>
        <v>#DIV/0!</v>
      </c>
      <c r="H96" s="26" t="str">
        <f ca="1">IF(ISERROR(TTEST('Data pre-processing'!DC96:DV96,'Data pre-processing'!DY96:ER96,2,2)),"N/A",TTEST('Data pre-processing'!DC96:DV96,'Data pre-processing'!DY96:ER96,2,2))</f>
        <v>N/A</v>
      </c>
      <c r="I96" s="24" t="e">
        <f t="shared" ca="1" si="7"/>
        <v>#DIV/0!</v>
      </c>
      <c r="J96" s="27" t="str">
        <f>IF(OR(ISERR(AVERAGE('Test Sample Data'!C96:V96)),ISERR(AVERAGE('Control Sample Data'!C96:V96))),"C",IF(COUNT('Test Sample Data'!C96:V96)&lt;2,"C",IF(OR(AND(AVERAGE('Test Sample Data'!C96:V96)&gt;=35,AVERAGE('Control Sample Data'!C96:V96)&gt;=35),AVERAGE('Test Sample Data'!C96:V96)="N/A",AVERAGE('Control Sample Data'!C96:V96)="N/A",COUNT('Test Sample Data'!C96:V96)&lt;2),"C",IF(AND(AVERAGE('Test Sample Data'!C96:V96)&gt;=30,AVERAGE('Control Sample Data'!C96:V96)&gt;=30,OR(H96&gt;=0.05,H96="N/A")),"B",IF(OR(AND(AVERAGE('Test Sample Data'!C96:V96)&gt;=30,AVERAGE('Control Sample Data'!C96:V96)&lt;=30),AND(AVERAGE('Test Sample Data'!C96:V96)&lt;=30,AVERAGE('Control Sample Data'!C96:V96)&gt;=30)),"A","OKAY")))))</f>
        <v>C</v>
      </c>
    </row>
    <row r="97" spans="1:10" ht="12.75" customHeight="1">
      <c r="A97" s="144" t="str">
        <f>'Test Sample Data'!A97</f>
        <v>Leu-TAA-3</v>
      </c>
      <c r="B97" s="162" t="s">
        <v>250</v>
      </c>
      <c r="C97" s="24" t="e">
        <f ca="1">'Data pre-processing'!CK97</f>
        <v>#DIV/0!</v>
      </c>
      <c r="D97" s="24" t="e">
        <f ca="1">'Data pre-processing'!CL97</f>
        <v>#DIV/0!</v>
      </c>
      <c r="E97" s="25" t="e">
        <f t="shared" ca="1" si="4"/>
        <v>#DIV/0!</v>
      </c>
      <c r="F97" s="25" t="e">
        <f t="shared" ca="1" si="5"/>
        <v>#DIV/0!</v>
      </c>
      <c r="G97" s="24" t="e">
        <f t="shared" ca="1" si="6"/>
        <v>#DIV/0!</v>
      </c>
      <c r="H97" s="26" t="str">
        <f ca="1">IF(ISERROR(TTEST('Data pre-processing'!DC97:DV97,'Data pre-processing'!DY97:ER97,2,2)),"N/A",TTEST('Data pre-processing'!DC97:DV97,'Data pre-processing'!DY97:ER97,2,2))</f>
        <v>N/A</v>
      </c>
      <c r="I97" s="24" t="e">
        <f t="shared" ca="1" si="7"/>
        <v>#DIV/0!</v>
      </c>
      <c r="J97" s="27" t="str">
        <f>IF(OR(ISERR(AVERAGE('Test Sample Data'!C97:V97)),ISERR(AVERAGE('Control Sample Data'!C97:V97))),"C",IF(COUNT('Test Sample Data'!C97:V97)&lt;2,"C",IF(OR(AND(AVERAGE('Test Sample Data'!C97:V97)&gt;=35,AVERAGE('Control Sample Data'!C97:V97)&gt;=35),AVERAGE('Test Sample Data'!C97:V97)="N/A",AVERAGE('Control Sample Data'!C97:V97)="N/A",COUNT('Test Sample Data'!C97:V97)&lt;2),"C",IF(AND(AVERAGE('Test Sample Data'!C97:V97)&gt;=30,AVERAGE('Control Sample Data'!C97:V97)&gt;=30,OR(H97&gt;=0.05,H97="N/A")),"B",IF(OR(AND(AVERAGE('Test Sample Data'!C97:V97)&gt;=30,AVERAGE('Control Sample Data'!C97:V97)&lt;=30),AND(AVERAGE('Test Sample Data'!C97:V97)&lt;=30,AVERAGE('Control Sample Data'!C97:V97)&gt;=30)),"A","OKAY")))))</f>
        <v>C</v>
      </c>
    </row>
    <row r="98" spans="1:10" ht="12.75" customHeight="1">
      <c r="A98" s="144" t="str">
        <f>'Test Sample Data'!A98</f>
        <v>Leu-TAA-4</v>
      </c>
      <c r="B98" s="162" t="s">
        <v>248</v>
      </c>
      <c r="C98" s="24" t="e">
        <f ca="1">'Data pre-processing'!CK98</f>
        <v>#DIV/0!</v>
      </c>
      <c r="D98" s="24" t="e">
        <f ca="1">'Data pre-processing'!CL98</f>
        <v>#DIV/0!</v>
      </c>
      <c r="E98" s="25" t="e">
        <f t="shared" ca="1" si="4"/>
        <v>#DIV/0!</v>
      </c>
      <c r="F98" s="25" t="e">
        <f t="shared" ca="1" si="5"/>
        <v>#DIV/0!</v>
      </c>
      <c r="G98" s="24" t="e">
        <f t="shared" ca="1" si="6"/>
        <v>#DIV/0!</v>
      </c>
      <c r="H98" s="26" t="str">
        <f ca="1">IF(ISERROR(TTEST('Data pre-processing'!DC98:DV98,'Data pre-processing'!DY98:ER98,2,2)),"N/A",TTEST('Data pre-processing'!DC98:DV98,'Data pre-processing'!DY98:ER98,2,2))</f>
        <v>N/A</v>
      </c>
      <c r="I98" s="24" t="e">
        <f t="shared" ca="1" si="7"/>
        <v>#DIV/0!</v>
      </c>
      <c r="J98" s="27" t="str">
        <f>IF(OR(ISERR(AVERAGE('Test Sample Data'!C98:V98)),ISERR(AVERAGE('Control Sample Data'!C98:V98))),"C",IF(COUNT('Test Sample Data'!C98:V98)&lt;2,"C",IF(OR(AND(AVERAGE('Test Sample Data'!C98:V98)&gt;=35,AVERAGE('Control Sample Data'!C98:V98)&gt;=35),AVERAGE('Test Sample Data'!C98:V98)="N/A",AVERAGE('Control Sample Data'!C98:V98)="N/A",COUNT('Test Sample Data'!C98:V98)&lt;2),"C",IF(AND(AVERAGE('Test Sample Data'!C98:V98)&gt;=30,AVERAGE('Control Sample Data'!C98:V98)&gt;=30,OR(H98&gt;=0.05,H98="N/A")),"B",IF(OR(AND(AVERAGE('Test Sample Data'!C98:V98)&gt;=30,AVERAGE('Control Sample Data'!C98:V98)&lt;=30),AND(AVERAGE('Test Sample Data'!C98:V98)&lt;=30,AVERAGE('Control Sample Data'!C98:V98)&gt;=30)),"A","OKAY")))))</f>
        <v>C</v>
      </c>
    </row>
    <row r="99" spans="1:10" ht="12.75" customHeight="1">
      <c r="A99" s="144" t="str">
        <f>'Test Sample Data'!A99</f>
        <v>Leu-TAA-5</v>
      </c>
      <c r="B99" s="162" t="s">
        <v>246</v>
      </c>
      <c r="C99" s="24" t="e">
        <f ca="1">'Data pre-processing'!CK99</f>
        <v>#DIV/0!</v>
      </c>
      <c r="D99" s="24" t="e">
        <f ca="1">'Data pre-processing'!CL99</f>
        <v>#DIV/0!</v>
      </c>
      <c r="E99" s="25" t="e">
        <f t="shared" ca="1" si="4"/>
        <v>#DIV/0!</v>
      </c>
      <c r="F99" s="25" t="e">
        <f t="shared" ca="1" si="5"/>
        <v>#DIV/0!</v>
      </c>
      <c r="G99" s="24" t="e">
        <f t="shared" ca="1" si="6"/>
        <v>#DIV/0!</v>
      </c>
      <c r="H99" s="26" t="str">
        <f ca="1">IF(ISERROR(TTEST('Data pre-processing'!DC99:DV99,'Data pre-processing'!DY99:ER99,2,2)),"N/A",TTEST('Data pre-processing'!DC99:DV99,'Data pre-processing'!DY99:ER99,2,2))</f>
        <v>N/A</v>
      </c>
      <c r="I99" s="24" t="e">
        <f t="shared" ca="1" si="7"/>
        <v>#DIV/0!</v>
      </c>
      <c r="J99" s="27" t="str">
        <f>IF(OR(ISERR(AVERAGE('Test Sample Data'!C99:V99)),ISERR(AVERAGE('Control Sample Data'!C99:V99))),"C",IF(COUNT('Test Sample Data'!C99:V99)&lt;2,"C",IF(OR(AND(AVERAGE('Test Sample Data'!C99:V99)&gt;=35,AVERAGE('Control Sample Data'!C99:V99)&gt;=35),AVERAGE('Test Sample Data'!C99:V99)="N/A",AVERAGE('Control Sample Data'!C99:V99)="N/A",COUNT('Test Sample Data'!C99:V99)&lt;2),"C",IF(AND(AVERAGE('Test Sample Data'!C99:V99)&gt;=30,AVERAGE('Control Sample Data'!C99:V99)&gt;=30,OR(H99&gt;=0.05,H99="N/A")),"B",IF(OR(AND(AVERAGE('Test Sample Data'!C99:V99)&gt;=30,AVERAGE('Control Sample Data'!C99:V99)&lt;=30),AND(AVERAGE('Test Sample Data'!C99:V99)&lt;=30,AVERAGE('Control Sample Data'!C99:V99)&gt;=30)),"A","OKAY")))))</f>
        <v>C</v>
      </c>
    </row>
    <row r="100" spans="1:10" ht="12.75" customHeight="1">
      <c r="A100" s="144" t="str">
        <f>'Test Sample Data'!A100</f>
        <v>Leu-TAG-1</v>
      </c>
      <c r="B100" s="162" t="s">
        <v>244</v>
      </c>
      <c r="C100" s="24" t="e">
        <f ca="1">'Data pre-processing'!CK100</f>
        <v>#DIV/0!</v>
      </c>
      <c r="D100" s="24" t="e">
        <f ca="1">'Data pre-processing'!CL100</f>
        <v>#DIV/0!</v>
      </c>
      <c r="E100" s="25" t="e">
        <f t="shared" ca="1" si="4"/>
        <v>#DIV/0!</v>
      </c>
      <c r="F100" s="25" t="e">
        <f t="shared" ca="1" si="5"/>
        <v>#DIV/0!</v>
      </c>
      <c r="G100" s="24" t="e">
        <f t="shared" ca="1" si="6"/>
        <v>#DIV/0!</v>
      </c>
      <c r="H100" s="26" t="str">
        <f ca="1">IF(ISERROR(TTEST('Data pre-processing'!DC100:DV100,'Data pre-processing'!DY100:ER100,2,2)),"N/A",TTEST('Data pre-processing'!DC100:DV100,'Data pre-processing'!DY100:ER100,2,2))</f>
        <v>N/A</v>
      </c>
      <c r="I100" s="24" t="e">
        <f t="shared" ca="1" si="7"/>
        <v>#DIV/0!</v>
      </c>
      <c r="J100" s="27" t="str">
        <f>IF(OR(ISERR(AVERAGE('Test Sample Data'!C100:V100)),ISERR(AVERAGE('Control Sample Data'!C100:V100))),"C",IF(COUNT('Test Sample Data'!C100:V100)&lt;2,"C",IF(OR(AND(AVERAGE('Test Sample Data'!C100:V100)&gt;=35,AVERAGE('Control Sample Data'!C100:V100)&gt;=35),AVERAGE('Test Sample Data'!C100:V100)="N/A",AVERAGE('Control Sample Data'!C100:V100)="N/A",COUNT('Test Sample Data'!C100:V100)&lt;2),"C",IF(AND(AVERAGE('Test Sample Data'!C100:V100)&gt;=30,AVERAGE('Control Sample Data'!C100:V100)&gt;=30,OR(H100&gt;=0.05,H100="N/A")),"B",IF(OR(AND(AVERAGE('Test Sample Data'!C100:V100)&gt;=30,AVERAGE('Control Sample Data'!C100:V100)&lt;=30),AND(AVERAGE('Test Sample Data'!C100:V100)&lt;=30,AVERAGE('Control Sample Data'!C100:V100)&gt;=30)),"A","OKAY")))))</f>
        <v>C</v>
      </c>
    </row>
    <row r="101" spans="1:10" ht="12.75" customHeight="1">
      <c r="A101" s="144" t="str">
        <f>'Test Sample Data'!A101</f>
        <v>Leu-TAG-2</v>
      </c>
      <c r="B101" s="162" t="s">
        <v>242</v>
      </c>
      <c r="C101" s="24" t="e">
        <f ca="1">'Data pre-processing'!CK101</f>
        <v>#DIV/0!</v>
      </c>
      <c r="D101" s="24" t="e">
        <f ca="1">'Data pre-processing'!CL101</f>
        <v>#DIV/0!</v>
      </c>
      <c r="E101" s="25" t="e">
        <f t="shared" ca="1" si="4"/>
        <v>#DIV/0!</v>
      </c>
      <c r="F101" s="25" t="e">
        <f t="shared" ca="1" si="5"/>
        <v>#DIV/0!</v>
      </c>
      <c r="G101" s="24" t="e">
        <f t="shared" ca="1" si="6"/>
        <v>#DIV/0!</v>
      </c>
      <c r="H101" s="26" t="str">
        <f ca="1">IF(ISERROR(TTEST('Data pre-processing'!DC101:DV101,'Data pre-processing'!DY101:ER101,2,2)),"N/A",TTEST('Data pre-processing'!DC101:DV101,'Data pre-processing'!DY101:ER101,2,2))</f>
        <v>N/A</v>
      </c>
      <c r="I101" s="24" t="e">
        <f t="shared" ca="1" si="7"/>
        <v>#DIV/0!</v>
      </c>
      <c r="J101" s="27" t="str">
        <f>IF(OR(ISERR(AVERAGE('Test Sample Data'!C101:V101)),ISERR(AVERAGE('Control Sample Data'!C101:V101))),"C",IF(COUNT('Test Sample Data'!C101:V101)&lt;2,"C",IF(OR(AND(AVERAGE('Test Sample Data'!C101:V101)&gt;=35,AVERAGE('Control Sample Data'!C101:V101)&gt;=35),AVERAGE('Test Sample Data'!C101:V101)="N/A",AVERAGE('Control Sample Data'!C101:V101)="N/A",COUNT('Test Sample Data'!C101:V101)&lt;2),"C",IF(AND(AVERAGE('Test Sample Data'!C101:V101)&gt;=30,AVERAGE('Control Sample Data'!C101:V101)&gt;=30,OR(H101&gt;=0.05,H101="N/A")),"B",IF(OR(AND(AVERAGE('Test Sample Data'!C101:V101)&gt;=30,AVERAGE('Control Sample Data'!C101:V101)&lt;=30),AND(AVERAGE('Test Sample Data'!C101:V101)&lt;=30,AVERAGE('Control Sample Data'!C101:V101)&gt;=30)),"A","OKAY")))))</f>
        <v>C</v>
      </c>
    </row>
    <row r="102" spans="1:10" ht="12.75" customHeight="1">
      <c r="A102" s="144" t="str">
        <f>'Test Sample Data'!A102</f>
        <v>Leu-TAG-3</v>
      </c>
      <c r="B102" s="162" t="s">
        <v>240</v>
      </c>
      <c r="C102" s="24" t="e">
        <f ca="1">'Data pre-processing'!CK102</f>
        <v>#DIV/0!</v>
      </c>
      <c r="D102" s="24" t="e">
        <f ca="1">'Data pre-processing'!CL102</f>
        <v>#DIV/0!</v>
      </c>
      <c r="E102" s="25" t="e">
        <f t="shared" ca="1" si="4"/>
        <v>#DIV/0!</v>
      </c>
      <c r="F102" s="25" t="e">
        <f t="shared" ca="1" si="5"/>
        <v>#DIV/0!</v>
      </c>
      <c r="G102" s="24" t="e">
        <f t="shared" ca="1" si="6"/>
        <v>#DIV/0!</v>
      </c>
      <c r="H102" s="26" t="str">
        <f ca="1">IF(ISERROR(TTEST('Data pre-processing'!DC102:DV102,'Data pre-processing'!DY102:ER102,2,2)),"N/A",TTEST('Data pre-processing'!DC102:DV102,'Data pre-processing'!DY102:ER102,2,2))</f>
        <v>N/A</v>
      </c>
      <c r="I102" s="24" t="e">
        <f t="shared" ca="1" si="7"/>
        <v>#DIV/0!</v>
      </c>
      <c r="J102" s="27" t="str">
        <f>IF(OR(ISERR(AVERAGE('Test Sample Data'!C102:V102)),ISERR(AVERAGE('Control Sample Data'!C102:V102))),"C",IF(COUNT('Test Sample Data'!C102:V102)&lt;2,"C",IF(OR(AND(AVERAGE('Test Sample Data'!C102:V102)&gt;=35,AVERAGE('Control Sample Data'!C102:V102)&gt;=35),AVERAGE('Test Sample Data'!C102:V102)="N/A",AVERAGE('Control Sample Data'!C102:V102)="N/A",COUNT('Test Sample Data'!C102:V102)&lt;2),"C",IF(AND(AVERAGE('Test Sample Data'!C102:V102)&gt;=30,AVERAGE('Control Sample Data'!C102:V102)&gt;=30,OR(H102&gt;=0.05,H102="N/A")),"B",IF(OR(AND(AVERAGE('Test Sample Data'!C102:V102)&gt;=30,AVERAGE('Control Sample Data'!C102:V102)&lt;=30),AND(AVERAGE('Test Sample Data'!C102:V102)&lt;=30,AVERAGE('Control Sample Data'!C102:V102)&gt;=30)),"A","OKAY")))))</f>
        <v>C</v>
      </c>
    </row>
    <row r="103" spans="1:10" ht="12.75" customHeight="1">
      <c r="A103" s="144" t="str">
        <f>'Test Sample Data'!A103</f>
        <v>Lys-CTT-1</v>
      </c>
      <c r="B103" s="162" t="s">
        <v>238</v>
      </c>
      <c r="C103" s="24" t="e">
        <f ca="1">'Data pre-processing'!CK103</f>
        <v>#DIV/0!</v>
      </c>
      <c r="D103" s="24" t="e">
        <f ca="1">'Data pre-processing'!CL103</f>
        <v>#DIV/0!</v>
      </c>
      <c r="E103" s="25" t="e">
        <f t="shared" ca="1" si="4"/>
        <v>#DIV/0!</v>
      </c>
      <c r="F103" s="25" t="e">
        <f t="shared" ca="1" si="5"/>
        <v>#DIV/0!</v>
      </c>
      <c r="G103" s="24" t="e">
        <f t="shared" ca="1" si="6"/>
        <v>#DIV/0!</v>
      </c>
      <c r="H103" s="26" t="str">
        <f ca="1">IF(ISERROR(TTEST('Data pre-processing'!DC103:DV103,'Data pre-processing'!DY103:ER103,2,2)),"N/A",TTEST('Data pre-processing'!DC103:DV103,'Data pre-processing'!DY103:ER103,2,2))</f>
        <v>N/A</v>
      </c>
      <c r="I103" s="24" t="e">
        <f t="shared" ca="1" si="7"/>
        <v>#DIV/0!</v>
      </c>
      <c r="J103" s="27" t="str">
        <f>IF(OR(ISERR(AVERAGE('Test Sample Data'!C103:V103)),ISERR(AVERAGE('Control Sample Data'!C103:V103))),"C",IF(COUNT('Test Sample Data'!C103:V103)&lt;2,"C",IF(OR(AND(AVERAGE('Test Sample Data'!C103:V103)&gt;=35,AVERAGE('Control Sample Data'!C103:V103)&gt;=35),AVERAGE('Test Sample Data'!C103:V103)="N/A",AVERAGE('Control Sample Data'!C103:V103)="N/A",COUNT('Test Sample Data'!C103:V103)&lt;2),"C",IF(AND(AVERAGE('Test Sample Data'!C103:V103)&gt;=30,AVERAGE('Control Sample Data'!C103:V103)&gt;=30,OR(H103&gt;=0.05,H103="N/A")),"B",IF(OR(AND(AVERAGE('Test Sample Data'!C103:V103)&gt;=30,AVERAGE('Control Sample Data'!C103:V103)&lt;=30),AND(AVERAGE('Test Sample Data'!C103:V103)&lt;=30,AVERAGE('Control Sample Data'!C103:V103)&gt;=30)),"A","OKAY")))))</f>
        <v>C</v>
      </c>
    </row>
    <row r="104" spans="1:10" ht="12.75" customHeight="1">
      <c r="A104" s="144" t="str">
        <f>'Test Sample Data'!A104</f>
        <v>Lys-CTT-2</v>
      </c>
      <c r="B104" s="162" t="s">
        <v>236</v>
      </c>
      <c r="C104" s="24" t="e">
        <f ca="1">'Data pre-processing'!CK104</f>
        <v>#DIV/0!</v>
      </c>
      <c r="D104" s="24" t="e">
        <f ca="1">'Data pre-processing'!CL104</f>
        <v>#DIV/0!</v>
      </c>
      <c r="E104" s="25" t="e">
        <f t="shared" ca="1" si="4"/>
        <v>#DIV/0!</v>
      </c>
      <c r="F104" s="25" t="e">
        <f t="shared" ca="1" si="5"/>
        <v>#DIV/0!</v>
      </c>
      <c r="G104" s="24" t="e">
        <f t="shared" ca="1" si="6"/>
        <v>#DIV/0!</v>
      </c>
      <c r="H104" s="26" t="str">
        <f ca="1">IF(ISERROR(TTEST('Data pre-processing'!DC104:DV104,'Data pre-processing'!DY104:ER104,2,2)),"N/A",TTEST('Data pre-processing'!DC104:DV104,'Data pre-processing'!DY104:ER104,2,2))</f>
        <v>N/A</v>
      </c>
      <c r="I104" s="24" t="e">
        <f t="shared" ca="1" si="7"/>
        <v>#DIV/0!</v>
      </c>
      <c r="J104" s="27" t="str">
        <f>IF(OR(ISERR(AVERAGE('Test Sample Data'!C104:V104)),ISERR(AVERAGE('Control Sample Data'!C104:V104))),"C",IF(COUNT('Test Sample Data'!C104:V104)&lt;2,"C",IF(OR(AND(AVERAGE('Test Sample Data'!C104:V104)&gt;=35,AVERAGE('Control Sample Data'!C104:V104)&gt;=35),AVERAGE('Test Sample Data'!C104:V104)="N/A",AVERAGE('Control Sample Data'!C104:V104)="N/A",COUNT('Test Sample Data'!C104:V104)&lt;2),"C",IF(AND(AVERAGE('Test Sample Data'!C104:V104)&gt;=30,AVERAGE('Control Sample Data'!C104:V104)&gt;=30,OR(H104&gt;=0.05,H104="N/A")),"B",IF(OR(AND(AVERAGE('Test Sample Data'!C104:V104)&gt;=30,AVERAGE('Control Sample Data'!C104:V104)&lt;=30),AND(AVERAGE('Test Sample Data'!C104:V104)&lt;=30,AVERAGE('Control Sample Data'!C104:V104)&gt;=30)),"A","OKAY")))))</f>
        <v>C</v>
      </c>
    </row>
    <row r="105" spans="1:10" ht="12.75" customHeight="1">
      <c r="A105" s="144" t="str">
        <f>'Test Sample Data'!A105</f>
        <v>Lys-CTT-3</v>
      </c>
      <c r="B105" s="162" t="s">
        <v>234</v>
      </c>
      <c r="C105" s="24" t="e">
        <f ca="1">'Data pre-processing'!CK105</f>
        <v>#DIV/0!</v>
      </c>
      <c r="D105" s="24" t="e">
        <f ca="1">'Data pre-processing'!CL105</f>
        <v>#DIV/0!</v>
      </c>
      <c r="E105" s="25" t="e">
        <f t="shared" ca="1" si="4"/>
        <v>#DIV/0!</v>
      </c>
      <c r="F105" s="25" t="e">
        <f t="shared" ca="1" si="5"/>
        <v>#DIV/0!</v>
      </c>
      <c r="G105" s="24" t="e">
        <f t="shared" ca="1" si="6"/>
        <v>#DIV/0!</v>
      </c>
      <c r="H105" s="26" t="str">
        <f ca="1">IF(ISERROR(TTEST('Data pre-processing'!DC105:DV105,'Data pre-processing'!DY105:ER105,2,2)),"N/A",TTEST('Data pre-processing'!DC105:DV105,'Data pre-processing'!DY105:ER105,2,2))</f>
        <v>N/A</v>
      </c>
      <c r="I105" s="24" t="e">
        <f t="shared" ca="1" si="7"/>
        <v>#DIV/0!</v>
      </c>
      <c r="J105" s="27" t="str">
        <f>IF(OR(ISERR(AVERAGE('Test Sample Data'!C105:V105)),ISERR(AVERAGE('Control Sample Data'!C105:V105))),"C",IF(COUNT('Test Sample Data'!C105:V105)&lt;2,"C",IF(OR(AND(AVERAGE('Test Sample Data'!C105:V105)&gt;=35,AVERAGE('Control Sample Data'!C105:V105)&gt;=35),AVERAGE('Test Sample Data'!C105:V105)="N/A",AVERAGE('Control Sample Data'!C105:V105)="N/A",COUNT('Test Sample Data'!C105:V105)&lt;2),"C",IF(AND(AVERAGE('Test Sample Data'!C105:V105)&gt;=30,AVERAGE('Control Sample Data'!C105:V105)&gt;=30,OR(H105&gt;=0.05,H105="N/A")),"B",IF(OR(AND(AVERAGE('Test Sample Data'!C105:V105)&gt;=30,AVERAGE('Control Sample Data'!C105:V105)&lt;=30),AND(AVERAGE('Test Sample Data'!C105:V105)&lt;=30,AVERAGE('Control Sample Data'!C105:V105)&gt;=30)),"A","OKAY")))))</f>
        <v>C</v>
      </c>
    </row>
    <row r="106" spans="1:10" ht="12.75" customHeight="1">
      <c r="A106" s="144" t="str">
        <f>'Test Sample Data'!A106</f>
        <v>Lys-CTT-4</v>
      </c>
      <c r="B106" s="162" t="s">
        <v>232</v>
      </c>
      <c r="C106" s="24" t="e">
        <f ca="1">'Data pre-processing'!CK106</f>
        <v>#DIV/0!</v>
      </c>
      <c r="D106" s="24" t="e">
        <f ca="1">'Data pre-processing'!CL106</f>
        <v>#DIV/0!</v>
      </c>
      <c r="E106" s="25" t="e">
        <f t="shared" ca="1" si="4"/>
        <v>#DIV/0!</v>
      </c>
      <c r="F106" s="25" t="e">
        <f t="shared" ca="1" si="5"/>
        <v>#DIV/0!</v>
      </c>
      <c r="G106" s="24" t="e">
        <f t="shared" ca="1" si="6"/>
        <v>#DIV/0!</v>
      </c>
      <c r="H106" s="26" t="str">
        <f ca="1">IF(ISERROR(TTEST('Data pre-processing'!DC106:DV106,'Data pre-processing'!DY106:ER106,2,2)),"N/A",TTEST('Data pre-processing'!DC106:DV106,'Data pre-processing'!DY106:ER106,2,2))</f>
        <v>N/A</v>
      </c>
      <c r="I106" s="24" t="e">
        <f t="shared" ca="1" si="7"/>
        <v>#DIV/0!</v>
      </c>
      <c r="J106" s="27" t="str">
        <f>IF(OR(ISERR(AVERAGE('Test Sample Data'!C106:V106)),ISERR(AVERAGE('Control Sample Data'!C106:V106))),"C",IF(COUNT('Test Sample Data'!C106:V106)&lt;2,"C",IF(OR(AND(AVERAGE('Test Sample Data'!C106:V106)&gt;=35,AVERAGE('Control Sample Data'!C106:V106)&gt;=35),AVERAGE('Test Sample Data'!C106:V106)="N/A",AVERAGE('Control Sample Data'!C106:V106)="N/A",COUNT('Test Sample Data'!C106:V106)&lt;2),"C",IF(AND(AVERAGE('Test Sample Data'!C106:V106)&gt;=30,AVERAGE('Control Sample Data'!C106:V106)&gt;=30,OR(H106&gt;=0.05,H106="N/A")),"B",IF(OR(AND(AVERAGE('Test Sample Data'!C106:V106)&gt;=30,AVERAGE('Control Sample Data'!C106:V106)&lt;=30),AND(AVERAGE('Test Sample Data'!C106:V106)&lt;=30,AVERAGE('Control Sample Data'!C106:V106)&gt;=30)),"A","OKAY")))))</f>
        <v>C</v>
      </c>
    </row>
    <row r="107" spans="1:10" ht="12.75" customHeight="1">
      <c r="A107" s="144" t="str">
        <f>'Test Sample Data'!A107</f>
        <v>Lys-CTT-5</v>
      </c>
      <c r="B107" s="162" t="s">
        <v>230</v>
      </c>
      <c r="C107" s="24" t="e">
        <f ca="1">'Data pre-processing'!CK107</f>
        <v>#DIV/0!</v>
      </c>
      <c r="D107" s="24" t="e">
        <f ca="1">'Data pre-processing'!CL107</f>
        <v>#DIV/0!</v>
      </c>
      <c r="E107" s="25" t="e">
        <f t="shared" ca="1" si="4"/>
        <v>#DIV/0!</v>
      </c>
      <c r="F107" s="25" t="e">
        <f t="shared" ca="1" si="5"/>
        <v>#DIV/0!</v>
      </c>
      <c r="G107" s="24" t="e">
        <f t="shared" ca="1" si="6"/>
        <v>#DIV/0!</v>
      </c>
      <c r="H107" s="26" t="str">
        <f ca="1">IF(ISERROR(TTEST('Data pre-processing'!DC107:DV107,'Data pre-processing'!DY107:ER107,2,2)),"N/A",TTEST('Data pre-processing'!DC107:DV107,'Data pre-processing'!DY107:ER107,2,2))</f>
        <v>N/A</v>
      </c>
      <c r="I107" s="24" t="e">
        <f t="shared" ca="1" si="7"/>
        <v>#DIV/0!</v>
      </c>
      <c r="J107" s="27" t="str">
        <f>IF(OR(ISERR(AVERAGE('Test Sample Data'!C107:V107)),ISERR(AVERAGE('Control Sample Data'!C107:V107))),"C",IF(COUNT('Test Sample Data'!C107:V107)&lt;2,"C",IF(OR(AND(AVERAGE('Test Sample Data'!C107:V107)&gt;=35,AVERAGE('Control Sample Data'!C107:V107)&gt;=35),AVERAGE('Test Sample Data'!C107:V107)="N/A",AVERAGE('Control Sample Data'!C107:V107)="N/A",COUNT('Test Sample Data'!C107:V107)&lt;2),"C",IF(AND(AVERAGE('Test Sample Data'!C107:V107)&gt;=30,AVERAGE('Control Sample Data'!C107:V107)&gt;=30,OR(H107&gt;=0.05,H107="N/A")),"B",IF(OR(AND(AVERAGE('Test Sample Data'!C107:V107)&gt;=30,AVERAGE('Control Sample Data'!C107:V107)&lt;=30),AND(AVERAGE('Test Sample Data'!C107:V107)&lt;=30,AVERAGE('Control Sample Data'!C107:V107)&gt;=30)),"A","OKAY")))))</f>
        <v>C</v>
      </c>
    </row>
    <row r="108" spans="1:10" ht="12.75" customHeight="1">
      <c r="A108" s="144" t="str">
        <f>'Test Sample Data'!A108</f>
        <v>Lys-CTT-6</v>
      </c>
      <c r="B108" s="162" t="s">
        <v>228</v>
      </c>
      <c r="C108" s="24" t="e">
        <f ca="1">'Data pre-processing'!CK108</f>
        <v>#DIV/0!</v>
      </c>
      <c r="D108" s="24" t="e">
        <f ca="1">'Data pre-processing'!CL108</f>
        <v>#DIV/0!</v>
      </c>
      <c r="E108" s="25" t="e">
        <f t="shared" ca="1" si="4"/>
        <v>#DIV/0!</v>
      </c>
      <c r="F108" s="25" t="e">
        <f t="shared" ca="1" si="5"/>
        <v>#DIV/0!</v>
      </c>
      <c r="G108" s="24" t="e">
        <f t="shared" ca="1" si="6"/>
        <v>#DIV/0!</v>
      </c>
      <c r="H108" s="26" t="str">
        <f ca="1">IF(ISERROR(TTEST('Data pre-processing'!DC108:DV108,'Data pre-processing'!DY108:ER108,2,2)),"N/A",TTEST('Data pre-processing'!DC108:DV108,'Data pre-processing'!DY108:ER108,2,2))</f>
        <v>N/A</v>
      </c>
      <c r="I108" s="24" t="e">
        <f t="shared" ca="1" si="7"/>
        <v>#DIV/0!</v>
      </c>
      <c r="J108" s="27" t="str">
        <f>IF(OR(ISERR(AVERAGE('Test Sample Data'!C108:V108)),ISERR(AVERAGE('Control Sample Data'!C108:V108))),"C",IF(COUNT('Test Sample Data'!C108:V108)&lt;2,"C",IF(OR(AND(AVERAGE('Test Sample Data'!C108:V108)&gt;=35,AVERAGE('Control Sample Data'!C108:V108)&gt;=35),AVERAGE('Test Sample Data'!C108:V108)="N/A",AVERAGE('Control Sample Data'!C108:V108)="N/A",COUNT('Test Sample Data'!C108:V108)&lt;2),"C",IF(AND(AVERAGE('Test Sample Data'!C108:V108)&gt;=30,AVERAGE('Control Sample Data'!C108:V108)&gt;=30,OR(H108&gt;=0.05,H108="N/A")),"B",IF(OR(AND(AVERAGE('Test Sample Data'!C108:V108)&gt;=30,AVERAGE('Control Sample Data'!C108:V108)&lt;=30),AND(AVERAGE('Test Sample Data'!C108:V108)&lt;=30,AVERAGE('Control Sample Data'!C108:V108)&gt;=30)),"A","OKAY")))))</f>
        <v>C</v>
      </c>
    </row>
    <row r="109" spans="1:10" ht="12.75" customHeight="1">
      <c r="A109" s="144" t="str">
        <f>'Test Sample Data'!A109</f>
        <v>Lys-CTT-7</v>
      </c>
      <c r="B109" s="162" t="s">
        <v>226</v>
      </c>
      <c r="C109" s="24" t="e">
        <f ca="1">'Data pre-processing'!CK109</f>
        <v>#DIV/0!</v>
      </c>
      <c r="D109" s="24" t="e">
        <f ca="1">'Data pre-processing'!CL109</f>
        <v>#DIV/0!</v>
      </c>
      <c r="E109" s="25" t="e">
        <f t="shared" ca="1" si="4"/>
        <v>#DIV/0!</v>
      </c>
      <c r="F109" s="25" t="e">
        <f t="shared" ca="1" si="5"/>
        <v>#DIV/0!</v>
      </c>
      <c r="G109" s="24" t="e">
        <f t="shared" ca="1" si="6"/>
        <v>#DIV/0!</v>
      </c>
      <c r="H109" s="26" t="str">
        <f ca="1">IF(ISERROR(TTEST('Data pre-processing'!DC109:DV109,'Data pre-processing'!DY109:ER109,2,2)),"N/A",TTEST('Data pre-processing'!DC109:DV109,'Data pre-processing'!DY109:ER109,2,2))</f>
        <v>N/A</v>
      </c>
      <c r="I109" s="24" t="e">
        <f t="shared" ca="1" si="7"/>
        <v>#DIV/0!</v>
      </c>
      <c r="J109" s="27" t="str">
        <f>IF(OR(ISERR(AVERAGE('Test Sample Data'!C109:V109)),ISERR(AVERAGE('Control Sample Data'!C109:V109))),"C",IF(COUNT('Test Sample Data'!C109:V109)&lt;2,"C",IF(OR(AND(AVERAGE('Test Sample Data'!C109:V109)&gt;=35,AVERAGE('Control Sample Data'!C109:V109)&gt;=35),AVERAGE('Test Sample Data'!C109:V109)="N/A",AVERAGE('Control Sample Data'!C109:V109)="N/A",COUNT('Test Sample Data'!C109:V109)&lt;2),"C",IF(AND(AVERAGE('Test Sample Data'!C109:V109)&gt;=30,AVERAGE('Control Sample Data'!C109:V109)&gt;=30,OR(H109&gt;=0.05,H109="N/A")),"B",IF(OR(AND(AVERAGE('Test Sample Data'!C109:V109)&gt;=30,AVERAGE('Control Sample Data'!C109:V109)&lt;=30),AND(AVERAGE('Test Sample Data'!C109:V109)&lt;=30,AVERAGE('Control Sample Data'!C109:V109)&gt;=30)),"A","OKAY")))))</f>
        <v>C</v>
      </c>
    </row>
    <row r="110" spans="1:10" ht="12.75" customHeight="1">
      <c r="A110" s="144" t="str">
        <f>'Test Sample Data'!A110</f>
        <v>Lys-CTT-8</v>
      </c>
      <c r="B110" s="162" t="s">
        <v>224</v>
      </c>
      <c r="C110" s="24" t="e">
        <f ca="1">'Data pre-processing'!CK110</f>
        <v>#DIV/0!</v>
      </c>
      <c r="D110" s="24" t="e">
        <f ca="1">'Data pre-processing'!CL110</f>
        <v>#DIV/0!</v>
      </c>
      <c r="E110" s="25" t="e">
        <f t="shared" ca="1" si="4"/>
        <v>#DIV/0!</v>
      </c>
      <c r="F110" s="25" t="e">
        <f t="shared" ca="1" si="5"/>
        <v>#DIV/0!</v>
      </c>
      <c r="G110" s="24" t="e">
        <f t="shared" ca="1" si="6"/>
        <v>#DIV/0!</v>
      </c>
      <c r="H110" s="26" t="str">
        <f ca="1">IF(ISERROR(TTEST('Data pre-processing'!DC110:DV110,'Data pre-processing'!DY110:ER110,2,2)),"N/A",TTEST('Data pre-processing'!DC110:DV110,'Data pre-processing'!DY110:ER110,2,2))</f>
        <v>N/A</v>
      </c>
      <c r="I110" s="24" t="e">
        <f t="shared" ca="1" si="7"/>
        <v>#DIV/0!</v>
      </c>
      <c r="J110" s="27" t="str">
        <f>IF(OR(ISERR(AVERAGE('Test Sample Data'!C110:V110)),ISERR(AVERAGE('Control Sample Data'!C110:V110))),"C",IF(COUNT('Test Sample Data'!C110:V110)&lt;2,"C",IF(OR(AND(AVERAGE('Test Sample Data'!C110:V110)&gt;=35,AVERAGE('Control Sample Data'!C110:V110)&gt;=35),AVERAGE('Test Sample Data'!C110:V110)="N/A",AVERAGE('Control Sample Data'!C110:V110)="N/A",COUNT('Test Sample Data'!C110:V110)&lt;2),"C",IF(AND(AVERAGE('Test Sample Data'!C110:V110)&gt;=30,AVERAGE('Control Sample Data'!C110:V110)&gt;=30,OR(H110&gt;=0.05,H110="N/A")),"B",IF(OR(AND(AVERAGE('Test Sample Data'!C110:V110)&gt;=30,AVERAGE('Control Sample Data'!C110:V110)&lt;=30),AND(AVERAGE('Test Sample Data'!C110:V110)&lt;=30,AVERAGE('Control Sample Data'!C110:V110)&gt;=30)),"A","OKAY")))))</f>
        <v>C</v>
      </c>
    </row>
    <row r="111" spans="1:10" ht="12.75" customHeight="1">
      <c r="A111" s="144" t="str">
        <f>'Test Sample Data'!A111</f>
        <v>Lys-TTT-1</v>
      </c>
      <c r="B111" s="162" t="s">
        <v>222</v>
      </c>
      <c r="C111" s="24" t="e">
        <f ca="1">'Data pre-processing'!CK111</f>
        <v>#DIV/0!</v>
      </c>
      <c r="D111" s="24" t="e">
        <f ca="1">'Data pre-processing'!CL111</f>
        <v>#DIV/0!</v>
      </c>
      <c r="E111" s="25" t="e">
        <f t="shared" ca="1" si="4"/>
        <v>#DIV/0!</v>
      </c>
      <c r="F111" s="25" t="e">
        <f t="shared" ca="1" si="5"/>
        <v>#DIV/0!</v>
      </c>
      <c r="G111" s="24" t="e">
        <f t="shared" ca="1" si="6"/>
        <v>#DIV/0!</v>
      </c>
      <c r="H111" s="26" t="str">
        <f ca="1">IF(ISERROR(TTEST('Data pre-processing'!DC111:DV111,'Data pre-processing'!DY111:ER111,2,2)),"N/A",TTEST('Data pre-processing'!DC111:DV111,'Data pre-processing'!DY111:ER111,2,2))</f>
        <v>N/A</v>
      </c>
      <c r="I111" s="24" t="e">
        <f t="shared" ca="1" si="7"/>
        <v>#DIV/0!</v>
      </c>
      <c r="J111" s="27" t="str">
        <f>IF(OR(ISERR(AVERAGE('Test Sample Data'!C111:V111)),ISERR(AVERAGE('Control Sample Data'!C111:V111))),"C",IF(COUNT('Test Sample Data'!C111:V111)&lt;2,"C",IF(OR(AND(AVERAGE('Test Sample Data'!C111:V111)&gt;=35,AVERAGE('Control Sample Data'!C111:V111)&gt;=35),AVERAGE('Test Sample Data'!C111:V111)="N/A",AVERAGE('Control Sample Data'!C111:V111)="N/A",COUNT('Test Sample Data'!C111:V111)&lt;2),"C",IF(AND(AVERAGE('Test Sample Data'!C111:V111)&gt;=30,AVERAGE('Control Sample Data'!C111:V111)&gt;=30,OR(H111&gt;=0.05,H111="N/A")),"B",IF(OR(AND(AVERAGE('Test Sample Data'!C111:V111)&gt;=30,AVERAGE('Control Sample Data'!C111:V111)&lt;=30),AND(AVERAGE('Test Sample Data'!C111:V111)&lt;=30,AVERAGE('Control Sample Data'!C111:V111)&gt;=30)),"A","OKAY")))))</f>
        <v>C</v>
      </c>
    </row>
    <row r="112" spans="1:10" ht="12.75" customHeight="1">
      <c r="A112" s="144" t="str">
        <f>'Test Sample Data'!A112</f>
        <v>Lys-TTT-2</v>
      </c>
      <c r="B112" s="162" t="s">
        <v>220</v>
      </c>
      <c r="C112" s="24" t="e">
        <f ca="1">'Data pre-processing'!CK112</f>
        <v>#DIV/0!</v>
      </c>
      <c r="D112" s="24" t="e">
        <f ca="1">'Data pre-processing'!CL112</f>
        <v>#DIV/0!</v>
      </c>
      <c r="E112" s="25" t="e">
        <f t="shared" ca="1" si="4"/>
        <v>#DIV/0!</v>
      </c>
      <c r="F112" s="25" t="e">
        <f t="shared" ca="1" si="5"/>
        <v>#DIV/0!</v>
      </c>
      <c r="G112" s="24" t="e">
        <f t="shared" ca="1" si="6"/>
        <v>#DIV/0!</v>
      </c>
      <c r="H112" s="26" t="str">
        <f ca="1">IF(ISERROR(TTEST('Data pre-processing'!DC112:DV112,'Data pre-processing'!DY112:ER112,2,2)),"N/A",TTEST('Data pre-processing'!DC112:DV112,'Data pre-processing'!DY112:ER112,2,2))</f>
        <v>N/A</v>
      </c>
      <c r="I112" s="24" t="e">
        <f t="shared" ca="1" si="7"/>
        <v>#DIV/0!</v>
      </c>
      <c r="J112" s="27" t="str">
        <f>IF(OR(ISERR(AVERAGE('Test Sample Data'!C112:V112)),ISERR(AVERAGE('Control Sample Data'!C112:V112))),"C",IF(COUNT('Test Sample Data'!C112:V112)&lt;2,"C",IF(OR(AND(AVERAGE('Test Sample Data'!C112:V112)&gt;=35,AVERAGE('Control Sample Data'!C112:V112)&gt;=35),AVERAGE('Test Sample Data'!C112:V112)="N/A",AVERAGE('Control Sample Data'!C112:V112)="N/A",COUNT('Test Sample Data'!C112:V112)&lt;2),"C",IF(AND(AVERAGE('Test Sample Data'!C112:V112)&gt;=30,AVERAGE('Control Sample Data'!C112:V112)&gt;=30,OR(H112&gt;=0.05,H112="N/A")),"B",IF(OR(AND(AVERAGE('Test Sample Data'!C112:V112)&gt;=30,AVERAGE('Control Sample Data'!C112:V112)&lt;=30),AND(AVERAGE('Test Sample Data'!C112:V112)&lt;=30,AVERAGE('Control Sample Data'!C112:V112)&gt;=30)),"A","OKAY")))))</f>
        <v>C</v>
      </c>
    </row>
    <row r="113" spans="1:10" ht="12.75" customHeight="1">
      <c r="A113" s="144" t="str">
        <f>'Test Sample Data'!A113</f>
        <v>Lys-TTT-3</v>
      </c>
      <c r="B113" s="162" t="s">
        <v>218</v>
      </c>
      <c r="C113" s="24" t="e">
        <f ca="1">'Data pre-processing'!CK113</f>
        <v>#DIV/0!</v>
      </c>
      <c r="D113" s="24" t="e">
        <f ca="1">'Data pre-processing'!CL113</f>
        <v>#DIV/0!</v>
      </c>
      <c r="E113" s="25" t="e">
        <f t="shared" ca="1" si="4"/>
        <v>#DIV/0!</v>
      </c>
      <c r="F113" s="25" t="e">
        <f t="shared" ca="1" si="5"/>
        <v>#DIV/0!</v>
      </c>
      <c r="G113" s="24" t="e">
        <f t="shared" ca="1" si="6"/>
        <v>#DIV/0!</v>
      </c>
      <c r="H113" s="26" t="str">
        <f ca="1">IF(ISERROR(TTEST('Data pre-processing'!DC113:DV113,'Data pre-processing'!DY113:ER113,2,2)),"N/A",TTEST('Data pre-processing'!DC113:DV113,'Data pre-processing'!DY113:ER113,2,2))</f>
        <v>N/A</v>
      </c>
      <c r="I113" s="24" t="e">
        <f t="shared" ca="1" si="7"/>
        <v>#DIV/0!</v>
      </c>
      <c r="J113" s="27" t="str">
        <f>IF(OR(ISERR(AVERAGE('Test Sample Data'!C113:V113)),ISERR(AVERAGE('Control Sample Data'!C113:V113))),"C",IF(COUNT('Test Sample Data'!C113:V113)&lt;2,"C",IF(OR(AND(AVERAGE('Test Sample Data'!C113:V113)&gt;=35,AVERAGE('Control Sample Data'!C113:V113)&gt;=35),AVERAGE('Test Sample Data'!C113:V113)="N/A",AVERAGE('Control Sample Data'!C113:V113)="N/A",COUNT('Test Sample Data'!C113:V113)&lt;2),"C",IF(AND(AVERAGE('Test Sample Data'!C113:V113)&gt;=30,AVERAGE('Control Sample Data'!C113:V113)&gt;=30,OR(H113&gt;=0.05,H113="N/A")),"B",IF(OR(AND(AVERAGE('Test Sample Data'!C113:V113)&gt;=30,AVERAGE('Control Sample Data'!C113:V113)&lt;=30),AND(AVERAGE('Test Sample Data'!C113:V113)&lt;=30,AVERAGE('Control Sample Data'!C113:V113)&gt;=30)),"A","OKAY")))))</f>
        <v>C</v>
      </c>
    </row>
    <row r="114" spans="1:10" ht="12.75" customHeight="1">
      <c r="A114" s="144" t="str">
        <f>'Test Sample Data'!A114</f>
        <v>Met-CAT-1</v>
      </c>
      <c r="B114" s="162" t="s">
        <v>216</v>
      </c>
      <c r="C114" s="24" t="e">
        <f ca="1">'Data pre-processing'!CK114</f>
        <v>#DIV/0!</v>
      </c>
      <c r="D114" s="24" t="e">
        <f ca="1">'Data pre-processing'!CL114</f>
        <v>#DIV/0!</v>
      </c>
      <c r="E114" s="25" t="e">
        <f t="shared" ca="1" si="4"/>
        <v>#DIV/0!</v>
      </c>
      <c r="F114" s="25" t="e">
        <f t="shared" ca="1" si="5"/>
        <v>#DIV/0!</v>
      </c>
      <c r="G114" s="24" t="e">
        <f t="shared" ca="1" si="6"/>
        <v>#DIV/0!</v>
      </c>
      <c r="H114" s="26" t="str">
        <f ca="1">IF(ISERROR(TTEST('Data pre-processing'!DC114:DV114,'Data pre-processing'!DY114:ER114,2,2)),"N/A",TTEST('Data pre-processing'!DC114:DV114,'Data pre-processing'!DY114:ER114,2,2))</f>
        <v>N/A</v>
      </c>
      <c r="I114" s="24" t="e">
        <f t="shared" ca="1" si="7"/>
        <v>#DIV/0!</v>
      </c>
      <c r="J114" s="27" t="str">
        <f>IF(OR(ISERR(AVERAGE('Test Sample Data'!C114:V114)),ISERR(AVERAGE('Control Sample Data'!C114:V114))),"C",IF(COUNT('Test Sample Data'!C114:V114)&lt;2,"C",IF(OR(AND(AVERAGE('Test Sample Data'!C114:V114)&gt;=35,AVERAGE('Control Sample Data'!C114:V114)&gt;=35),AVERAGE('Test Sample Data'!C114:V114)="N/A",AVERAGE('Control Sample Data'!C114:V114)="N/A",COUNT('Test Sample Data'!C114:V114)&lt;2),"C",IF(AND(AVERAGE('Test Sample Data'!C114:V114)&gt;=30,AVERAGE('Control Sample Data'!C114:V114)&gt;=30,OR(H114&gt;=0.05,H114="N/A")),"B",IF(OR(AND(AVERAGE('Test Sample Data'!C114:V114)&gt;=30,AVERAGE('Control Sample Data'!C114:V114)&lt;=30),AND(AVERAGE('Test Sample Data'!C114:V114)&lt;=30,AVERAGE('Control Sample Data'!C114:V114)&gt;=30)),"A","OKAY")))))</f>
        <v>C</v>
      </c>
    </row>
    <row r="115" spans="1:10" ht="12.75" customHeight="1">
      <c r="A115" s="144" t="str">
        <f>'Test Sample Data'!A115</f>
        <v>Met-CAT-2</v>
      </c>
      <c r="B115" s="162" t="s">
        <v>214</v>
      </c>
      <c r="C115" s="24" t="e">
        <f ca="1">'Data pre-processing'!CK115</f>
        <v>#DIV/0!</v>
      </c>
      <c r="D115" s="24" t="e">
        <f ca="1">'Data pre-processing'!CL115</f>
        <v>#DIV/0!</v>
      </c>
      <c r="E115" s="25" t="e">
        <f t="shared" ca="1" si="4"/>
        <v>#DIV/0!</v>
      </c>
      <c r="F115" s="25" t="e">
        <f t="shared" ca="1" si="5"/>
        <v>#DIV/0!</v>
      </c>
      <c r="G115" s="24" t="e">
        <f t="shared" ca="1" si="6"/>
        <v>#DIV/0!</v>
      </c>
      <c r="H115" s="26" t="str">
        <f ca="1">IF(ISERROR(TTEST('Data pre-processing'!DC115:DV115,'Data pre-processing'!DY115:ER115,2,2)),"N/A",TTEST('Data pre-processing'!DC115:DV115,'Data pre-processing'!DY115:ER115,2,2))</f>
        <v>N/A</v>
      </c>
      <c r="I115" s="24" t="e">
        <f t="shared" ca="1" si="7"/>
        <v>#DIV/0!</v>
      </c>
      <c r="J115" s="27" t="str">
        <f>IF(OR(ISERR(AVERAGE('Test Sample Data'!C115:V115)),ISERR(AVERAGE('Control Sample Data'!C115:V115))),"C",IF(COUNT('Test Sample Data'!C115:V115)&lt;2,"C",IF(OR(AND(AVERAGE('Test Sample Data'!C115:V115)&gt;=35,AVERAGE('Control Sample Data'!C115:V115)&gt;=35),AVERAGE('Test Sample Data'!C115:V115)="N/A",AVERAGE('Control Sample Data'!C115:V115)="N/A",COUNT('Test Sample Data'!C115:V115)&lt;2),"C",IF(AND(AVERAGE('Test Sample Data'!C115:V115)&gt;=30,AVERAGE('Control Sample Data'!C115:V115)&gt;=30,OR(H115&gt;=0.05,H115="N/A")),"B",IF(OR(AND(AVERAGE('Test Sample Data'!C115:V115)&gt;=30,AVERAGE('Control Sample Data'!C115:V115)&lt;=30),AND(AVERAGE('Test Sample Data'!C115:V115)&lt;=30,AVERAGE('Control Sample Data'!C115:V115)&gt;=30)),"A","OKAY")))))</f>
        <v>C</v>
      </c>
    </row>
    <row r="116" spans="1:10" ht="12.75" customHeight="1">
      <c r="A116" s="144" t="str">
        <f>'Test Sample Data'!A116</f>
        <v>Met-CAT-3</v>
      </c>
      <c r="B116" s="162" t="s">
        <v>212</v>
      </c>
      <c r="C116" s="24" t="e">
        <f ca="1">'Data pre-processing'!CK116</f>
        <v>#DIV/0!</v>
      </c>
      <c r="D116" s="24" t="e">
        <f ca="1">'Data pre-processing'!CL116</f>
        <v>#DIV/0!</v>
      </c>
      <c r="E116" s="25" t="e">
        <f t="shared" ca="1" si="4"/>
        <v>#DIV/0!</v>
      </c>
      <c r="F116" s="25" t="e">
        <f t="shared" ca="1" si="5"/>
        <v>#DIV/0!</v>
      </c>
      <c r="G116" s="24" t="e">
        <f t="shared" ca="1" si="6"/>
        <v>#DIV/0!</v>
      </c>
      <c r="H116" s="26" t="str">
        <f ca="1">IF(ISERROR(TTEST('Data pre-processing'!DC116:DV116,'Data pre-processing'!DY116:ER116,2,2)),"N/A",TTEST('Data pre-processing'!DC116:DV116,'Data pre-processing'!DY116:ER116,2,2))</f>
        <v>N/A</v>
      </c>
      <c r="I116" s="24" t="e">
        <f t="shared" ca="1" si="7"/>
        <v>#DIV/0!</v>
      </c>
      <c r="J116" s="27" t="str">
        <f>IF(OR(ISERR(AVERAGE('Test Sample Data'!C116:V116)),ISERR(AVERAGE('Control Sample Data'!C116:V116))),"C",IF(COUNT('Test Sample Data'!C116:V116)&lt;2,"C",IF(OR(AND(AVERAGE('Test Sample Data'!C116:V116)&gt;=35,AVERAGE('Control Sample Data'!C116:V116)&gt;=35),AVERAGE('Test Sample Data'!C116:V116)="N/A",AVERAGE('Control Sample Data'!C116:V116)="N/A",COUNT('Test Sample Data'!C116:V116)&lt;2),"C",IF(AND(AVERAGE('Test Sample Data'!C116:V116)&gt;=30,AVERAGE('Control Sample Data'!C116:V116)&gt;=30,OR(H116&gt;=0.05,H116="N/A")),"B",IF(OR(AND(AVERAGE('Test Sample Data'!C116:V116)&gt;=30,AVERAGE('Control Sample Data'!C116:V116)&lt;=30),AND(AVERAGE('Test Sample Data'!C116:V116)&lt;=30,AVERAGE('Control Sample Data'!C116:V116)&gt;=30)),"A","OKAY")))))</f>
        <v>C</v>
      </c>
    </row>
    <row r="117" spans="1:10" ht="12.75" customHeight="1">
      <c r="A117" s="144" t="str">
        <f>'Test Sample Data'!A117</f>
        <v>Met-CAT-4</v>
      </c>
      <c r="B117" s="162" t="s">
        <v>210</v>
      </c>
      <c r="C117" s="24" t="e">
        <f ca="1">'Data pre-processing'!CK117</f>
        <v>#DIV/0!</v>
      </c>
      <c r="D117" s="24" t="e">
        <f ca="1">'Data pre-processing'!CL117</f>
        <v>#DIV/0!</v>
      </c>
      <c r="E117" s="25" t="e">
        <f t="shared" ca="1" si="4"/>
        <v>#DIV/0!</v>
      </c>
      <c r="F117" s="25" t="e">
        <f t="shared" ca="1" si="5"/>
        <v>#DIV/0!</v>
      </c>
      <c r="G117" s="24" t="e">
        <f t="shared" ca="1" si="6"/>
        <v>#DIV/0!</v>
      </c>
      <c r="H117" s="26" t="str">
        <f ca="1">IF(ISERROR(TTEST('Data pre-processing'!DC117:DV117,'Data pre-processing'!DY117:ER117,2,2)),"N/A",TTEST('Data pre-processing'!DC117:DV117,'Data pre-processing'!DY117:ER117,2,2))</f>
        <v>N/A</v>
      </c>
      <c r="I117" s="24" t="e">
        <f t="shared" ca="1" si="7"/>
        <v>#DIV/0!</v>
      </c>
      <c r="J117" s="27" t="str">
        <f>IF(OR(ISERR(AVERAGE('Test Sample Data'!C117:V117)),ISERR(AVERAGE('Control Sample Data'!C117:V117))),"C",IF(COUNT('Test Sample Data'!C117:V117)&lt;2,"C",IF(OR(AND(AVERAGE('Test Sample Data'!C117:V117)&gt;=35,AVERAGE('Control Sample Data'!C117:V117)&gt;=35),AVERAGE('Test Sample Data'!C117:V117)="N/A",AVERAGE('Control Sample Data'!C117:V117)="N/A",COUNT('Test Sample Data'!C117:V117)&lt;2),"C",IF(AND(AVERAGE('Test Sample Data'!C117:V117)&gt;=30,AVERAGE('Control Sample Data'!C117:V117)&gt;=30,OR(H117&gt;=0.05,H117="N/A")),"B",IF(OR(AND(AVERAGE('Test Sample Data'!C117:V117)&gt;=30,AVERAGE('Control Sample Data'!C117:V117)&lt;=30),AND(AVERAGE('Test Sample Data'!C117:V117)&lt;=30,AVERAGE('Control Sample Data'!C117:V117)&gt;=30)),"A","OKAY")))))</f>
        <v>C</v>
      </c>
    </row>
    <row r="118" spans="1:10" ht="12.75" customHeight="1">
      <c r="A118" s="144" t="str">
        <f>'Test Sample Data'!A118</f>
        <v>iMet-CAT</v>
      </c>
      <c r="B118" s="162" t="s">
        <v>208</v>
      </c>
      <c r="C118" s="24" t="e">
        <f ca="1">'Data pre-processing'!CK118</f>
        <v>#DIV/0!</v>
      </c>
      <c r="D118" s="24" t="e">
        <f ca="1">'Data pre-processing'!CL118</f>
        <v>#DIV/0!</v>
      </c>
      <c r="E118" s="25" t="e">
        <f t="shared" ca="1" si="4"/>
        <v>#DIV/0!</v>
      </c>
      <c r="F118" s="25" t="e">
        <f t="shared" ca="1" si="5"/>
        <v>#DIV/0!</v>
      </c>
      <c r="G118" s="24" t="e">
        <f t="shared" ca="1" si="6"/>
        <v>#DIV/0!</v>
      </c>
      <c r="H118" s="26" t="str">
        <f ca="1">IF(ISERROR(TTEST('Data pre-processing'!DC118:DV118,'Data pre-processing'!DY118:ER118,2,2)),"N/A",TTEST('Data pre-processing'!DC118:DV118,'Data pre-processing'!DY118:ER118,2,2))</f>
        <v>N/A</v>
      </c>
      <c r="I118" s="24" t="e">
        <f t="shared" ca="1" si="7"/>
        <v>#DIV/0!</v>
      </c>
      <c r="J118" s="27" t="str">
        <f>IF(OR(ISERR(AVERAGE('Test Sample Data'!C118:V118)),ISERR(AVERAGE('Control Sample Data'!C118:V118))),"C",IF(COUNT('Test Sample Data'!C118:V118)&lt;2,"C",IF(OR(AND(AVERAGE('Test Sample Data'!C118:V118)&gt;=35,AVERAGE('Control Sample Data'!C118:V118)&gt;=35),AVERAGE('Test Sample Data'!C118:V118)="N/A",AVERAGE('Control Sample Data'!C118:V118)="N/A",COUNT('Test Sample Data'!C118:V118)&lt;2),"C",IF(AND(AVERAGE('Test Sample Data'!C118:V118)&gt;=30,AVERAGE('Control Sample Data'!C118:V118)&gt;=30,OR(H118&gt;=0.05,H118="N/A")),"B",IF(OR(AND(AVERAGE('Test Sample Data'!C118:V118)&gt;=30,AVERAGE('Control Sample Data'!C118:V118)&lt;=30),AND(AVERAGE('Test Sample Data'!C118:V118)&lt;=30,AVERAGE('Control Sample Data'!C118:V118)&gt;=30)),"A","OKAY")))))</f>
        <v>C</v>
      </c>
    </row>
    <row r="119" spans="1:10" ht="12.75" customHeight="1">
      <c r="A119" s="144" t="str">
        <f>'Test Sample Data'!A119</f>
        <v>Phe-GAA-1</v>
      </c>
      <c r="B119" s="162" t="s">
        <v>206</v>
      </c>
      <c r="C119" s="24" t="e">
        <f ca="1">'Data pre-processing'!CK119</f>
        <v>#DIV/0!</v>
      </c>
      <c r="D119" s="24" t="e">
        <f ca="1">'Data pre-processing'!CL119</f>
        <v>#DIV/0!</v>
      </c>
      <c r="E119" s="25" t="e">
        <f t="shared" ca="1" si="4"/>
        <v>#DIV/0!</v>
      </c>
      <c r="F119" s="25" t="e">
        <f t="shared" ca="1" si="5"/>
        <v>#DIV/0!</v>
      </c>
      <c r="G119" s="24" t="e">
        <f t="shared" ca="1" si="6"/>
        <v>#DIV/0!</v>
      </c>
      <c r="H119" s="26" t="str">
        <f ca="1">IF(ISERROR(TTEST('Data pre-processing'!DC119:DV119,'Data pre-processing'!DY119:ER119,2,2)),"N/A",TTEST('Data pre-processing'!DC119:DV119,'Data pre-processing'!DY119:ER119,2,2))</f>
        <v>N/A</v>
      </c>
      <c r="I119" s="24" t="e">
        <f t="shared" ca="1" si="7"/>
        <v>#DIV/0!</v>
      </c>
      <c r="J119" s="27" t="str">
        <f>IF(OR(ISERR(AVERAGE('Test Sample Data'!C119:V119)),ISERR(AVERAGE('Control Sample Data'!C119:V119))),"C",IF(COUNT('Test Sample Data'!C119:V119)&lt;2,"C",IF(OR(AND(AVERAGE('Test Sample Data'!C119:V119)&gt;=35,AVERAGE('Control Sample Data'!C119:V119)&gt;=35),AVERAGE('Test Sample Data'!C119:V119)="N/A",AVERAGE('Control Sample Data'!C119:V119)="N/A",COUNT('Test Sample Data'!C119:V119)&lt;2),"C",IF(AND(AVERAGE('Test Sample Data'!C119:V119)&gt;=30,AVERAGE('Control Sample Data'!C119:V119)&gt;=30,OR(H119&gt;=0.05,H119="N/A")),"B",IF(OR(AND(AVERAGE('Test Sample Data'!C119:V119)&gt;=30,AVERAGE('Control Sample Data'!C119:V119)&lt;=30),AND(AVERAGE('Test Sample Data'!C119:V119)&lt;=30,AVERAGE('Control Sample Data'!C119:V119)&gt;=30)),"A","OKAY")))))</f>
        <v>C</v>
      </c>
    </row>
    <row r="120" spans="1:10" ht="12.75" customHeight="1">
      <c r="A120" s="144" t="str">
        <f>'Test Sample Data'!A120</f>
        <v>Phe-GAA-2</v>
      </c>
      <c r="B120" s="162" t="s">
        <v>204</v>
      </c>
      <c r="C120" s="24" t="e">
        <f ca="1">'Data pre-processing'!CK120</f>
        <v>#DIV/0!</v>
      </c>
      <c r="D120" s="24" t="e">
        <f ca="1">'Data pre-processing'!CL120</f>
        <v>#DIV/0!</v>
      </c>
      <c r="E120" s="25" t="e">
        <f t="shared" ca="1" si="4"/>
        <v>#DIV/0!</v>
      </c>
      <c r="F120" s="25" t="e">
        <f t="shared" ca="1" si="5"/>
        <v>#DIV/0!</v>
      </c>
      <c r="G120" s="24" t="e">
        <f t="shared" ca="1" si="6"/>
        <v>#DIV/0!</v>
      </c>
      <c r="H120" s="26" t="str">
        <f ca="1">IF(ISERROR(TTEST('Data pre-processing'!DC120:DV120,'Data pre-processing'!DY120:ER120,2,2)),"N/A",TTEST('Data pre-processing'!DC120:DV120,'Data pre-processing'!DY120:ER120,2,2))</f>
        <v>N/A</v>
      </c>
      <c r="I120" s="24" t="e">
        <f t="shared" ca="1" si="7"/>
        <v>#DIV/0!</v>
      </c>
      <c r="J120" s="27" t="str">
        <f>IF(OR(ISERR(AVERAGE('Test Sample Data'!C120:V120)),ISERR(AVERAGE('Control Sample Data'!C120:V120))),"C",IF(COUNT('Test Sample Data'!C120:V120)&lt;2,"C",IF(OR(AND(AVERAGE('Test Sample Data'!C120:V120)&gt;=35,AVERAGE('Control Sample Data'!C120:V120)&gt;=35),AVERAGE('Test Sample Data'!C120:V120)="N/A",AVERAGE('Control Sample Data'!C120:V120)="N/A",COUNT('Test Sample Data'!C120:V120)&lt;2),"C",IF(AND(AVERAGE('Test Sample Data'!C120:V120)&gt;=30,AVERAGE('Control Sample Data'!C120:V120)&gt;=30,OR(H120&gt;=0.05,H120="N/A")),"B",IF(OR(AND(AVERAGE('Test Sample Data'!C120:V120)&gt;=30,AVERAGE('Control Sample Data'!C120:V120)&lt;=30),AND(AVERAGE('Test Sample Data'!C120:V120)&lt;=30,AVERAGE('Control Sample Data'!C120:V120)&gt;=30)),"A","OKAY")))))</f>
        <v>C</v>
      </c>
    </row>
    <row r="121" spans="1:10" ht="12.75" customHeight="1">
      <c r="A121" s="144" t="str">
        <f>'Test Sample Data'!A121</f>
        <v>Phe-GAA-3</v>
      </c>
      <c r="B121" s="162" t="s">
        <v>202</v>
      </c>
      <c r="C121" s="24" t="e">
        <f ca="1">'Data pre-processing'!CK121</f>
        <v>#DIV/0!</v>
      </c>
      <c r="D121" s="24" t="e">
        <f ca="1">'Data pre-processing'!CL121</f>
        <v>#DIV/0!</v>
      </c>
      <c r="E121" s="25" t="e">
        <f t="shared" ca="1" si="4"/>
        <v>#DIV/0!</v>
      </c>
      <c r="F121" s="25" t="e">
        <f t="shared" ca="1" si="5"/>
        <v>#DIV/0!</v>
      </c>
      <c r="G121" s="24" t="e">
        <f t="shared" ca="1" si="6"/>
        <v>#DIV/0!</v>
      </c>
      <c r="H121" s="26" t="str">
        <f ca="1">IF(ISERROR(TTEST('Data pre-processing'!DC121:DV121,'Data pre-processing'!DY121:ER121,2,2)),"N/A",TTEST('Data pre-processing'!DC121:DV121,'Data pre-processing'!DY121:ER121,2,2))</f>
        <v>N/A</v>
      </c>
      <c r="I121" s="24" t="e">
        <f t="shared" ca="1" si="7"/>
        <v>#DIV/0!</v>
      </c>
      <c r="J121" s="27" t="str">
        <f>IF(OR(ISERR(AVERAGE('Test Sample Data'!C121:V121)),ISERR(AVERAGE('Control Sample Data'!C121:V121))),"C",IF(COUNT('Test Sample Data'!C121:V121)&lt;2,"C",IF(OR(AND(AVERAGE('Test Sample Data'!C121:V121)&gt;=35,AVERAGE('Control Sample Data'!C121:V121)&gt;=35),AVERAGE('Test Sample Data'!C121:V121)="N/A",AVERAGE('Control Sample Data'!C121:V121)="N/A",COUNT('Test Sample Data'!C121:V121)&lt;2),"C",IF(AND(AVERAGE('Test Sample Data'!C121:V121)&gt;=30,AVERAGE('Control Sample Data'!C121:V121)&gt;=30,OR(H121&gt;=0.05,H121="N/A")),"B",IF(OR(AND(AVERAGE('Test Sample Data'!C121:V121)&gt;=30,AVERAGE('Control Sample Data'!C121:V121)&lt;=30),AND(AVERAGE('Test Sample Data'!C121:V121)&lt;=30,AVERAGE('Control Sample Data'!C121:V121)&gt;=30)),"A","OKAY")))))</f>
        <v>C</v>
      </c>
    </row>
    <row r="122" spans="1:10" ht="12.75" customHeight="1">
      <c r="A122" s="144" t="str">
        <f>'Test Sample Data'!A122</f>
        <v>Pro-AGG-1</v>
      </c>
      <c r="B122" s="162" t="s">
        <v>200</v>
      </c>
      <c r="C122" s="24" t="e">
        <f ca="1">'Data pre-processing'!CK122</f>
        <v>#DIV/0!</v>
      </c>
      <c r="D122" s="24" t="e">
        <f ca="1">'Data pre-processing'!CL122</f>
        <v>#DIV/0!</v>
      </c>
      <c r="E122" s="25" t="e">
        <f t="shared" ca="1" si="4"/>
        <v>#DIV/0!</v>
      </c>
      <c r="F122" s="25" t="e">
        <f t="shared" ca="1" si="5"/>
        <v>#DIV/0!</v>
      </c>
      <c r="G122" s="24" t="e">
        <f t="shared" ca="1" si="6"/>
        <v>#DIV/0!</v>
      </c>
      <c r="H122" s="26" t="str">
        <f ca="1">IF(ISERROR(TTEST('Data pre-processing'!DC122:DV122,'Data pre-processing'!DY122:ER122,2,2)),"N/A",TTEST('Data pre-processing'!DC122:DV122,'Data pre-processing'!DY122:ER122,2,2))</f>
        <v>N/A</v>
      </c>
      <c r="I122" s="24" t="e">
        <f t="shared" ca="1" si="7"/>
        <v>#DIV/0!</v>
      </c>
      <c r="J122" s="27" t="str">
        <f>IF(OR(ISERR(AVERAGE('Test Sample Data'!C122:V122)),ISERR(AVERAGE('Control Sample Data'!C122:V122))),"C",IF(COUNT('Test Sample Data'!C122:V122)&lt;2,"C",IF(OR(AND(AVERAGE('Test Sample Data'!C122:V122)&gt;=35,AVERAGE('Control Sample Data'!C122:V122)&gt;=35),AVERAGE('Test Sample Data'!C122:V122)="N/A",AVERAGE('Control Sample Data'!C122:V122)="N/A",COUNT('Test Sample Data'!C122:V122)&lt;2),"C",IF(AND(AVERAGE('Test Sample Data'!C122:V122)&gt;=30,AVERAGE('Control Sample Data'!C122:V122)&gt;=30,OR(H122&gt;=0.05,H122="N/A")),"B",IF(OR(AND(AVERAGE('Test Sample Data'!C122:V122)&gt;=30,AVERAGE('Control Sample Data'!C122:V122)&lt;=30),AND(AVERAGE('Test Sample Data'!C122:V122)&lt;=30,AVERAGE('Control Sample Data'!C122:V122)&gt;=30)),"A","OKAY")))))</f>
        <v>C</v>
      </c>
    </row>
    <row r="123" spans="1:10" ht="12.75" customHeight="1">
      <c r="A123" s="144" t="str">
        <f>'Test Sample Data'!A123</f>
        <v>Pro-AGG-2</v>
      </c>
      <c r="B123" s="162" t="s">
        <v>198</v>
      </c>
      <c r="C123" s="24" t="e">
        <f ca="1">'Data pre-processing'!CK123</f>
        <v>#DIV/0!</v>
      </c>
      <c r="D123" s="24" t="e">
        <f ca="1">'Data pre-processing'!CL123</f>
        <v>#DIV/0!</v>
      </c>
      <c r="E123" s="25" t="e">
        <f t="shared" ca="1" si="4"/>
        <v>#DIV/0!</v>
      </c>
      <c r="F123" s="25" t="e">
        <f t="shared" ca="1" si="5"/>
        <v>#DIV/0!</v>
      </c>
      <c r="G123" s="24" t="e">
        <f t="shared" ca="1" si="6"/>
        <v>#DIV/0!</v>
      </c>
      <c r="H123" s="26" t="str">
        <f ca="1">IF(ISERROR(TTEST('Data pre-processing'!DC123:DV123,'Data pre-processing'!DY123:ER123,2,2)),"N/A",TTEST('Data pre-processing'!DC123:DV123,'Data pre-processing'!DY123:ER123,2,2))</f>
        <v>N/A</v>
      </c>
      <c r="I123" s="24" t="e">
        <f t="shared" ca="1" si="7"/>
        <v>#DIV/0!</v>
      </c>
      <c r="J123" s="27" t="str">
        <f>IF(OR(ISERR(AVERAGE('Test Sample Data'!C123:V123)),ISERR(AVERAGE('Control Sample Data'!C123:V123))),"C",IF(COUNT('Test Sample Data'!C123:V123)&lt;2,"C",IF(OR(AND(AVERAGE('Test Sample Data'!C123:V123)&gt;=35,AVERAGE('Control Sample Data'!C123:V123)&gt;=35),AVERAGE('Test Sample Data'!C123:V123)="N/A",AVERAGE('Control Sample Data'!C123:V123)="N/A",COUNT('Test Sample Data'!C123:V123)&lt;2),"C",IF(AND(AVERAGE('Test Sample Data'!C123:V123)&gt;=30,AVERAGE('Control Sample Data'!C123:V123)&gt;=30,OR(H123&gt;=0.05,H123="N/A")),"B",IF(OR(AND(AVERAGE('Test Sample Data'!C123:V123)&gt;=30,AVERAGE('Control Sample Data'!C123:V123)&lt;=30),AND(AVERAGE('Test Sample Data'!C123:V123)&lt;=30,AVERAGE('Control Sample Data'!C123:V123)&gt;=30)),"A","OKAY")))))</f>
        <v>C</v>
      </c>
    </row>
    <row r="124" spans="1:10" ht="12.75" customHeight="1">
      <c r="A124" s="144" t="str">
        <f>'Test Sample Data'!A124</f>
        <v>Pro-AGG-3</v>
      </c>
      <c r="B124" s="162" t="s">
        <v>196</v>
      </c>
      <c r="C124" s="24" t="e">
        <f ca="1">'Data pre-processing'!CK124</f>
        <v>#DIV/0!</v>
      </c>
      <c r="D124" s="24" t="e">
        <f ca="1">'Data pre-processing'!CL124</f>
        <v>#DIV/0!</v>
      </c>
      <c r="E124" s="25" t="e">
        <f t="shared" ca="1" si="4"/>
        <v>#DIV/0!</v>
      </c>
      <c r="F124" s="25" t="e">
        <f t="shared" ca="1" si="5"/>
        <v>#DIV/0!</v>
      </c>
      <c r="G124" s="24" t="e">
        <f t="shared" ca="1" si="6"/>
        <v>#DIV/0!</v>
      </c>
      <c r="H124" s="26" t="str">
        <f ca="1">IF(ISERROR(TTEST('Data pre-processing'!DC124:DV124,'Data pre-processing'!DY124:ER124,2,2)),"N/A",TTEST('Data pre-processing'!DC124:DV124,'Data pre-processing'!DY124:ER124,2,2))</f>
        <v>N/A</v>
      </c>
      <c r="I124" s="24" t="e">
        <f t="shared" ca="1" si="7"/>
        <v>#DIV/0!</v>
      </c>
      <c r="J124" s="27" t="str">
        <f>IF(OR(ISERR(AVERAGE('Test Sample Data'!C124:V124)),ISERR(AVERAGE('Control Sample Data'!C124:V124))),"C",IF(COUNT('Test Sample Data'!C124:V124)&lt;2,"C",IF(OR(AND(AVERAGE('Test Sample Data'!C124:V124)&gt;=35,AVERAGE('Control Sample Data'!C124:V124)&gt;=35),AVERAGE('Test Sample Data'!C124:V124)="N/A",AVERAGE('Control Sample Data'!C124:V124)="N/A",COUNT('Test Sample Data'!C124:V124)&lt;2),"C",IF(AND(AVERAGE('Test Sample Data'!C124:V124)&gt;=30,AVERAGE('Control Sample Data'!C124:V124)&gt;=30,OR(H124&gt;=0.05,H124="N/A")),"B",IF(OR(AND(AVERAGE('Test Sample Data'!C124:V124)&gt;=30,AVERAGE('Control Sample Data'!C124:V124)&lt;=30),AND(AVERAGE('Test Sample Data'!C124:V124)&lt;=30,AVERAGE('Control Sample Data'!C124:V124)&gt;=30)),"A","OKAY")))))</f>
        <v>C</v>
      </c>
    </row>
    <row r="125" spans="1:10" ht="12.75" customHeight="1">
      <c r="A125" s="144" t="str">
        <f>'Test Sample Data'!A125</f>
        <v>Pro-CGG-1</v>
      </c>
      <c r="B125" s="162" t="s">
        <v>194</v>
      </c>
      <c r="C125" s="24" t="e">
        <f ca="1">'Data pre-processing'!CK125</f>
        <v>#DIV/0!</v>
      </c>
      <c r="D125" s="24" t="e">
        <f ca="1">'Data pre-processing'!CL125</f>
        <v>#DIV/0!</v>
      </c>
      <c r="E125" s="25" t="e">
        <f t="shared" ca="1" si="4"/>
        <v>#DIV/0!</v>
      </c>
      <c r="F125" s="25" t="e">
        <f t="shared" ca="1" si="5"/>
        <v>#DIV/0!</v>
      </c>
      <c r="G125" s="24" t="e">
        <f t="shared" ca="1" si="6"/>
        <v>#DIV/0!</v>
      </c>
      <c r="H125" s="26" t="str">
        <f ca="1">IF(ISERROR(TTEST('Data pre-processing'!DC125:DV125,'Data pre-processing'!DY125:ER125,2,2)),"N/A",TTEST('Data pre-processing'!DC125:DV125,'Data pre-processing'!DY125:ER125,2,2))</f>
        <v>N/A</v>
      </c>
      <c r="I125" s="24" t="e">
        <f t="shared" ca="1" si="7"/>
        <v>#DIV/0!</v>
      </c>
      <c r="J125" s="27" t="str">
        <f>IF(OR(ISERR(AVERAGE('Test Sample Data'!C125:V125)),ISERR(AVERAGE('Control Sample Data'!C125:V125))),"C",IF(COUNT('Test Sample Data'!C125:V125)&lt;2,"C",IF(OR(AND(AVERAGE('Test Sample Data'!C125:V125)&gt;=35,AVERAGE('Control Sample Data'!C125:V125)&gt;=35),AVERAGE('Test Sample Data'!C125:V125)="N/A",AVERAGE('Control Sample Data'!C125:V125)="N/A",COUNT('Test Sample Data'!C125:V125)&lt;2),"C",IF(AND(AVERAGE('Test Sample Data'!C125:V125)&gt;=30,AVERAGE('Control Sample Data'!C125:V125)&gt;=30,OR(H125&gt;=0.05,H125="N/A")),"B",IF(OR(AND(AVERAGE('Test Sample Data'!C125:V125)&gt;=30,AVERAGE('Control Sample Data'!C125:V125)&lt;=30),AND(AVERAGE('Test Sample Data'!C125:V125)&lt;=30,AVERAGE('Control Sample Data'!C125:V125)&gt;=30)),"A","OKAY")))))</f>
        <v>C</v>
      </c>
    </row>
    <row r="126" spans="1:10" ht="12.75" customHeight="1">
      <c r="A126" s="144" t="str">
        <f>'Test Sample Data'!A126</f>
        <v>Pro-CGG-2</v>
      </c>
      <c r="B126" s="162" t="s">
        <v>192</v>
      </c>
      <c r="C126" s="24" t="e">
        <f ca="1">'Data pre-processing'!CK126</f>
        <v>#DIV/0!</v>
      </c>
      <c r="D126" s="24" t="e">
        <f ca="1">'Data pre-processing'!CL126</f>
        <v>#DIV/0!</v>
      </c>
      <c r="E126" s="25" t="e">
        <f t="shared" ca="1" si="4"/>
        <v>#DIV/0!</v>
      </c>
      <c r="F126" s="25" t="e">
        <f t="shared" ca="1" si="5"/>
        <v>#DIV/0!</v>
      </c>
      <c r="G126" s="24" t="e">
        <f t="shared" ca="1" si="6"/>
        <v>#DIV/0!</v>
      </c>
      <c r="H126" s="26" t="str">
        <f ca="1">IF(ISERROR(TTEST('Data pre-processing'!DC126:DV126,'Data pre-processing'!DY126:ER126,2,2)),"N/A",TTEST('Data pre-processing'!DC126:DV126,'Data pre-processing'!DY126:ER126,2,2))</f>
        <v>N/A</v>
      </c>
      <c r="I126" s="24" t="e">
        <f t="shared" ca="1" si="7"/>
        <v>#DIV/0!</v>
      </c>
      <c r="J126" s="27" t="str">
        <f>IF(OR(ISERR(AVERAGE('Test Sample Data'!C126:V126)),ISERR(AVERAGE('Control Sample Data'!C126:V126))),"C",IF(COUNT('Test Sample Data'!C126:V126)&lt;2,"C",IF(OR(AND(AVERAGE('Test Sample Data'!C126:V126)&gt;=35,AVERAGE('Control Sample Data'!C126:V126)&gt;=35),AVERAGE('Test Sample Data'!C126:V126)="N/A",AVERAGE('Control Sample Data'!C126:V126)="N/A",COUNT('Test Sample Data'!C126:V126)&lt;2),"C",IF(AND(AVERAGE('Test Sample Data'!C126:V126)&gt;=30,AVERAGE('Control Sample Data'!C126:V126)&gt;=30,OR(H126&gt;=0.05,H126="N/A")),"B",IF(OR(AND(AVERAGE('Test Sample Data'!C126:V126)&gt;=30,AVERAGE('Control Sample Data'!C126:V126)&lt;=30),AND(AVERAGE('Test Sample Data'!C126:V126)&lt;=30,AVERAGE('Control Sample Data'!C126:V126)&gt;=30)),"A","OKAY")))))</f>
        <v>C</v>
      </c>
    </row>
    <row r="127" spans="1:10" ht="12.75" customHeight="1">
      <c r="A127" s="144" t="str">
        <f>'Test Sample Data'!A127</f>
        <v>Pro-CGG-3</v>
      </c>
      <c r="B127" s="162" t="s">
        <v>190</v>
      </c>
      <c r="C127" s="24" t="e">
        <f ca="1">'Data pre-processing'!CK127</f>
        <v>#DIV/0!</v>
      </c>
      <c r="D127" s="24" t="e">
        <f ca="1">'Data pre-processing'!CL127</f>
        <v>#DIV/0!</v>
      </c>
      <c r="E127" s="25" t="e">
        <f t="shared" ca="1" si="4"/>
        <v>#DIV/0!</v>
      </c>
      <c r="F127" s="25" t="e">
        <f t="shared" ca="1" si="5"/>
        <v>#DIV/0!</v>
      </c>
      <c r="G127" s="24" t="e">
        <f t="shared" ca="1" si="6"/>
        <v>#DIV/0!</v>
      </c>
      <c r="H127" s="26" t="str">
        <f ca="1">IF(ISERROR(TTEST('Data pre-processing'!DC127:DV127,'Data pre-processing'!DY127:ER127,2,2)),"N/A",TTEST('Data pre-processing'!DC127:DV127,'Data pre-processing'!DY127:ER127,2,2))</f>
        <v>N/A</v>
      </c>
      <c r="I127" s="24" t="e">
        <f t="shared" ca="1" si="7"/>
        <v>#DIV/0!</v>
      </c>
      <c r="J127" s="27" t="str">
        <f>IF(OR(ISERR(AVERAGE('Test Sample Data'!C127:V127)),ISERR(AVERAGE('Control Sample Data'!C127:V127))),"C",IF(COUNT('Test Sample Data'!C127:V127)&lt;2,"C",IF(OR(AND(AVERAGE('Test Sample Data'!C127:V127)&gt;=35,AVERAGE('Control Sample Data'!C127:V127)&gt;=35),AVERAGE('Test Sample Data'!C127:V127)="N/A",AVERAGE('Control Sample Data'!C127:V127)="N/A",COUNT('Test Sample Data'!C127:V127)&lt;2),"C",IF(AND(AVERAGE('Test Sample Data'!C127:V127)&gt;=30,AVERAGE('Control Sample Data'!C127:V127)&gt;=30,OR(H127&gt;=0.05,H127="N/A")),"B",IF(OR(AND(AVERAGE('Test Sample Data'!C127:V127)&gt;=30,AVERAGE('Control Sample Data'!C127:V127)&lt;=30),AND(AVERAGE('Test Sample Data'!C127:V127)&lt;=30,AVERAGE('Control Sample Data'!C127:V127)&gt;=30)),"A","OKAY")))))</f>
        <v>C</v>
      </c>
    </row>
    <row r="128" spans="1:10" ht="12.75" customHeight="1">
      <c r="A128" s="144" t="str">
        <f>'Test Sample Data'!A128</f>
        <v>Pro-TGG-1</v>
      </c>
      <c r="B128" s="162" t="s">
        <v>188</v>
      </c>
      <c r="C128" s="24" t="e">
        <f ca="1">'Data pre-processing'!CK128</f>
        <v>#DIV/0!</v>
      </c>
      <c r="D128" s="24" t="e">
        <f ca="1">'Data pre-processing'!CL128</f>
        <v>#DIV/0!</v>
      </c>
      <c r="E128" s="25" t="e">
        <f t="shared" ca="1" si="4"/>
        <v>#DIV/0!</v>
      </c>
      <c r="F128" s="25" t="e">
        <f t="shared" ca="1" si="5"/>
        <v>#DIV/0!</v>
      </c>
      <c r="G128" s="24" t="e">
        <f t="shared" ca="1" si="6"/>
        <v>#DIV/0!</v>
      </c>
      <c r="H128" s="26" t="str">
        <f ca="1">IF(ISERROR(TTEST('Data pre-processing'!DC128:DV128,'Data pre-processing'!DY128:ER128,2,2)),"N/A",TTEST('Data pre-processing'!DC128:DV128,'Data pre-processing'!DY128:ER128,2,2))</f>
        <v>N/A</v>
      </c>
      <c r="I128" s="24" t="e">
        <f t="shared" ca="1" si="7"/>
        <v>#DIV/0!</v>
      </c>
      <c r="J128" s="27" t="str">
        <f>IF(OR(ISERR(AVERAGE('Test Sample Data'!C128:V128)),ISERR(AVERAGE('Control Sample Data'!C128:V128))),"C",IF(COUNT('Test Sample Data'!C128:V128)&lt;2,"C",IF(OR(AND(AVERAGE('Test Sample Data'!C128:V128)&gt;=35,AVERAGE('Control Sample Data'!C128:V128)&gt;=35),AVERAGE('Test Sample Data'!C128:V128)="N/A",AVERAGE('Control Sample Data'!C128:V128)="N/A",COUNT('Test Sample Data'!C128:V128)&lt;2),"C",IF(AND(AVERAGE('Test Sample Data'!C128:V128)&gt;=30,AVERAGE('Control Sample Data'!C128:V128)&gt;=30,OR(H128&gt;=0.05,H128="N/A")),"B",IF(OR(AND(AVERAGE('Test Sample Data'!C128:V128)&gt;=30,AVERAGE('Control Sample Data'!C128:V128)&lt;=30),AND(AVERAGE('Test Sample Data'!C128:V128)&lt;=30,AVERAGE('Control Sample Data'!C128:V128)&gt;=30)),"A","OKAY")))))</f>
        <v>C</v>
      </c>
    </row>
    <row r="129" spans="1:10" ht="12.75" customHeight="1">
      <c r="A129" s="144" t="str">
        <f>'Test Sample Data'!A129</f>
        <v>Pro-TGG-2</v>
      </c>
      <c r="B129" s="162" t="s">
        <v>186</v>
      </c>
      <c r="C129" s="24" t="e">
        <f ca="1">'Data pre-processing'!CK129</f>
        <v>#DIV/0!</v>
      </c>
      <c r="D129" s="24" t="e">
        <f ca="1">'Data pre-processing'!CL129</f>
        <v>#DIV/0!</v>
      </c>
      <c r="E129" s="25" t="e">
        <f t="shared" ca="1" si="4"/>
        <v>#DIV/0!</v>
      </c>
      <c r="F129" s="25" t="e">
        <f t="shared" ca="1" si="5"/>
        <v>#DIV/0!</v>
      </c>
      <c r="G129" s="24" t="e">
        <f t="shared" ca="1" si="6"/>
        <v>#DIV/0!</v>
      </c>
      <c r="H129" s="26" t="str">
        <f ca="1">IF(ISERROR(TTEST('Data pre-processing'!DC129:DV129,'Data pre-processing'!DY129:ER129,2,2)),"N/A",TTEST('Data pre-processing'!DC129:DV129,'Data pre-processing'!DY129:ER129,2,2))</f>
        <v>N/A</v>
      </c>
      <c r="I129" s="24" t="e">
        <f t="shared" ca="1" si="7"/>
        <v>#DIV/0!</v>
      </c>
      <c r="J129" s="27" t="str">
        <f>IF(OR(ISERR(AVERAGE('Test Sample Data'!C129:V129)),ISERR(AVERAGE('Control Sample Data'!C129:V129))),"C",IF(COUNT('Test Sample Data'!C129:V129)&lt;2,"C",IF(OR(AND(AVERAGE('Test Sample Data'!C129:V129)&gt;=35,AVERAGE('Control Sample Data'!C129:V129)&gt;=35),AVERAGE('Test Sample Data'!C129:V129)="N/A",AVERAGE('Control Sample Data'!C129:V129)="N/A",COUNT('Test Sample Data'!C129:V129)&lt;2),"C",IF(AND(AVERAGE('Test Sample Data'!C129:V129)&gt;=30,AVERAGE('Control Sample Data'!C129:V129)&gt;=30,OR(H129&gt;=0.05,H129="N/A")),"B",IF(OR(AND(AVERAGE('Test Sample Data'!C129:V129)&gt;=30,AVERAGE('Control Sample Data'!C129:V129)&lt;=30),AND(AVERAGE('Test Sample Data'!C129:V129)&lt;=30,AVERAGE('Control Sample Data'!C129:V129)&gt;=30)),"A","OKAY")))))</f>
        <v>C</v>
      </c>
    </row>
    <row r="130" spans="1:10" ht="12.75" customHeight="1">
      <c r="A130" s="144" t="str">
        <f>'Test Sample Data'!A130</f>
        <v>Pro-TGG-3</v>
      </c>
      <c r="B130" s="162" t="s">
        <v>184</v>
      </c>
      <c r="C130" s="24" t="e">
        <f ca="1">'Data pre-processing'!CK130</f>
        <v>#DIV/0!</v>
      </c>
      <c r="D130" s="24" t="e">
        <f ca="1">'Data pre-processing'!CL130</f>
        <v>#DIV/0!</v>
      </c>
      <c r="E130" s="25" t="e">
        <f t="shared" ca="1" si="4"/>
        <v>#DIV/0!</v>
      </c>
      <c r="F130" s="25" t="e">
        <f t="shared" ca="1" si="5"/>
        <v>#DIV/0!</v>
      </c>
      <c r="G130" s="24" t="e">
        <f t="shared" ca="1" si="6"/>
        <v>#DIV/0!</v>
      </c>
      <c r="H130" s="26" t="str">
        <f ca="1">IF(ISERROR(TTEST('Data pre-processing'!DC130:DV130,'Data pre-processing'!DY130:ER130,2,2)),"N/A",TTEST('Data pre-processing'!DC130:DV130,'Data pre-processing'!DY130:ER130,2,2))</f>
        <v>N/A</v>
      </c>
      <c r="I130" s="24" t="e">
        <f t="shared" ca="1" si="7"/>
        <v>#DIV/0!</v>
      </c>
      <c r="J130" s="27" t="str">
        <f>IF(OR(ISERR(AVERAGE('Test Sample Data'!C130:V130)),ISERR(AVERAGE('Control Sample Data'!C130:V130))),"C",IF(COUNT('Test Sample Data'!C130:V130)&lt;2,"C",IF(OR(AND(AVERAGE('Test Sample Data'!C130:V130)&gt;=35,AVERAGE('Control Sample Data'!C130:V130)&gt;=35),AVERAGE('Test Sample Data'!C130:V130)="N/A",AVERAGE('Control Sample Data'!C130:V130)="N/A",COUNT('Test Sample Data'!C130:V130)&lt;2),"C",IF(AND(AVERAGE('Test Sample Data'!C130:V130)&gt;=30,AVERAGE('Control Sample Data'!C130:V130)&gt;=30,OR(H130&gt;=0.05,H130="N/A")),"B",IF(OR(AND(AVERAGE('Test Sample Data'!C130:V130)&gt;=30,AVERAGE('Control Sample Data'!C130:V130)&lt;=30),AND(AVERAGE('Test Sample Data'!C130:V130)&lt;=30,AVERAGE('Control Sample Data'!C130:V130)&gt;=30)),"A","OKAY")))))</f>
        <v>C</v>
      </c>
    </row>
    <row r="131" spans="1:10" ht="12.75" customHeight="1">
      <c r="A131" s="144" t="str">
        <f>'Test Sample Data'!A131</f>
        <v>Sec-TCA-1</v>
      </c>
      <c r="B131" s="162" t="s">
        <v>182</v>
      </c>
      <c r="C131" s="24" t="e">
        <f ca="1">'Data pre-processing'!CK131</f>
        <v>#DIV/0!</v>
      </c>
      <c r="D131" s="24" t="e">
        <f ca="1">'Data pre-processing'!CL131</f>
        <v>#DIV/0!</v>
      </c>
      <c r="E131" s="25" t="e">
        <f t="shared" ref="E131:E190" ca="1" si="8">2^-C131</f>
        <v>#DIV/0!</v>
      </c>
      <c r="F131" s="25" t="e">
        <f t="shared" ref="F131:F190" ca="1" si="9">2^-D131</f>
        <v>#DIV/0!</v>
      </c>
      <c r="G131" s="24" t="e">
        <f t="shared" ref="G131:G190" ca="1" si="10">E131/F131</f>
        <v>#DIV/0!</v>
      </c>
      <c r="H131" s="26" t="str">
        <f ca="1">IF(ISERROR(TTEST('Data pre-processing'!DC131:DV131,'Data pre-processing'!DY131:ER131,2,2)),"N/A",TTEST('Data pre-processing'!DC131:DV131,'Data pre-processing'!DY131:ER131,2,2))</f>
        <v>N/A</v>
      </c>
      <c r="I131" s="24" t="e">
        <f t="shared" ref="I131:I190" ca="1" si="11">IF(G131&gt;1,G131,-1/G131)</f>
        <v>#DIV/0!</v>
      </c>
      <c r="J131" s="27" t="str">
        <f>IF(OR(ISERR(AVERAGE('Test Sample Data'!C131:V131)),ISERR(AVERAGE('Control Sample Data'!C131:V131))),"C",IF(COUNT('Test Sample Data'!C131:V131)&lt;2,"C",IF(OR(AND(AVERAGE('Test Sample Data'!C131:V131)&gt;=35,AVERAGE('Control Sample Data'!C131:V131)&gt;=35),AVERAGE('Test Sample Data'!C131:V131)="N/A",AVERAGE('Control Sample Data'!C131:V131)="N/A",COUNT('Test Sample Data'!C131:V131)&lt;2),"C",IF(AND(AVERAGE('Test Sample Data'!C131:V131)&gt;=30,AVERAGE('Control Sample Data'!C131:V131)&gt;=30,OR(H131&gt;=0.05,H131="N/A")),"B",IF(OR(AND(AVERAGE('Test Sample Data'!C131:V131)&gt;=30,AVERAGE('Control Sample Data'!C131:V131)&lt;=30),AND(AVERAGE('Test Sample Data'!C131:V131)&lt;=30,AVERAGE('Control Sample Data'!C131:V131)&gt;=30)),"A","OKAY")))))</f>
        <v>C</v>
      </c>
    </row>
    <row r="132" spans="1:10" ht="12.75" customHeight="1">
      <c r="A132" s="144" t="str">
        <f>'Test Sample Data'!A132</f>
        <v>Sec-TCA-2</v>
      </c>
      <c r="B132" s="162" t="s">
        <v>180</v>
      </c>
      <c r="C132" s="24" t="e">
        <f ca="1">'Data pre-processing'!CK132</f>
        <v>#DIV/0!</v>
      </c>
      <c r="D132" s="24" t="e">
        <f ca="1">'Data pre-processing'!CL132</f>
        <v>#DIV/0!</v>
      </c>
      <c r="E132" s="25" t="e">
        <f t="shared" ca="1" si="8"/>
        <v>#DIV/0!</v>
      </c>
      <c r="F132" s="25" t="e">
        <f t="shared" ca="1" si="9"/>
        <v>#DIV/0!</v>
      </c>
      <c r="G132" s="24" t="e">
        <f t="shared" ca="1" si="10"/>
        <v>#DIV/0!</v>
      </c>
      <c r="H132" s="26" t="str">
        <f ca="1">IF(ISERROR(TTEST('Data pre-processing'!DC132:DV132,'Data pre-processing'!DY132:ER132,2,2)),"N/A",TTEST('Data pre-processing'!DC132:DV132,'Data pre-processing'!DY132:ER132,2,2))</f>
        <v>N/A</v>
      </c>
      <c r="I132" s="24" t="e">
        <f t="shared" ca="1" si="11"/>
        <v>#DIV/0!</v>
      </c>
      <c r="J132" s="27" t="str">
        <f>IF(OR(ISERR(AVERAGE('Test Sample Data'!C132:V132)),ISERR(AVERAGE('Control Sample Data'!C132:V132))),"C",IF(COUNT('Test Sample Data'!C132:V132)&lt;2,"C",IF(OR(AND(AVERAGE('Test Sample Data'!C132:V132)&gt;=35,AVERAGE('Control Sample Data'!C132:V132)&gt;=35),AVERAGE('Test Sample Data'!C132:V132)="N/A",AVERAGE('Control Sample Data'!C132:V132)="N/A",COUNT('Test Sample Data'!C132:V132)&lt;2),"C",IF(AND(AVERAGE('Test Sample Data'!C132:V132)&gt;=30,AVERAGE('Control Sample Data'!C132:V132)&gt;=30,OR(H132&gt;=0.05,H132="N/A")),"B",IF(OR(AND(AVERAGE('Test Sample Data'!C132:V132)&gt;=30,AVERAGE('Control Sample Data'!C132:V132)&lt;=30),AND(AVERAGE('Test Sample Data'!C132:V132)&lt;=30,AVERAGE('Control Sample Data'!C132:V132)&gt;=30)),"A","OKAY")))))</f>
        <v>C</v>
      </c>
    </row>
    <row r="133" spans="1:10" ht="12.75" customHeight="1">
      <c r="A133" s="144" t="str">
        <f>'Test Sample Data'!A133</f>
        <v>Sec-TCA-3</v>
      </c>
      <c r="B133" s="162" t="s">
        <v>178</v>
      </c>
      <c r="C133" s="24" t="e">
        <f ca="1">'Data pre-processing'!CK133</f>
        <v>#DIV/0!</v>
      </c>
      <c r="D133" s="24" t="e">
        <f ca="1">'Data pre-processing'!CL133</f>
        <v>#DIV/0!</v>
      </c>
      <c r="E133" s="25" t="e">
        <f t="shared" ca="1" si="8"/>
        <v>#DIV/0!</v>
      </c>
      <c r="F133" s="25" t="e">
        <f t="shared" ca="1" si="9"/>
        <v>#DIV/0!</v>
      </c>
      <c r="G133" s="24" t="e">
        <f t="shared" ca="1" si="10"/>
        <v>#DIV/0!</v>
      </c>
      <c r="H133" s="26" t="str">
        <f ca="1">IF(ISERROR(TTEST('Data pre-processing'!DC133:DV133,'Data pre-processing'!DY133:ER133,2,2)),"N/A",TTEST('Data pre-processing'!DC133:DV133,'Data pre-processing'!DY133:ER133,2,2))</f>
        <v>N/A</v>
      </c>
      <c r="I133" s="24" t="e">
        <f t="shared" ca="1" si="11"/>
        <v>#DIV/0!</v>
      </c>
      <c r="J133" s="27" t="str">
        <f>IF(OR(ISERR(AVERAGE('Test Sample Data'!C133:V133)),ISERR(AVERAGE('Control Sample Data'!C133:V133))),"C",IF(COUNT('Test Sample Data'!C133:V133)&lt;2,"C",IF(OR(AND(AVERAGE('Test Sample Data'!C133:V133)&gt;=35,AVERAGE('Control Sample Data'!C133:V133)&gt;=35),AVERAGE('Test Sample Data'!C133:V133)="N/A",AVERAGE('Control Sample Data'!C133:V133)="N/A",COUNT('Test Sample Data'!C133:V133)&lt;2),"C",IF(AND(AVERAGE('Test Sample Data'!C133:V133)&gt;=30,AVERAGE('Control Sample Data'!C133:V133)&gt;=30,OR(H133&gt;=0.05,H133="N/A")),"B",IF(OR(AND(AVERAGE('Test Sample Data'!C133:V133)&gt;=30,AVERAGE('Control Sample Data'!C133:V133)&lt;=30),AND(AVERAGE('Test Sample Data'!C133:V133)&lt;=30,AVERAGE('Control Sample Data'!C133:V133)&gt;=30)),"A","OKAY")))))</f>
        <v>C</v>
      </c>
    </row>
    <row r="134" spans="1:10" ht="12.75" customHeight="1">
      <c r="A134" s="144" t="str">
        <f>'Test Sample Data'!A134</f>
        <v>Ser-AGA-1</v>
      </c>
      <c r="B134" s="162" t="s">
        <v>176</v>
      </c>
      <c r="C134" s="24" t="e">
        <f ca="1">'Data pre-processing'!CK134</f>
        <v>#DIV/0!</v>
      </c>
      <c r="D134" s="24" t="e">
        <f ca="1">'Data pre-processing'!CL134</f>
        <v>#DIV/0!</v>
      </c>
      <c r="E134" s="25" t="e">
        <f t="shared" ca="1" si="8"/>
        <v>#DIV/0!</v>
      </c>
      <c r="F134" s="25" t="e">
        <f t="shared" ca="1" si="9"/>
        <v>#DIV/0!</v>
      </c>
      <c r="G134" s="24" t="e">
        <f t="shared" ca="1" si="10"/>
        <v>#DIV/0!</v>
      </c>
      <c r="H134" s="26" t="str">
        <f ca="1">IF(ISERROR(TTEST('Data pre-processing'!DC134:DV134,'Data pre-processing'!DY134:ER134,2,2)),"N/A",TTEST('Data pre-processing'!DC134:DV134,'Data pre-processing'!DY134:ER134,2,2))</f>
        <v>N/A</v>
      </c>
      <c r="I134" s="24" t="e">
        <f t="shared" ca="1" si="11"/>
        <v>#DIV/0!</v>
      </c>
      <c r="J134" s="27" t="str">
        <f>IF(OR(ISERR(AVERAGE('Test Sample Data'!C134:V134)),ISERR(AVERAGE('Control Sample Data'!C134:V134))),"C",IF(COUNT('Test Sample Data'!C134:V134)&lt;2,"C",IF(OR(AND(AVERAGE('Test Sample Data'!C134:V134)&gt;=35,AVERAGE('Control Sample Data'!C134:V134)&gt;=35),AVERAGE('Test Sample Data'!C134:V134)="N/A",AVERAGE('Control Sample Data'!C134:V134)="N/A",COUNT('Test Sample Data'!C134:V134)&lt;2),"C",IF(AND(AVERAGE('Test Sample Data'!C134:V134)&gt;=30,AVERAGE('Control Sample Data'!C134:V134)&gt;=30,OR(H134&gt;=0.05,H134="N/A")),"B",IF(OR(AND(AVERAGE('Test Sample Data'!C134:V134)&gt;=30,AVERAGE('Control Sample Data'!C134:V134)&lt;=30),AND(AVERAGE('Test Sample Data'!C134:V134)&lt;=30,AVERAGE('Control Sample Data'!C134:V134)&gt;=30)),"A","OKAY")))))</f>
        <v>C</v>
      </c>
    </row>
    <row r="135" spans="1:10" ht="12.75" customHeight="1">
      <c r="A135" s="144" t="str">
        <f>'Test Sample Data'!A135</f>
        <v>Ser-AGA-2</v>
      </c>
      <c r="B135" s="162" t="s">
        <v>174</v>
      </c>
      <c r="C135" s="24" t="e">
        <f ca="1">'Data pre-processing'!CK135</f>
        <v>#DIV/0!</v>
      </c>
      <c r="D135" s="24" t="e">
        <f ca="1">'Data pre-processing'!CL135</f>
        <v>#DIV/0!</v>
      </c>
      <c r="E135" s="25" t="e">
        <f t="shared" ca="1" si="8"/>
        <v>#DIV/0!</v>
      </c>
      <c r="F135" s="25" t="e">
        <f t="shared" ca="1" si="9"/>
        <v>#DIV/0!</v>
      </c>
      <c r="G135" s="24" t="e">
        <f t="shared" ca="1" si="10"/>
        <v>#DIV/0!</v>
      </c>
      <c r="H135" s="26" t="str">
        <f ca="1">IF(ISERROR(TTEST('Data pre-processing'!DC135:DV135,'Data pre-processing'!DY135:ER135,2,2)),"N/A",TTEST('Data pre-processing'!DC135:DV135,'Data pre-processing'!DY135:ER135,2,2))</f>
        <v>N/A</v>
      </c>
      <c r="I135" s="24" t="e">
        <f t="shared" ca="1" si="11"/>
        <v>#DIV/0!</v>
      </c>
      <c r="J135" s="27" t="str">
        <f>IF(OR(ISERR(AVERAGE('Test Sample Data'!C135:V135)),ISERR(AVERAGE('Control Sample Data'!C135:V135))),"C",IF(COUNT('Test Sample Data'!C135:V135)&lt;2,"C",IF(OR(AND(AVERAGE('Test Sample Data'!C135:V135)&gt;=35,AVERAGE('Control Sample Data'!C135:V135)&gt;=35),AVERAGE('Test Sample Data'!C135:V135)="N/A",AVERAGE('Control Sample Data'!C135:V135)="N/A",COUNT('Test Sample Data'!C135:V135)&lt;2),"C",IF(AND(AVERAGE('Test Sample Data'!C135:V135)&gt;=30,AVERAGE('Control Sample Data'!C135:V135)&gt;=30,OR(H135&gt;=0.05,H135="N/A")),"B",IF(OR(AND(AVERAGE('Test Sample Data'!C135:V135)&gt;=30,AVERAGE('Control Sample Data'!C135:V135)&lt;=30),AND(AVERAGE('Test Sample Data'!C135:V135)&lt;=30,AVERAGE('Control Sample Data'!C135:V135)&gt;=30)),"A","OKAY")))))</f>
        <v>C</v>
      </c>
    </row>
    <row r="136" spans="1:10" ht="12.75" customHeight="1">
      <c r="A136" s="144" t="str">
        <f>'Test Sample Data'!A136</f>
        <v>Ser-CGA-1</v>
      </c>
      <c r="B136" s="162" t="s">
        <v>172</v>
      </c>
      <c r="C136" s="24" t="e">
        <f ca="1">'Data pre-processing'!CK136</f>
        <v>#DIV/0!</v>
      </c>
      <c r="D136" s="24" t="e">
        <f ca="1">'Data pre-processing'!CL136</f>
        <v>#DIV/0!</v>
      </c>
      <c r="E136" s="25" t="e">
        <f t="shared" ca="1" si="8"/>
        <v>#DIV/0!</v>
      </c>
      <c r="F136" s="25" t="e">
        <f t="shared" ca="1" si="9"/>
        <v>#DIV/0!</v>
      </c>
      <c r="G136" s="24" t="e">
        <f t="shared" ca="1" si="10"/>
        <v>#DIV/0!</v>
      </c>
      <c r="H136" s="26" t="str">
        <f ca="1">IF(ISERROR(TTEST('Data pre-processing'!DC136:DV136,'Data pre-processing'!DY136:ER136,2,2)),"N/A",TTEST('Data pre-processing'!DC136:DV136,'Data pre-processing'!DY136:ER136,2,2))</f>
        <v>N/A</v>
      </c>
      <c r="I136" s="24" t="e">
        <f t="shared" ca="1" si="11"/>
        <v>#DIV/0!</v>
      </c>
      <c r="J136" s="27" t="str">
        <f>IF(OR(ISERR(AVERAGE('Test Sample Data'!C136:V136)),ISERR(AVERAGE('Control Sample Data'!C136:V136))),"C",IF(COUNT('Test Sample Data'!C136:V136)&lt;2,"C",IF(OR(AND(AVERAGE('Test Sample Data'!C136:V136)&gt;=35,AVERAGE('Control Sample Data'!C136:V136)&gt;=35),AVERAGE('Test Sample Data'!C136:V136)="N/A",AVERAGE('Control Sample Data'!C136:V136)="N/A",COUNT('Test Sample Data'!C136:V136)&lt;2),"C",IF(AND(AVERAGE('Test Sample Data'!C136:V136)&gt;=30,AVERAGE('Control Sample Data'!C136:V136)&gt;=30,OR(H136&gt;=0.05,H136="N/A")),"B",IF(OR(AND(AVERAGE('Test Sample Data'!C136:V136)&gt;=30,AVERAGE('Control Sample Data'!C136:V136)&lt;=30),AND(AVERAGE('Test Sample Data'!C136:V136)&lt;=30,AVERAGE('Control Sample Data'!C136:V136)&gt;=30)),"A","OKAY")))))</f>
        <v>C</v>
      </c>
    </row>
    <row r="137" spans="1:10" ht="12.75" customHeight="1">
      <c r="A137" s="144" t="str">
        <f>'Test Sample Data'!A137</f>
        <v>Ser-CGA-2</v>
      </c>
      <c r="B137" s="162" t="s">
        <v>170</v>
      </c>
      <c r="C137" s="24" t="e">
        <f ca="1">'Data pre-processing'!CK137</f>
        <v>#DIV/0!</v>
      </c>
      <c r="D137" s="24" t="e">
        <f ca="1">'Data pre-processing'!CL137</f>
        <v>#DIV/0!</v>
      </c>
      <c r="E137" s="25" t="e">
        <f t="shared" ca="1" si="8"/>
        <v>#DIV/0!</v>
      </c>
      <c r="F137" s="25" t="e">
        <f t="shared" ca="1" si="9"/>
        <v>#DIV/0!</v>
      </c>
      <c r="G137" s="24" t="e">
        <f t="shared" ca="1" si="10"/>
        <v>#DIV/0!</v>
      </c>
      <c r="H137" s="26" t="str">
        <f ca="1">IF(ISERROR(TTEST('Data pre-processing'!DC137:DV137,'Data pre-processing'!DY137:ER137,2,2)),"N/A",TTEST('Data pre-processing'!DC137:DV137,'Data pre-processing'!DY137:ER137,2,2))</f>
        <v>N/A</v>
      </c>
      <c r="I137" s="24" t="e">
        <f t="shared" ca="1" si="11"/>
        <v>#DIV/0!</v>
      </c>
      <c r="J137" s="27" t="str">
        <f>IF(OR(ISERR(AVERAGE('Test Sample Data'!C137:V137)),ISERR(AVERAGE('Control Sample Data'!C137:V137))),"C",IF(COUNT('Test Sample Data'!C137:V137)&lt;2,"C",IF(OR(AND(AVERAGE('Test Sample Data'!C137:V137)&gt;=35,AVERAGE('Control Sample Data'!C137:V137)&gt;=35),AVERAGE('Test Sample Data'!C137:V137)="N/A",AVERAGE('Control Sample Data'!C137:V137)="N/A",COUNT('Test Sample Data'!C137:V137)&lt;2),"C",IF(AND(AVERAGE('Test Sample Data'!C137:V137)&gt;=30,AVERAGE('Control Sample Data'!C137:V137)&gt;=30,OR(H137&gt;=0.05,H137="N/A")),"B",IF(OR(AND(AVERAGE('Test Sample Data'!C137:V137)&gt;=30,AVERAGE('Control Sample Data'!C137:V137)&lt;=30),AND(AVERAGE('Test Sample Data'!C137:V137)&lt;=30,AVERAGE('Control Sample Data'!C137:V137)&gt;=30)),"A","OKAY")))))</f>
        <v>C</v>
      </c>
    </row>
    <row r="138" spans="1:10" ht="12.75" customHeight="1">
      <c r="A138" s="144" t="str">
        <f>'Test Sample Data'!A138</f>
        <v>Ser-GCT-1</v>
      </c>
      <c r="B138" s="162" t="s">
        <v>168</v>
      </c>
      <c r="C138" s="24" t="e">
        <f ca="1">'Data pre-processing'!CK138</f>
        <v>#DIV/0!</v>
      </c>
      <c r="D138" s="24" t="e">
        <f ca="1">'Data pre-processing'!CL138</f>
        <v>#DIV/0!</v>
      </c>
      <c r="E138" s="25" t="e">
        <f t="shared" ca="1" si="8"/>
        <v>#DIV/0!</v>
      </c>
      <c r="F138" s="25" t="e">
        <f t="shared" ca="1" si="9"/>
        <v>#DIV/0!</v>
      </c>
      <c r="G138" s="24" t="e">
        <f t="shared" ca="1" si="10"/>
        <v>#DIV/0!</v>
      </c>
      <c r="H138" s="26" t="str">
        <f ca="1">IF(ISERROR(TTEST('Data pre-processing'!DC138:DV138,'Data pre-processing'!DY138:ER138,2,2)),"N/A",TTEST('Data pre-processing'!DC138:DV138,'Data pre-processing'!DY138:ER138,2,2))</f>
        <v>N/A</v>
      </c>
      <c r="I138" s="24" t="e">
        <f t="shared" ca="1" si="11"/>
        <v>#DIV/0!</v>
      </c>
      <c r="J138" s="27" t="str">
        <f>IF(OR(ISERR(AVERAGE('Test Sample Data'!C138:V138)),ISERR(AVERAGE('Control Sample Data'!C138:V138))),"C",IF(COUNT('Test Sample Data'!C138:V138)&lt;2,"C",IF(OR(AND(AVERAGE('Test Sample Data'!C138:V138)&gt;=35,AVERAGE('Control Sample Data'!C138:V138)&gt;=35),AVERAGE('Test Sample Data'!C138:V138)="N/A",AVERAGE('Control Sample Data'!C138:V138)="N/A",COUNT('Test Sample Data'!C138:V138)&lt;2),"C",IF(AND(AVERAGE('Test Sample Data'!C138:V138)&gt;=30,AVERAGE('Control Sample Data'!C138:V138)&gt;=30,OR(H138&gt;=0.05,H138="N/A")),"B",IF(OR(AND(AVERAGE('Test Sample Data'!C138:V138)&gt;=30,AVERAGE('Control Sample Data'!C138:V138)&lt;=30),AND(AVERAGE('Test Sample Data'!C138:V138)&lt;=30,AVERAGE('Control Sample Data'!C138:V138)&gt;=30)),"A","OKAY")))))</f>
        <v>C</v>
      </c>
    </row>
    <row r="139" spans="1:10" ht="12.75" customHeight="1">
      <c r="A139" s="144" t="str">
        <f>'Test Sample Data'!A139</f>
        <v>Ser-GCT-2</v>
      </c>
      <c r="B139" s="162" t="s">
        <v>166</v>
      </c>
      <c r="C139" s="24" t="e">
        <f ca="1">'Data pre-processing'!CK139</f>
        <v>#DIV/0!</v>
      </c>
      <c r="D139" s="24" t="e">
        <f ca="1">'Data pre-processing'!CL139</f>
        <v>#DIV/0!</v>
      </c>
      <c r="E139" s="25" t="e">
        <f t="shared" ca="1" si="8"/>
        <v>#DIV/0!</v>
      </c>
      <c r="F139" s="25" t="e">
        <f t="shared" ca="1" si="9"/>
        <v>#DIV/0!</v>
      </c>
      <c r="G139" s="24" t="e">
        <f t="shared" ca="1" si="10"/>
        <v>#DIV/0!</v>
      </c>
      <c r="H139" s="26" t="str">
        <f ca="1">IF(ISERROR(TTEST('Data pre-processing'!DC139:DV139,'Data pre-processing'!DY139:ER139,2,2)),"N/A",TTEST('Data pre-processing'!DC139:DV139,'Data pre-processing'!DY139:ER139,2,2))</f>
        <v>N/A</v>
      </c>
      <c r="I139" s="24" t="e">
        <f t="shared" ca="1" si="11"/>
        <v>#DIV/0!</v>
      </c>
      <c r="J139" s="27" t="str">
        <f>IF(OR(ISERR(AVERAGE('Test Sample Data'!C139:V139)),ISERR(AVERAGE('Control Sample Data'!C139:V139))),"C",IF(COUNT('Test Sample Data'!C139:V139)&lt;2,"C",IF(OR(AND(AVERAGE('Test Sample Data'!C139:V139)&gt;=35,AVERAGE('Control Sample Data'!C139:V139)&gt;=35),AVERAGE('Test Sample Data'!C139:V139)="N/A",AVERAGE('Control Sample Data'!C139:V139)="N/A",COUNT('Test Sample Data'!C139:V139)&lt;2),"C",IF(AND(AVERAGE('Test Sample Data'!C139:V139)&gt;=30,AVERAGE('Control Sample Data'!C139:V139)&gt;=30,OR(H139&gt;=0.05,H139="N/A")),"B",IF(OR(AND(AVERAGE('Test Sample Data'!C139:V139)&gt;=30,AVERAGE('Control Sample Data'!C139:V139)&lt;=30),AND(AVERAGE('Test Sample Data'!C139:V139)&lt;=30,AVERAGE('Control Sample Data'!C139:V139)&gt;=30)),"A","OKAY")))))</f>
        <v>C</v>
      </c>
    </row>
    <row r="140" spans="1:10" ht="12.75" customHeight="1">
      <c r="A140" s="144" t="str">
        <f>'Test Sample Data'!A140</f>
        <v>Ser-GCT-3</v>
      </c>
      <c r="B140" s="162" t="s">
        <v>164</v>
      </c>
      <c r="C140" s="24" t="e">
        <f ca="1">'Data pre-processing'!CK140</f>
        <v>#DIV/0!</v>
      </c>
      <c r="D140" s="24" t="e">
        <f ca="1">'Data pre-processing'!CL140</f>
        <v>#DIV/0!</v>
      </c>
      <c r="E140" s="25" t="e">
        <f t="shared" ca="1" si="8"/>
        <v>#DIV/0!</v>
      </c>
      <c r="F140" s="25" t="e">
        <f t="shared" ca="1" si="9"/>
        <v>#DIV/0!</v>
      </c>
      <c r="G140" s="24" t="e">
        <f t="shared" ca="1" si="10"/>
        <v>#DIV/0!</v>
      </c>
      <c r="H140" s="26" t="str">
        <f ca="1">IF(ISERROR(TTEST('Data pre-processing'!DC140:DV140,'Data pre-processing'!DY140:ER140,2,2)),"N/A",TTEST('Data pre-processing'!DC140:DV140,'Data pre-processing'!DY140:ER140,2,2))</f>
        <v>N/A</v>
      </c>
      <c r="I140" s="24" t="e">
        <f t="shared" ca="1" si="11"/>
        <v>#DIV/0!</v>
      </c>
      <c r="J140" s="27" t="str">
        <f>IF(OR(ISERR(AVERAGE('Test Sample Data'!C140:V140)),ISERR(AVERAGE('Control Sample Data'!C140:V140))),"C",IF(COUNT('Test Sample Data'!C140:V140)&lt;2,"C",IF(OR(AND(AVERAGE('Test Sample Data'!C140:V140)&gt;=35,AVERAGE('Control Sample Data'!C140:V140)&gt;=35),AVERAGE('Test Sample Data'!C140:V140)="N/A",AVERAGE('Control Sample Data'!C140:V140)="N/A",COUNT('Test Sample Data'!C140:V140)&lt;2),"C",IF(AND(AVERAGE('Test Sample Data'!C140:V140)&gt;=30,AVERAGE('Control Sample Data'!C140:V140)&gt;=30,OR(H140&gt;=0.05,H140="N/A")),"B",IF(OR(AND(AVERAGE('Test Sample Data'!C140:V140)&gt;=30,AVERAGE('Control Sample Data'!C140:V140)&lt;=30),AND(AVERAGE('Test Sample Data'!C140:V140)&lt;=30,AVERAGE('Control Sample Data'!C140:V140)&gt;=30)),"A","OKAY")))))</f>
        <v>C</v>
      </c>
    </row>
    <row r="141" spans="1:10" ht="12.75" customHeight="1">
      <c r="A141" s="144" t="str">
        <f>'Test Sample Data'!A141</f>
        <v>Ser-TGA-1</v>
      </c>
      <c r="B141" s="162" t="s">
        <v>162</v>
      </c>
      <c r="C141" s="24" t="e">
        <f ca="1">'Data pre-processing'!CK141</f>
        <v>#DIV/0!</v>
      </c>
      <c r="D141" s="24" t="e">
        <f ca="1">'Data pre-processing'!CL141</f>
        <v>#DIV/0!</v>
      </c>
      <c r="E141" s="25" t="e">
        <f t="shared" ca="1" si="8"/>
        <v>#DIV/0!</v>
      </c>
      <c r="F141" s="25" t="e">
        <f t="shared" ca="1" si="9"/>
        <v>#DIV/0!</v>
      </c>
      <c r="G141" s="24" t="e">
        <f t="shared" ca="1" si="10"/>
        <v>#DIV/0!</v>
      </c>
      <c r="H141" s="26" t="str">
        <f ca="1">IF(ISERROR(TTEST('Data pre-processing'!DC141:DV141,'Data pre-processing'!DY141:ER141,2,2)),"N/A",TTEST('Data pre-processing'!DC141:DV141,'Data pre-processing'!DY141:ER141,2,2))</f>
        <v>N/A</v>
      </c>
      <c r="I141" s="24" t="e">
        <f t="shared" ca="1" si="11"/>
        <v>#DIV/0!</v>
      </c>
      <c r="J141" s="27" t="str">
        <f>IF(OR(ISERR(AVERAGE('Test Sample Data'!C141:V141)),ISERR(AVERAGE('Control Sample Data'!C141:V141))),"C",IF(COUNT('Test Sample Data'!C141:V141)&lt;2,"C",IF(OR(AND(AVERAGE('Test Sample Data'!C141:V141)&gt;=35,AVERAGE('Control Sample Data'!C141:V141)&gt;=35),AVERAGE('Test Sample Data'!C141:V141)="N/A",AVERAGE('Control Sample Data'!C141:V141)="N/A",COUNT('Test Sample Data'!C141:V141)&lt;2),"C",IF(AND(AVERAGE('Test Sample Data'!C141:V141)&gt;=30,AVERAGE('Control Sample Data'!C141:V141)&gt;=30,OR(H141&gt;=0.05,H141="N/A")),"B",IF(OR(AND(AVERAGE('Test Sample Data'!C141:V141)&gt;=30,AVERAGE('Control Sample Data'!C141:V141)&lt;=30),AND(AVERAGE('Test Sample Data'!C141:V141)&lt;=30,AVERAGE('Control Sample Data'!C141:V141)&gt;=30)),"A","OKAY")))))</f>
        <v>C</v>
      </c>
    </row>
    <row r="142" spans="1:10" ht="12.75" customHeight="1">
      <c r="A142" s="144" t="str">
        <f>'Test Sample Data'!A142</f>
        <v>Ser-TGA-2</v>
      </c>
      <c r="B142" s="162" t="s">
        <v>160</v>
      </c>
      <c r="C142" s="24" t="e">
        <f ca="1">'Data pre-processing'!CK142</f>
        <v>#DIV/0!</v>
      </c>
      <c r="D142" s="24" t="e">
        <f ca="1">'Data pre-processing'!CL142</f>
        <v>#DIV/0!</v>
      </c>
      <c r="E142" s="25" t="e">
        <f t="shared" ca="1" si="8"/>
        <v>#DIV/0!</v>
      </c>
      <c r="F142" s="25" t="e">
        <f t="shared" ca="1" si="9"/>
        <v>#DIV/0!</v>
      </c>
      <c r="G142" s="24" t="e">
        <f t="shared" ca="1" si="10"/>
        <v>#DIV/0!</v>
      </c>
      <c r="H142" s="26" t="str">
        <f ca="1">IF(ISERROR(TTEST('Data pre-processing'!DC142:DV142,'Data pre-processing'!DY142:ER142,2,2)),"N/A",TTEST('Data pre-processing'!DC142:DV142,'Data pre-processing'!DY142:ER142,2,2))</f>
        <v>N/A</v>
      </c>
      <c r="I142" s="24" t="e">
        <f t="shared" ca="1" si="11"/>
        <v>#DIV/0!</v>
      </c>
      <c r="J142" s="27" t="str">
        <f>IF(OR(ISERR(AVERAGE('Test Sample Data'!C142:V142)),ISERR(AVERAGE('Control Sample Data'!C142:V142))),"C",IF(COUNT('Test Sample Data'!C142:V142)&lt;2,"C",IF(OR(AND(AVERAGE('Test Sample Data'!C142:V142)&gt;=35,AVERAGE('Control Sample Data'!C142:V142)&gt;=35),AVERAGE('Test Sample Data'!C142:V142)="N/A",AVERAGE('Control Sample Data'!C142:V142)="N/A",COUNT('Test Sample Data'!C142:V142)&lt;2),"C",IF(AND(AVERAGE('Test Sample Data'!C142:V142)&gt;=30,AVERAGE('Control Sample Data'!C142:V142)&gt;=30,OR(H142&gt;=0.05,H142="N/A")),"B",IF(OR(AND(AVERAGE('Test Sample Data'!C142:V142)&gt;=30,AVERAGE('Control Sample Data'!C142:V142)&lt;=30),AND(AVERAGE('Test Sample Data'!C142:V142)&lt;=30,AVERAGE('Control Sample Data'!C142:V142)&gt;=30)),"A","OKAY")))))</f>
        <v>C</v>
      </c>
    </row>
    <row r="143" spans="1:10" ht="12.75" customHeight="1">
      <c r="A143" s="144" t="str">
        <f>'Test Sample Data'!A143</f>
        <v>Thr-AGT-1</v>
      </c>
      <c r="B143" s="162" t="s">
        <v>158</v>
      </c>
      <c r="C143" s="24" t="e">
        <f ca="1">'Data pre-processing'!CK143</f>
        <v>#DIV/0!</v>
      </c>
      <c r="D143" s="24" t="e">
        <f ca="1">'Data pre-processing'!CL143</f>
        <v>#DIV/0!</v>
      </c>
      <c r="E143" s="25" t="e">
        <f t="shared" ca="1" si="8"/>
        <v>#DIV/0!</v>
      </c>
      <c r="F143" s="25" t="e">
        <f t="shared" ca="1" si="9"/>
        <v>#DIV/0!</v>
      </c>
      <c r="G143" s="24" t="e">
        <f t="shared" ca="1" si="10"/>
        <v>#DIV/0!</v>
      </c>
      <c r="H143" s="26" t="str">
        <f ca="1">IF(ISERROR(TTEST('Data pre-processing'!DC143:DV143,'Data pre-processing'!DY143:ER143,2,2)),"N/A",TTEST('Data pre-processing'!DC143:DV143,'Data pre-processing'!DY143:ER143,2,2))</f>
        <v>N/A</v>
      </c>
      <c r="I143" s="24" t="e">
        <f t="shared" ca="1" si="11"/>
        <v>#DIV/0!</v>
      </c>
      <c r="J143" s="27" t="str">
        <f>IF(OR(ISERR(AVERAGE('Test Sample Data'!C143:V143)),ISERR(AVERAGE('Control Sample Data'!C143:V143))),"C",IF(COUNT('Test Sample Data'!C143:V143)&lt;2,"C",IF(OR(AND(AVERAGE('Test Sample Data'!C143:V143)&gt;=35,AVERAGE('Control Sample Data'!C143:V143)&gt;=35),AVERAGE('Test Sample Data'!C143:V143)="N/A",AVERAGE('Control Sample Data'!C143:V143)="N/A",COUNT('Test Sample Data'!C143:V143)&lt;2),"C",IF(AND(AVERAGE('Test Sample Data'!C143:V143)&gt;=30,AVERAGE('Control Sample Data'!C143:V143)&gt;=30,OR(H143&gt;=0.05,H143="N/A")),"B",IF(OR(AND(AVERAGE('Test Sample Data'!C143:V143)&gt;=30,AVERAGE('Control Sample Data'!C143:V143)&lt;=30),AND(AVERAGE('Test Sample Data'!C143:V143)&lt;=30,AVERAGE('Control Sample Data'!C143:V143)&gt;=30)),"A","OKAY")))))</f>
        <v>C</v>
      </c>
    </row>
    <row r="144" spans="1:10" ht="12.75" customHeight="1">
      <c r="A144" s="144" t="str">
        <f>'Test Sample Data'!A144</f>
        <v>Thr-AGT-2</v>
      </c>
      <c r="B144" s="162" t="s">
        <v>156</v>
      </c>
      <c r="C144" s="24" t="e">
        <f ca="1">'Data pre-processing'!CK144</f>
        <v>#DIV/0!</v>
      </c>
      <c r="D144" s="24" t="e">
        <f ca="1">'Data pre-processing'!CL144</f>
        <v>#DIV/0!</v>
      </c>
      <c r="E144" s="25" t="e">
        <f t="shared" ca="1" si="8"/>
        <v>#DIV/0!</v>
      </c>
      <c r="F144" s="25" t="e">
        <f t="shared" ca="1" si="9"/>
        <v>#DIV/0!</v>
      </c>
      <c r="G144" s="24" t="e">
        <f t="shared" ca="1" si="10"/>
        <v>#DIV/0!</v>
      </c>
      <c r="H144" s="26" t="str">
        <f ca="1">IF(ISERROR(TTEST('Data pre-processing'!DC144:DV144,'Data pre-processing'!DY144:ER144,2,2)),"N/A",TTEST('Data pre-processing'!DC144:DV144,'Data pre-processing'!DY144:ER144,2,2))</f>
        <v>N/A</v>
      </c>
      <c r="I144" s="24" t="e">
        <f t="shared" ca="1" si="11"/>
        <v>#DIV/0!</v>
      </c>
      <c r="J144" s="27" t="str">
        <f>IF(OR(ISERR(AVERAGE('Test Sample Data'!C144:V144)),ISERR(AVERAGE('Control Sample Data'!C144:V144))),"C",IF(COUNT('Test Sample Data'!C144:V144)&lt;2,"C",IF(OR(AND(AVERAGE('Test Sample Data'!C144:V144)&gt;=35,AVERAGE('Control Sample Data'!C144:V144)&gt;=35),AVERAGE('Test Sample Data'!C144:V144)="N/A",AVERAGE('Control Sample Data'!C144:V144)="N/A",COUNT('Test Sample Data'!C144:V144)&lt;2),"C",IF(AND(AVERAGE('Test Sample Data'!C144:V144)&gt;=30,AVERAGE('Control Sample Data'!C144:V144)&gt;=30,OR(H144&gt;=0.05,H144="N/A")),"B",IF(OR(AND(AVERAGE('Test Sample Data'!C144:V144)&gt;=30,AVERAGE('Control Sample Data'!C144:V144)&lt;=30),AND(AVERAGE('Test Sample Data'!C144:V144)&lt;=30,AVERAGE('Control Sample Data'!C144:V144)&gt;=30)),"A","OKAY")))))</f>
        <v>C</v>
      </c>
    </row>
    <row r="145" spans="1:10" ht="12.75" customHeight="1">
      <c r="A145" s="144" t="str">
        <f>'Test Sample Data'!A145</f>
        <v>Thr-CGT-1</v>
      </c>
      <c r="B145" s="162" t="s">
        <v>154</v>
      </c>
      <c r="C145" s="24" t="e">
        <f ca="1">'Data pre-processing'!CK145</f>
        <v>#DIV/0!</v>
      </c>
      <c r="D145" s="24" t="e">
        <f ca="1">'Data pre-processing'!CL145</f>
        <v>#DIV/0!</v>
      </c>
      <c r="E145" s="25" t="e">
        <f t="shared" ca="1" si="8"/>
        <v>#DIV/0!</v>
      </c>
      <c r="F145" s="25" t="e">
        <f t="shared" ca="1" si="9"/>
        <v>#DIV/0!</v>
      </c>
      <c r="G145" s="24" t="e">
        <f t="shared" ca="1" si="10"/>
        <v>#DIV/0!</v>
      </c>
      <c r="H145" s="26" t="str">
        <f ca="1">IF(ISERROR(TTEST('Data pre-processing'!DC145:DV145,'Data pre-processing'!DY145:ER145,2,2)),"N/A",TTEST('Data pre-processing'!DC145:DV145,'Data pre-processing'!DY145:ER145,2,2))</f>
        <v>N/A</v>
      </c>
      <c r="I145" s="24" t="e">
        <f t="shared" ca="1" si="11"/>
        <v>#DIV/0!</v>
      </c>
      <c r="J145" s="27" t="str">
        <f>IF(OR(ISERR(AVERAGE('Test Sample Data'!C145:V145)),ISERR(AVERAGE('Control Sample Data'!C145:V145))),"C",IF(COUNT('Test Sample Data'!C145:V145)&lt;2,"C",IF(OR(AND(AVERAGE('Test Sample Data'!C145:V145)&gt;=35,AVERAGE('Control Sample Data'!C145:V145)&gt;=35),AVERAGE('Test Sample Data'!C145:V145)="N/A",AVERAGE('Control Sample Data'!C145:V145)="N/A",COUNT('Test Sample Data'!C145:V145)&lt;2),"C",IF(AND(AVERAGE('Test Sample Data'!C145:V145)&gt;=30,AVERAGE('Control Sample Data'!C145:V145)&gt;=30,OR(H145&gt;=0.05,H145="N/A")),"B",IF(OR(AND(AVERAGE('Test Sample Data'!C145:V145)&gt;=30,AVERAGE('Control Sample Data'!C145:V145)&lt;=30),AND(AVERAGE('Test Sample Data'!C145:V145)&lt;=30,AVERAGE('Control Sample Data'!C145:V145)&gt;=30)),"A","OKAY")))))</f>
        <v>C</v>
      </c>
    </row>
    <row r="146" spans="1:10" ht="12.75" customHeight="1">
      <c r="A146" s="144" t="str">
        <f>'Test Sample Data'!A146</f>
        <v>Thr-CGT-2</v>
      </c>
      <c r="B146" s="162" t="s">
        <v>152</v>
      </c>
      <c r="C146" s="24" t="e">
        <f ca="1">'Data pre-processing'!CK146</f>
        <v>#DIV/0!</v>
      </c>
      <c r="D146" s="24" t="e">
        <f ca="1">'Data pre-processing'!CL146</f>
        <v>#DIV/0!</v>
      </c>
      <c r="E146" s="25" t="e">
        <f t="shared" ca="1" si="8"/>
        <v>#DIV/0!</v>
      </c>
      <c r="F146" s="25" t="e">
        <f t="shared" ca="1" si="9"/>
        <v>#DIV/0!</v>
      </c>
      <c r="G146" s="24" t="e">
        <f t="shared" ca="1" si="10"/>
        <v>#DIV/0!</v>
      </c>
      <c r="H146" s="26" t="str">
        <f ca="1">IF(ISERROR(TTEST('Data pre-processing'!DC146:DV146,'Data pre-processing'!DY146:ER146,2,2)),"N/A",TTEST('Data pre-processing'!DC146:DV146,'Data pre-processing'!DY146:ER146,2,2))</f>
        <v>N/A</v>
      </c>
      <c r="I146" s="24" t="e">
        <f t="shared" ca="1" si="11"/>
        <v>#DIV/0!</v>
      </c>
      <c r="J146" s="27" t="str">
        <f>IF(OR(ISERR(AVERAGE('Test Sample Data'!C146:V146)),ISERR(AVERAGE('Control Sample Data'!C146:V146))),"C",IF(COUNT('Test Sample Data'!C146:V146)&lt;2,"C",IF(OR(AND(AVERAGE('Test Sample Data'!C146:V146)&gt;=35,AVERAGE('Control Sample Data'!C146:V146)&gt;=35),AVERAGE('Test Sample Data'!C146:V146)="N/A",AVERAGE('Control Sample Data'!C146:V146)="N/A",COUNT('Test Sample Data'!C146:V146)&lt;2),"C",IF(AND(AVERAGE('Test Sample Data'!C146:V146)&gt;=30,AVERAGE('Control Sample Data'!C146:V146)&gt;=30,OR(H146&gt;=0.05,H146="N/A")),"B",IF(OR(AND(AVERAGE('Test Sample Data'!C146:V146)&gt;=30,AVERAGE('Control Sample Data'!C146:V146)&lt;=30),AND(AVERAGE('Test Sample Data'!C146:V146)&lt;=30,AVERAGE('Control Sample Data'!C146:V146)&gt;=30)),"A","OKAY")))))</f>
        <v>C</v>
      </c>
    </row>
    <row r="147" spans="1:10" ht="12.75" customHeight="1">
      <c r="A147" s="144" t="str">
        <f>'Test Sample Data'!A147</f>
        <v>Thr-CGT-3</v>
      </c>
      <c r="B147" s="162" t="s">
        <v>150</v>
      </c>
      <c r="C147" s="24" t="e">
        <f ca="1">'Data pre-processing'!CK147</f>
        <v>#DIV/0!</v>
      </c>
      <c r="D147" s="24" t="e">
        <f ca="1">'Data pre-processing'!CL147</f>
        <v>#DIV/0!</v>
      </c>
      <c r="E147" s="25" t="e">
        <f t="shared" ca="1" si="8"/>
        <v>#DIV/0!</v>
      </c>
      <c r="F147" s="25" t="e">
        <f t="shared" ca="1" si="9"/>
        <v>#DIV/0!</v>
      </c>
      <c r="G147" s="24" t="e">
        <f t="shared" ca="1" si="10"/>
        <v>#DIV/0!</v>
      </c>
      <c r="H147" s="26" t="str">
        <f ca="1">IF(ISERROR(TTEST('Data pre-processing'!DC147:DV147,'Data pre-processing'!DY147:ER147,2,2)),"N/A",TTEST('Data pre-processing'!DC147:DV147,'Data pre-processing'!DY147:ER147,2,2))</f>
        <v>N/A</v>
      </c>
      <c r="I147" s="24" t="e">
        <f t="shared" ca="1" si="11"/>
        <v>#DIV/0!</v>
      </c>
      <c r="J147" s="27" t="str">
        <f>IF(OR(ISERR(AVERAGE('Test Sample Data'!C147:V147)),ISERR(AVERAGE('Control Sample Data'!C147:V147))),"C",IF(COUNT('Test Sample Data'!C147:V147)&lt;2,"C",IF(OR(AND(AVERAGE('Test Sample Data'!C147:V147)&gt;=35,AVERAGE('Control Sample Data'!C147:V147)&gt;=35),AVERAGE('Test Sample Data'!C147:V147)="N/A",AVERAGE('Control Sample Data'!C147:V147)="N/A",COUNT('Test Sample Data'!C147:V147)&lt;2),"C",IF(AND(AVERAGE('Test Sample Data'!C147:V147)&gt;=30,AVERAGE('Control Sample Data'!C147:V147)&gt;=30,OR(H147&gt;=0.05,H147="N/A")),"B",IF(OR(AND(AVERAGE('Test Sample Data'!C147:V147)&gt;=30,AVERAGE('Control Sample Data'!C147:V147)&lt;=30),AND(AVERAGE('Test Sample Data'!C147:V147)&lt;=30,AVERAGE('Control Sample Data'!C147:V147)&gt;=30)),"A","OKAY")))))</f>
        <v>C</v>
      </c>
    </row>
    <row r="148" spans="1:10" ht="12.75" customHeight="1">
      <c r="A148" s="144" t="str">
        <f>'Test Sample Data'!A148</f>
        <v>Thr-CGT-4</v>
      </c>
      <c r="B148" s="162" t="s">
        <v>148</v>
      </c>
      <c r="C148" s="24" t="e">
        <f ca="1">'Data pre-processing'!CK148</f>
        <v>#DIV/0!</v>
      </c>
      <c r="D148" s="24" t="e">
        <f ca="1">'Data pre-processing'!CL148</f>
        <v>#DIV/0!</v>
      </c>
      <c r="E148" s="25" t="e">
        <f t="shared" ca="1" si="8"/>
        <v>#DIV/0!</v>
      </c>
      <c r="F148" s="25" t="e">
        <f t="shared" ca="1" si="9"/>
        <v>#DIV/0!</v>
      </c>
      <c r="G148" s="24" t="e">
        <f t="shared" ca="1" si="10"/>
        <v>#DIV/0!</v>
      </c>
      <c r="H148" s="26" t="str">
        <f ca="1">IF(ISERROR(TTEST('Data pre-processing'!DC148:DV148,'Data pre-processing'!DY148:ER148,2,2)),"N/A",TTEST('Data pre-processing'!DC148:DV148,'Data pre-processing'!DY148:ER148,2,2))</f>
        <v>N/A</v>
      </c>
      <c r="I148" s="24" t="e">
        <f t="shared" ca="1" si="11"/>
        <v>#DIV/0!</v>
      </c>
      <c r="J148" s="27" t="str">
        <f>IF(OR(ISERR(AVERAGE('Test Sample Data'!C148:V148)),ISERR(AVERAGE('Control Sample Data'!C148:V148))),"C",IF(COUNT('Test Sample Data'!C148:V148)&lt;2,"C",IF(OR(AND(AVERAGE('Test Sample Data'!C148:V148)&gt;=35,AVERAGE('Control Sample Data'!C148:V148)&gt;=35),AVERAGE('Test Sample Data'!C148:V148)="N/A",AVERAGE('Control Sample Data'!C148:V148)="N/A",COUNT('Test Sample Data'!C148:V148)&lt;2),"C",IF(AND(AVERAGE('Test Sample Data'!C148:V148)&gt;=30,AVERAGE('Control Sample Data'!C148:V148)&gt;=30,OR(H148&gt;=0.05,H148="N/A")),"B",IF(OR(AND(AVERAGE('Test Sample Data'!C148:V148)&gt;=30,AVERAGE('Control Sample Data'!C148:V148)&lt;=30),AND(AVERAGE('Test Sample Data'!C148:V148)&lt;=30,AVERAGE('Control Sample Data'!C148:V148)&gt;=30)),"A","OKAY")))))</f>
        <v>C</v>
      </c>
    </row>
    <row r="149" spans="1:10" ht="12.75" customHeight="1">
      <c r="A149" s="144" t="str">
        <f>'Test Sample Data'!A149</f>
        <v>Thr-CGT-5</v>
      </c>
      <c r="B149" s="162" t="s">
        <v>146</v>
      </c>
      <c r="C149" s="24" t="e">
        <f ca="1">'Data pre-processing'!CK149</f>
        <v>#DIV/0!</v>
      </c>
      <c r="D149" s="24" t="e">
        <f ca="1">'Data pre-processing'!CL149</f>
        <v>#DIV/0!</v>
      </c>
      <c r="E149" s="25" t="e">
        <f t="shared" ca="1" si="8"/>
        <v>#DIV/0!</v>
      </c>
      <c r="F149" s="25" t="e">
        <f t="shared" ca="1" si="9"/>
        <v>#DIV/0!</v>
      </c>
      <c r="G149" s="24" t="e">
        <f t="shared" ca="1" si="10"/>
        <v>#DIV/0!</v>
      </c>
      <c r="H149" s="26" t="str">
        <f ca="1">IF(ISERROR(TTEST('Data pre-processing'!DC149:DV149,'Data pre-processing'!DY149:ER149,2,2)),"N/A",TTEST('Data pre-processing'!DC149:DV149,'Data pre-processing'!DY149:ER149,2,2))</f>
        <v>N/A</v>
      </c>
      <c r="I149" s="24" t="e">
        <f t="shared" ca="1" si="11"/>
        <v>#DIV/0!</v>
      </c>
      <c r="J149" s="27" t="str">
        <f>IF(OR(ISERR(AVERAGE('Test Sample Data'!C149:V149)),ISERR(AVERAGE('Control Sample Data'!C149:V149))),"C",IF(COUNT('Test Sample Data'!C149:V149)&lt;2,"C",IF(OR(AND(AVERAGE('Test Sample Data'!C149:V149)&gt;=35,AVERAGE('Control Sample Data'!C149:V149)&gt;=35),AVERAGE('Test Sample Data'!C149:V149)="N/A",AVERAGE('Control Sample Data'!C149:V149)="N/A",COUNT('Test Sample Data'!C149:V149)&lt;2),"C",IF(AND(AVERAGE('Test Sample Data'!C149:V149)&gt;=30,AVERAGE('Control Sample Data'!C149:V149)&gt;=30,OR(H149&gt;=0.05,H149="N/A")),"B",IF(OR(AND(AVERAGE('Test Sample Data'!C149:V149)&gt;=30,AVERAGE('Control Sample Data'!C149:V149)&lt;=30),AND(AVERAGE('Test Sample Data'!C149:V149)&lt;=30,AVERAGE('Control Sample Data'!C149:V149)&gt;=30)),"A","OKAY")))))</f>
        <v>C</v>
      </c>
    </row>
    <row r="150" spans="1:10" ht="12.75" customHeight="1">
      <c r="A150" s="144" t="str">
        <f>'Test Sample Data'!A150</f>
        <v>Thr-TGT</v>
      </c>
      <c r="B150" s="162" t="s">
        <v>144</v>
      </c>
      <c r="C150" s="24" t="e">
        <f ca="1">'Data pre-processing'!CK150</f>
        <v>#DIV/0!</v>
      </c>
      <c r="D150" s="24" t="e">
        <f ca="1">'Data pre-processing'!CL150</f>
        <v>#DIV/0!</v>
      </c>
      <c r="E150" s="25" t="e">
        <f t="shared" ca="1" si="8"/>
        <v>#DIV/0!</v>
      </c>
      <c r="F150" s="25" t="e">
        <f t="shared" ca="1" si="9"/>
        <v>#DIV/0!</v>
      </c>
      <c r="G150" s="24" t="e">
        <f t="shared" ca="1" si="10"/>
        <v>#DIV/0!</v>
      </c>
      <c r="H150" s="26" t="str">
        <f ca="1">IF(ISERROR(TTEST('Data pre-processing'!DC150:DV150,'Data pre-processing'!DY150:ER150,2,2)),"N/A",TTEST('Data pre-processing'!DC150:DV150,'Data pre-processing'!DY150:ER150,2,2))</f>
        <v>N/A</v>
      </c>
      <c r="I150" s="24" t="e">
        <f t="shared" ca="1" si="11"/>
        <v>#DIV/0!</v>
      </c>
      <c r="J150" s="27" t="str">
        <f>IF(OR(ISERR(AVERAGE('Test Sample Data'!C150:V150)),ISERR(AVERAGE('Control Sample Data'!C150:V150))),"C",IF(COUNT('Test Sample Data'!C150:V150)&lt;2,"C",IF(OR(AND(AVERAGE('Test Sample Data'!C150:V150)&gt;=35,AVERAGE('Control Sample Data'!C150:V150)&gt;=35),AVERAGE('Test Sample Data'!C150:V150)="N/A",AVERAGE('Control Sample Data'!C150:V150)="N/A",COUNT('Test Sample Data'!C150:V150)&lt;2),"C",IF(AND(AVERAGE('Test Sample Data'!C150:V150)&gt;=30,AVERAGE('Control Sample Data'!C150:V150)&gt;=30,OR(H150&gt;=0.05,H150="N/A")),"B",IF(OR(AND(AVERAGE('Test Sample Data'!C150:V150)&gt;=30,AVERAGE('Control Sample Data'!C150:V150)&lt;=30),AND(AVERAGE('Test Sample Data'!C150:V150)&lt;=30,AVERAGE('Control Sample Data'!C150:V150)&gt;=30)),"A","OKAY")))))</f>
        <v>C</v>
      </c>
    </row>
    <row r="151" spans="1:10" ht="12.75" customHeight="1">
      <c r="A151" s="144" t="str">
        <f>'Test Sample Data'!A151</f>
        <v>Trp-CCA-1</v>
      </c>
      <c r="B151" s="162" t="s">
        <v>142</v>
      </c>
      <c r="C151" s="24" t="e">
        <f ca="1">'Data pre-processing'!CK151</f>
        <v>#DIV/0!</v>
      </c>
      <c r="D151" s="24" t="e">
        <f ca="1">'Data pre-processing'!CL151</f>
        <v>#DIV/0!</v>
      </c>
      <c r="E151" s="25" t="e">
        <f t="shared" ca="1" si="8"/>
        <v>#DIV/0!</v>
      </c>
      <c r="F151" s="25" t="e">
        <f t="shared" ca="1" si="9"/>
        <v>#DIV/0!</v>
      </c>
      <c r="G151" s="24" t="e">
        <f t="shared" ca="1" si="10"/>
        <v>#DIV/0!</v>
      </c>
      <c r="H151" s="26" t="str">
        <f ca="1">IF(ISERROR(TTEST('Data pre-processing'!DC151:DV151,'Data pre-processing'!DY151:ER151,2,2)),"N/A",TTEST('Data pre-processing'!DC151:DV151,'Data pre-processing'!DY151:ER151,2,2))</f>
        <v>N/A</v>
      </c>
      <c r="I151" s="24" t="e">
        <f t="shared" ca="1" si="11"/>
        <v>#DIV/0!</v>
      </c>
      <c r="J151" s="27" t="str">
        <f>IF(OR(ISERR(AVERAGE('Test Sample Data'!C151:V151)),ISERR(AVERAGE('Control Sample Data'!C151:V151))),"C",IF(COUNT('Test Sample Data'!C151:V151)&lt;2,"C",IF(OR(AND(AVERAGE('Test Sample Data'!C151:V151)&gt;=35,AVERAGE('Control Sample Data'!C151:V151)&gt;=35),AVERAGE('Test Sample Data'!C151:V151)="N/A",AVERAGE('Control Sample Data'!C151:V151)="N/A",COUNT('Test Sample Data'!C151:V151)&lt;2),"C",IF(AND(AVERAGE('Test Sample Data'!C151:V151)&gt;=30,AVERAGE('Control Sample Data'!C151:V151)&gt;=30,OR(H151&gt;=0.05,H151="N/A")),"B",IF(OR(AND(AVERAGE('Test Sample Data'!C151:V151)&gt;=30,AVERAGE('Control Sample Data'!C151:V151)&lt;=30),AND(AVERAGE('Test Sample Data'!C151:V151)&lt;=30,AVERAGE('Control Sample Data'!C151:V151)&gt;=30)),"A","OKAY")))))</f>
        <v>C</v>
      </c>
    </row>
    <row r="152" spans="1:10" ht="12.75" customHeight="1">
      <c r="A152" s="144" t="str">
        <f>'Test Sample Data'!A152</f>
        <v>Trp-CCA-2</v>
      </c>
      <c r="B152" s="162" t="s">
        <v>140</v>
      </c>
      <c r="C152" s="24" t="e">
        <f ca="1">'Data pre-processing'!CK152</f>
        <v>#DIV/0!</v>
      </c>
      <c r="D152" s="24" t="e">
        <f ca="1">'Data pre-processing'!CL152</f>
        <v>#DIV/0!</v>
      </c>
      <c r="E152" s="25" t="e">
        <f t="shared" ca="1" si="8"/>
        <v>#DIV/0!</v>
      </c>
      <c r="F152" s="25" t="e">
        <f t="shared" ca="1" si="9"/>
        <v>#DIV/0!</v>
      </c>
      <c r="G152" s="24" t="e">
        <f t="shared" ca="1" si="10"/>
        <v>#DIV/0!</v>
      </c>
      <c r="H152" s="26" t="str">
        <f ca="1">IF(ISERROR(TTEST('Data pre-processing'!DC152:DV152,'Data pre-processing'!DY152:ER152,2,2)),"N/A",TTEST('Data pre-processing'!DC152:DV152,'Data pre-processing'!DY152:ER152,2,2))</f>
        <v>N/A</v>
      </c>
      <c r="I152" s="24" t="e">
        <f t="shared" ca="1" si="11"/>
        <v>#DIV/0!</v>
      </c>
      <c r="J152" s="27" t="str">
        <f>IF(OR(ISERR(AVERAGE('Test Sample Data'!C152:V152)),ISERR(AVERAGE('Control Sample Data'!C152:V152))),"C",IF(COUNT('Test Sample Data'!C152:V152)&lt;2,"C",IF(OR(AND(AVERAGE('Test Sample Data'!C152:V152)&gt;=35,AVERAGE('Control Sample Data'!C152:V152)&gt;=35),AVERAGE('Test Sample Data'!C152:V152)="N/A",AVERAGE('Control Sample Data'!C152:V152)="N/A",COUNT('Test Sample Data'!C152:V152)&lt;2),"C",IF(AND(AVERAGE('Test Sample Data'!C152:V152)&gt;=30,AVERAGE('Control Sample Data'!C152:V152)&gt;=30,OR(H152&gt;=0.05,H152="N/A")),"B",IF(OR(AND(AVERAGE('Test Sample Data'!C152:V152)&gt;=30,AVERAGE('Control Sample Data'!C152:V152)&lt;=30),AND(AVERAGE('Test Sample Data'!C152:V152)&lt;=30,AVERAGE('Control Sample Data'!C152:V152)&gt;=30)),"A","OKAY")))))</f>
        <v>C</v>
      </c>
    </row>
    <row r="153" spans="1:10" ht="12.75" customHeight="1">
      <c r="A153" s="144" t="str">
        <f>'Test Sample Data'!A153</f>
        <v>Trp-CCA-3</v>
      </c>
      <c r="B153" s="162" t="s">
        <v>138</v>
      </c>
      <c r="C153" s="24" t="e">
        <f ca="1">'Data pre-processing'!CK153</f>
        <v>#DIV/0!</v>
      </c>
      <c r="D153" s="24" t="e">
        <f ca="1">'Data pre-processing'!CL153</f>
        <v>#DIV/0!</v>
      </c>
      <c r="E153" s="25" t="e">
        <f t="shared" ca="1" si="8"/>
        <v>#DIV/0!</v>
      </c>
      <c r="F153" s="25" t="e">
        <f t="shared" ca="1" si="9"/>
        <v>#DIV/0!</v>
      </c>
      <c r="G153" s="24" t="e">
        <f t="shared" ca="1" si="10"/>
        <v>#DIV/0!</v>
      </c>
      <c r="H153" s="26" t="str">
        <f ca="1">IF(ISERROR(TTEST('Data pre-processing'!DC153:DV153,'Data pre-processing'!DY153:ER153,2,2)),"N/A",TTEST('Data pre-processing'!DC153:DV153,'Data pre-processing'!DY153:ER153,2,2))</f>
        <v>N/A</v>
      </c>
      <c r="I153" s="24" t="e">
        <f t="shared" ca="1" si="11"/>
        <v>#DIV/0!</v>
      </c>
      <c r="J153" s="27" t="str">
        <f>IF(OR(ISERR(AVERAGE('Test Sample Data'!C153:V153)),ISERR(AVERAGE('Control Sample Data'!C153:V153))),"C",IF(COUNT('Test Sample Data'!C153:V153)&lt;2,"C",IF(OR(AND(AVERAGE('Test Sample Data'!C153:V153)&gt;=35,AVERAGE('Control Sample Data'!C153:V153)&gt;=35),AVERAGE('Test Sample Data'!C153:V153)="N/A",AVERAGE('Control Sample Data'!C153:V153)="N/A",COUNT('Test Sample Data'!C153:V153)&lt;2),"C",IF(AND(AVERAGE('Test Sample Data'!C153:V153)&gt;=30,AVERAGE('Control Sample Data'!C153:V153)&gt;=30,OR(H153&gt;=0.05,H153="N/A")),"B",IF(OR(AND(AVERAGE('Test Sample Data'!C153:V153)&gt;=30,AVERAGE('Control Sample Data'!C153:V153)&lt;=30),AND(AVERAGE('Test Sample Data'!C153:V153)&lt;=30,AVERAGE('Control Sample Data'!C153:V153)&gt;=30)),"A","OKAY")))))</f>
        <v>C</v>
      </c>
    </row>
    <row r="154" spans="1:10" ht="12.75" customHeight="1">
      <c r="A154" s="144" t="str">
        <f>'Test Sample Data'!A154</f>
        <v>Tyr-ATA</v>
      </c>
      <c r="B154" s="162" t="s">
        <v>136</v>
      </c>
      <c r="C154" s="24" t="e">
        <f ca="1">'Data pre-processing'!CK154</f>
        <v>#DIV/0!</v>
      </c>
      <c r="D154" s="24" t="e">
        <f ca="1">'Data pre-processing'!CL154</f>
        <v>#DIV/0!</v>
      </c>
      <c r="E154" s="25" t="e">
        <f t="shared" ca="1" si="8"/>
        <v>#DIV/0!</v>
      </c>
      <c r="F154" s="25" t="e">
        <f t="shared" ca="1" si="9"/>
        <v>#DIV/0!</v>
      </c>
      <c r="G154" s="24" t="e">
        <f t="shared" ca="1" si="10"/>
        <v>#DIV/0!</v>
      </c>
      <c r="H154" s="26" t="str">
        <f ca="1">IF(ISERROR(TTEST('Data pre-processing'!DC154:DV154,'Data pre-processing'!DY154:ER154,2,2)),"N/A",TTEST('Data pre-processing'!DC154:DV154,'Data pre-processing'!DY154:ER154,2,2))</f>
        <v>N/A</v>
      </c>
      <c r="I154" s="24" t="e">
        <f t="shared" ca="1" si="11"/>
        <v>#DIV/0!</v>
      </c>
      <c r="J154" s="27" t="str">
        <f>IF(OR(ISERR(AVERAGE('Test Sample Data'!C154:V154)),ISERR(AVERAGE('Control Sample Data'!C154:V154))),"C",IF(COUNT('Test Sample Data'!C154:V154)&lt;2,"C",IF(OR(AND(AVERAGE('Test Sample Data'!C154:V154)&gt;=35,AVERAGE('Control Sample Data'!C154:V154)&gt;=35),AVERAGE('Test Sample Data'!C154:V154)="N/A",AVERAGE('Control Sample Data'!C154:V154)="N/A",COUNT('Test Sample Data'!C154:V154)&lt;2),"C",IF(AND(AVERAGE('Test Sample Data'!C154:V154)&gt;=30,AVERAGE('Control Sample Data'!C154:V154)&gt;=30,OR(H154&gt;=0.05,H154="N/A")),"B",IF(OR(AND(AVERAGE('Test Sample Data'!C154:V154)&gt;=30,AVERAGE('Control Sample Data'!C154:V154)&lt;=30),AND(AVERAGE('Test Sample Data'!C154:V154)&lt;=30,AVERAGE('Control Sample Data'!C154:V154)&gt;=30)),"A","OKAY")))))</f>
        <v>C</v>
      </c>
    </row>
    <row r="155" spans="1:10" ht="12.75" customHeight="1">
      <c r="A155" s="144" t="str">
        <f>'Test Sample Data'!A155</f>
        <v>Tyr-GTA</v>
      </c>
      <c r="B155" s="162" t="s">
        <v>134</v>
      </c>
      <c r="C155" s="24" t="e">
        <f ca="1">'Data pre-processing'!CK155</f>
        <v>#DIV/0!</v>
      </c>
      <c r="D155" s="24" t="e">
        <f ca="1">'Data pre-processing'!CL155</f>
        <v>#DIV/0!</v>
      </c>
      <c r="E155" s="25" t="e">
        <f t="shared" ca="1" si="8"/>
        <v>#DIV/0!</v>
      </c>
      <c r="F155" s="25" t="e">
        <f t="shared" ca="1" si="9"/>
        <v>#DIV/0!</v>
      </c>
      <c r="G155" s="24" t="e">
        <f t="shared" ca="1" si="10"/>
        <v>#DIV/0!</v>
      </c>
      <c r="H155" s="26" t="str">
        <f ca="1">IF(ISERROR(TTEST('Data pre-processing'!DC155:DV155,'Data pre-processing'!DY155:ER155,2,2)),"N/A",TTEST('Data pre-processing'!DC155:DV155,'Data pre-processing'!DY155:ER155,2,2))</f>
        <v>N/A</v>
      </c>
      <c r="I155" s="24" t="e">
        <f t="shared" ca="1" si="11"/>
        <v>#DIV/0!</v>
      </c>
      <c r="J155" s="27" t="str">
        <f>IF(OR(ISERR(AVERAGE('Test Sample Data'!C155:V155)),ISERR(AVERAGE('Control Sample Data'!C155:V155))),"C",IF(COUNT('Test Sample Data'!C155:V155)&lt;2,"C",IF(OR(AND(AVERAGE('Test Sample Data'!C155:V155)&gt;=35,AVERAGE('Control Sample Data'!C155:V155)&gt;=35),AVERAGE('Test Sample Data'!C155:V155)="N/A",AVERAGE('Control Sample Data'!C155:V155)="N/A",COUNT('Test Sample Data'!C155:V155)&lt;2),"C",IF(AND(AVERAGE('Test Sample Data'!C155:V155)&gt;=30,AVERAGE('Control Sample Data'!C155:V155)&gt;=30,OR(H155&gt;=0.05,H155="N/A")),"B",IF(OR(AND(AVERAGE('Test Sample Data'!C155:V155)&gt;=30,AVERAGE('Control Sample Data'!C155:V155)&lt;=30),AND(AVERAGE('Test Sample Data'!C155:V155)&lt;=30,AVERAGE('Control Sample Data'!C155:V155)&gt;=30)),"A","OKAY")))))</f>
        <v>C</v>
      </c>
    </row>
    <row r="156" spans="1:10" ht="12.75" customHeight="1">
      <c r="A156" s="144" t="str">
        <f>'Test Sample Data'!A156</f>
        <v>Val-AAC-1</v>
      </c>
      <c r="B156" s="162" t="s">
        <v>132</v>
      </c>
      <c r="C156" s="24" t="e">
        <f ca="1">'Data pre-processing'!CK156</f>
        <v>#DIV/0!</v>
      </c>
      <c r="D156" s="24" t="e">
        <f ca="1">'Data pre-processing'!CL156</f>
        <v>#DIV/0!</v>
      </c>
      <c r="E156" s="25" t="e">
        <f t="shared" ca="1" si="8"/>
        <v>#DIV/0!</v>
      </c>
      <c r="F156" s="25" t="e">
        <f t="shared" ca="1" si="9"/>
        <v>#DIV/0!</v>
      </c>
      <c r="G156" s="24" t="e">
        <f t="shared" ca="1" si="10"/>
        <v>#DIV/0!</v>
      </c>
      <c r="H156" s="26" t="str">
        <f ca="1">IF(ISERROR(TTEST('Data pre-processing'!DC156:DV156,'Data pre-processing'!DY156:ER156,2,2)),"N/A",TTEST('Data pre-processing'!DC156:DV156,'Data pre-processing'!DY156:ER156,2,2))</f>
        <v>N/A</v>
      </c>
      <c r="I156" s="24" t="e">
        <f t="shared" ca="1" si="11"/>
        <v>#DIV/0!</v>
      </c>
      <c r="J156" s="27" t="str">
        <f>IF(OR(ISERR(AVERAGE('Test Sample Data'!C156:V156)),ISERR(AVERAGE('Control Sample Data'!C156:V156))),"C",IF(COUNT('Test Sample Data'!C156:V156)&lt;2,"C",IF(OR(AND(AVERAGE('Test Sample Data'!C156:V156)&gt;=35,AVERAGE('Control Sample Data'!C156:V156)&gt;=35),AVERAGE('Test Sample Data'!C156:V156)="N/A",AVERAGE('Control Sample Data'!C156:V156)="N/A",COUNT('Test Sample Data'!C156:V156)&lt;2),"C",IF(AND(AVERAGE('Test Sample Data'!C156:V156)&gt;=30,AVERAGE('Control Sample Data'!C156:V156)&gt;=30,OR(H156&gt;=0.05,H156="N/A")),"B",IF(OR(AND(AVERAGE('Test Sample Data'!C156:V156)&gt;=30,AVERAGE('Control Sample Data'!C156:V156)&lt;=30),AND(AVERAGE('Test Sample Data'!C156:V156)&lt;=30,AVERAGE('Control Sample Data'!C156:V156)&gt;=30)),"A","OKAY")))))</f>
        <v>C</v>
      </c>
    </row>
    <row r="157" spans="1:10" ht="12.75" customHeight="1">
      <c r="A157" s="144" t="str">
        <f>'Test Sample Data'!A157</f>
        <v>Val-AAC-2</v>
      </c>
      <c r="B157" s="162" t="s">
        <v>130</v>
      </c>
      <c r="C157" s="24" t="e">
        <f ca="1">'Data pre-processing'!CK157</f>
        <v>#DIV/0!</v>
      </c>
      <c r="D157" s="24" t="e">
        <f ca="1">'Data pre-processing'!CL157</f>
        <v>#DIV/0!</v>
      </c>
      <c r="E157" s="25" t="e">
        <f t="shared" ca="1" si="8"/>
        <v>#DIV/0!</v>
      </c>
      <c r="F157" s="25" t="e">
        <f t="shared" ca="1" si="9"/>
        <v>#DIV/0!</v>
      </c>
      <c r="G157" s="24" t="e">
        <f t="shared" ca="1" si="10"/>
        <v>#DIV/0!</v>
      </c>
      <c r="H157" s="26" t="str">
        <f ca="1">IF(ISERROR(TTEST('Data pre-processing'!DC157:DV157,'Data pre-processing'!DY157:ER157,2,2)),"N/A",TTEST('Data pre-processing'!DC157:DV157,'Data pre-processing'!DY157:ER157,2,2))</f>
        <v>N/A</v>
      </c>
      <c r="I157" s="24" t="e">
        <f t="shared" ca="1" si="11"/>
        <v>#DIV/0!</v>
      </c>
      <c r="J157" s="27" t="str">
        <f>IF(OR(ISERR(AVERAGE('Test Sample Data'!C157:V157)),ISERR(AVERAGE('Control Sample Data'!C157:V157))),"C",IF(COUNT('Test Sample Data'!C157:V157)&lt;2,"C",IF(OR(AND(AVERAGE('Test Sample Data'!C157:V157)&gt;=35,AVERAGE('Control Sample Data'!C157:V157)&gt;=35),AVERAGE('Test Sample Data'!C157:V157)="N/A",AVERAGE('Control Sample Data'!C157:V157)="N/A",COUNT('Test Sample Data'!C157:V157)&lt;2),"C",IF(AND(AVERAGE('Test Sample Data'!C157:V157)&gt;=30,AVERAGE('Control Sample Data'!C157:V157)&gt;=30,OR(H157&gt;=0.05,H157="N/A")),"B",IF(OR(AND(AVERAGE('Test Sample Data'!C157:V157)&gt;=30,AVERAGE('Control Sample Data'!C157:V157)&lt;=30),AND(AVERAGE('Test Sample Data'!C157:V157)&lt;=30,AVERAGE('Control Sample Data'!C157:V157)&gt;=30)),"A","OKAY")))))</f>
        <v>C</v>
      </c>
    </row>
    <row r="158" spans="1:10" ht="12.75" customHeight="1">
      <c r="A158" s="144" t="str">
        <f>'Test Sample Data'!A158</f>
        <v>Val-AAC-3</v>
      </c>
      <c r="B158" s="162" t="s">
        <v>128</v>
      </c>
      <c r="C158" s="24" t="e">
        <f ca="1">'Data pre-processing'!CK158</f>
        <v>#DIV/0!</v>
      </c>
      <c r="D158" s="24" t="e">
        <f ca="1">'Data pre-processing'!CL158</f>
        <v>#DIV/0!</v>
      </c>
      <c r="E158" s="25" t="e">
        <f t="shared" ca="1" si="8"/>
        <v>#DIV/0!</v>
      </c>
      <c r="F158" s="25" t="e">
        <f t="shared" ca="1" si="9"/>
        <v>#DIV/0!</v>
      </c>
      <c r="G158" s="24" t="e">
        <f t="shared" ca="1" si="10"/>
        <v>#DIV/0!</v>
      </c>
      <c r="H158" s="26" t="str">
        <f ca="1">IF(ISERROR(TTEST('Data pre-processing'!DC158:DV158,'Data pre-processing'!DY158:ER158,2,2)),"N/A",TTEST('Data pre-processing'!DC158:DV158,'Data pre-processing'!DY158:ER158,2,2))</f>
        <v>N/A</v>
      </c>
      <c r="I158" s="24" t="e">
        <f t="shared" ca="1" si="11"/>
        <v>#DIV/0!</v>
      </c>
      <c r="J158" s="27" t="str">
        <f>IF(OR(ISERR(AVERAGE('Test Sample Data'!C158:V158)),ISERR(AVERAGE('Control Sample Data'!C158:V158))),"C",IF(COUNT('Test Sample Data'!C158:V158)&lt;2,"C",IF(OR(AND(AVERAGE('Test Sample Data'!C158:V158)&gt;=35,AVERAGE('Control Sample Data'!C158:V158)&gt;=35),AVERAGE('Test Sample Data'!C158:V158)="N/A",AVERAGE('Control Sample Data'!C158:V158)="N/A",COUNT('Test Sample Data'!C158:V158)&lt;2),"C",IF(AND(AVERAGE('Test Sample Data'!C158:V158)&gt;=30,AVERAGE('Control Sample Data'!C158:V158)&gt;=30,OR(H158&gt;=0.05,H158="N/A")),"B",IF(OR(AND(AVERAGE('Test Sample Data'!C158:V158)&gt;=30,AVERAGE('Control Sample Data'!C158:V158)&lt;=30),AND(AVERAGE('Test Sample Data'!C158:V158)&lt;=30,AVERAGE('Control Sample Data'!C158:V158)&gt;=30)),"A","OKAY")))))</f>
        <v>C</v>
      </c>
    </row>
    <row r="159" spans="1:10" ht="12.75" customHeight="1">
      <c r="A159" s="144" t="str">
        <f>'Test Sample Data'!A159</f>
        <v>Val-AAC-4</v>
      </c>
      <c r="B159" s="162" t="s">
        <v>126</v>
      </c>
      <c r="C159" s="24" t="e">
        <f ca="1">'Data pre-processing'!CK159</f>
        <v>#DIV/0!</v>
      </c>
      <c r="D159" s="24" t="e">
        <f ca="1">'Data pre-processing'!CL159</f>
        <v>#DIV/0!</v>
      </c>
      <c r="E159" s="25" t="e">
        <f t="shared" ca="1" si="8"/>
        <v>#DIV/0!</v>
      </c>
      <c r="F159" s="25" t="e">
        <f t="shared" ca="1" si="9"/>
        <v>#DIV/0!</v>
      </c>
      <c r="G159" s="24" t="e">
        <f t="shared" ca="1" si="10"/>
        <v>#DIV/0!</v>
      </c>
      <c r="H159" s="26" t="str">
        <f ca="1">IF(ISERROR(TTEST('Data pre-processing'!DC159:DV159,'Data pre-processing'!DY159:ER159,2,2)),"N/A",TTEST('Data pre-processing'!DC159:DV159,'Data pre-processing'!DY159:ER159,2,2))</f>
        <v>N/A</v>
      </c>
      <c r="I159" s="24" t="e">
        <f t="shared" ca="1" si="11"/>
        <v>#DIV/0!</v>
      </c>
      <c r="J159" s="27" t="str">
        <f>IF(OR(ISERR(AVERAGE('Test Sample Data'!C159:V159)),ISERR(AVERAGE('Control Sample Data'!C159:V159))),"C",IF(COUNT('Test Sample Data'!C159:V159)&lt;2,"C",IF(OR(AND(AVERAGE('Test Sample Data'!C159:V159)&gt;=35,AVERAGE('Control Sample Data'!C159:V159)&gt;=35),AVERAGE('Test Sample Data'!C159:V159)="N/A",AVERAGE('Control Sample Data'!C159:V159)="N/A",COUNT('Test Sample Data'!C159:V159)&lt;2),"C",IF(AND(AVERAGE('Test Sample Data'!C159:V159)&gt;=30,AVERAGE('Control Sample Data'!C159:V159)&gt;=30,OR(H159&gt;=0.05,H159="N/A")),"B",IF(OR(AND(AVERAGE('Test Sample Data'!C159:V159)&gt;=30,AVERAGE('Control Sample Data'!C159:V159)&lt;=30),AND(AVERAGE('Test Sample Data'!C159:V159)&lt;=30,AVERAGE('Control Sample Data'!C159:V159)&gt;=30)),"A","OKAY")))))</f>
        <v>C</v>
      </c>
    </row>
    <row r="160" spans="1:10" ht="12.75" customHeight="1">
      <c r="A160" s="144" t="str">
        <f>'Test Sample Data'!A160</f>
        <v>Val-AAC-5</v>
      </c>
      <c r="B160" s="162" t="s">
        <v>124</v>
      </c>
      <c r="C160" s="24" t="e">
        <f ca="1">'Data pre-processing'!CK160</f>
        <v>#DIV/0!</v>
      </c>
      <c r="D160" s="24" t="e">
        <f ca="1">'Data pre-processing'!CL160</f>
        <v>#DIV/0!</v>
      </c>
      <c r="E160" s="25" t="e">
        <f t="shared" ca="1" si="8"/>
        <v>#DIV/0!</v>
      </c>
      <c r="F160" s="25" t="e">
        <f t="shared" ca="1" si="9"/>
        <v>#DIV/0!</v>
      </c>
      <c r="G160" s="24" t="e">
        <f t="shared" ca="1" si="10"/>
        <v>#DIV/0!</v>
      </c>
      <c r="H160" s="26" t="str">
        <f ca="1">IF(ISERROR(TTEST('Data pre-processing'!DC160:DV160,'Data pre-processing'!DY160:ER160,2,2)),"N/A",TTEST('Data pre-processing'!DC160:DV160,'Data pre-processing'!DY160:ER160,2,2))</f>
        <v>N/A</v>
      </c>
      <c r="I160" s="24" t="e">
        <f t="shared" ca="1" si="11"/>
        <v>#DIV/0!</v>
      </c>
      <c r="J160" s="27" t="str">
        <f>IF(OR(ISERR(AVERAGE('Test Sample Data'!C160:V160)),ISERR(AVERAGE('Control Sample Data'!C160:V160))),"C",IF(COUNT('Test Sample Data'!C160:V160)&lt;2,"C",IF(OR(AND(AVERAGE('Test Sample Data'!C160:V160)&gt;=35,AVERAGE('Control Sample Data'!C160:V160)&gt;=35),AVERAGE('Test Sample Data'!C160:V160)="N/A",AVERAGE('Control Sample Data'!C160:V160)="N/A",COUNT('Test Sample Data'!C160:V160)&lt;2),"C",IF(AND(AVERAGE('Test Sample Data'!C160:V160)&gt;=30,AVERAGE('Control Sample Data'!C160:V160)&gt;=30,OR(H160&gt;=0.05,H160="N/A")),"B",IF(OR(AND(AVERAGE('Test Sample Data'!C160:V160)&gt;=30,AVERAGE('Control Sample Data'!C160:V160)&lt;=30),AND(AVERAGE('Test Sample Data'!C160:V160)&lt;=30,AVERAGE('Control Sample Data'!C160:V160)&gt;=30)),"A","OKAY")))))</f>
        <v>C</v>
      </c>
    </row>
    <row r="161" spans="1:10" ht="12.75" customHeight="1">
      <c r="A161" s="144" t="str">
        <f>'Test Sample Data'!A161</f>
        <v>Val-CAC-1</v>
      </c>
      <c r="B161" s="162" t="s">
        <v>122</v>
      </c>
      <c r="C161" s="24" t="e">
        <f ca="1">'Data pre-processing'!CK161</f>
        <v>#DIV/0!</v>
      </c>
      <c r="D161" s="24" t="e">
        <f ca="1">'Data pre-processing'!CL161</f>
        <v>#DIV/0!</v>
      </c>
      <c r="E161" s="25" t="e">
        <f t="shared" ca="1" si="8"/>
        <v>#DIV/0!</v>
      </c>
      <c r="F161" s="25" t="e">
        <f t="shared" ca="1" si="9"/>
        <v>#DIV/0!</v>
      </c>
      <c r="G161" s="24" t="e">
        <f t="shared" ca="1" si="10"/>
        <v>#DIV/0!</v>
      </c>
      <c r="H161" s="26" t="str">
        <f ca="1">IF(ISERROR(TTEST('Data pre-processing'!DC161:DV161,'Data pre-processing'!DY161:ER161,2,2)),"N/A",TTEST('Data pre-processing'!DC161:DV161,'Data pre-processing'!DY161:ER161,2,2))</f>
        <v>N/A</v>
      </c>
      <c r="I161" s="24" t="e">
        <f t="shared" ca="1" si="11"/>
        <v>#DIV/0!</v>
      </c>
      <c r="J161" s="27" t="str">
        <f>IF(OR(ISERR(AVERAGE('Test Sample Data'!C161:V161)),ISERR(AVERAGE('Control Sample Data'!C161:V161))),"C",IF(COUNT('Test Sample Data'!C161:V161)&lt;2,"C",IF(OR(AND(AVERAGE('Test Sample Data'!C161:V161)&gt;=35,AVERAGE('Control Sample Data'!C161:V161)&gt;=35),AVERAGE('Test Sample Data'!C161:V161)="N/A",AVERAGE('Control Sample Data'!C161:V161)="N/A",COUNT('Test Sample Data'!C161:V161)&lt;2),"C",IF(AND(AVERAGE('Test Sample Data'!C161:V161)&gt;=30,AVERAGE('Control Sample Data'!C161:V161)&gt;=30,OR(H161&gt;=0.05,H161="N/A")),"B",IF(OR(AND(AVERAGE('Test Sample Data'!C161:V161)&gt;=30,AVERAGE('Control Sample Data'!C161:V161)&lt;=30),AND(AVERAGE('Test Sample Data'!C161:V161)&lt;=30,AVERAGE('Control Sample Data'!C161:V161)&gt;=30)),"A","OKAY")))))</f>
        <v>C</v>
      </c>
    </row>
    <row r="162" spans="1:10" ht="12.75" customHeight="1">
      <c r="A162" s="144" t="str">
        <f>'Test Sample Data'!A162</f>
        <v>Val-CAC-2</v>
      </c>
      <c r="B162" s="162" t="s">
        <v>120</v>
      </c>
      <c r="C162" s="24" t="e">
        <f ca="1">'Data pre-processing'!CK162</f>
        <v>#DIV/0!</v>
      </c>
      <c r="D162" s="24" t="e">
        <f ca="1">'Data pre-processing'!CL162</f>
        <v>#DIV/0!</v>
      </c>
      <c r="E162" s="25" t="e">
        <f t="shared" ca="1" si="8"/>
        <v>#DIV/0!</v>
      </c>
      <c r="F162" s="25" t="e">
        <f t="shared" ca="1" si="9"/>
        <v>#DIV/0!</v>
      </c>
      <c r="G162" s="24" t="e">
        <f t="shared" ca="1" si="10"/>
        <v>#DIV/0!</v>
      </c>
      <c r="H162" s="26" t="str">
        <f ca="1">IF(ISERROR(TTEST('Data pre-processing'!DC162:DV162,'Data pre-processing'!DY162:ER162,2,2)),"N/A",TTEST('Data pre-processing'!DC162:DV162,'Data pre-processing'!DY162:ER162,2,2))</f>
        <v>N/A</v>
      </c>
      <c r="I162" s="24" t="e">
        <f t="shared" ca="1" si="11"/>
        <v>#DIV/0!</v>
      </c>
      <c r="J162" s="27" t="str">
        <f>IF(OR(ISERR(AVERAGE('Test Sample Data'!C162:V162)),ISERR(AVERAGE('Control Sample Data'!C162:V162))),"C",IF(COUNT('Test Sample Data'!C162:V162)&lt;2,"C",IF(OR(AND(AVERAGE('Test Sample Data'!C162:V162)&gt;=35,AVERAGE('Control Sample Data'!C162:V162)&gt;=35),AVERAGE('Test Sample Data'!C162:V162)="N/A",AVERAGE('Control Sample Data'!C162:V162)="N/A",COUNT('Test Sample Data'!C162:V162)&lt;2),"C",IF(AND(AVERAGE('Test Sample Data'!C162:V162)&gt;=30,AVERAGE('Control Sample Data'!C162:V162)&gt;=30,OR(H162&gt;=0.05,H162="N/A")),"B",IF(OR(AND(AVERAGE('Test Sample Data'!C162:V162)&gt;=30,AVERAGE('Control Sample Data'!C162:V162)&lt;=30),AND(AVERAGE('Test Sample Data'!C162:V162)&lt;=30,AVERAGE('Control Sample Data'!C162:V162)&gt;=30)),"A","OKAY")))))</f>
        <v>C</v>
      </c>
    </row>
    <row r="163" spans="1:10" ht="12.75" customHeight="1">
      <c r="A163" s="144" t="str">
        <f>'Test Sample Data'!A163</f>
        <v>Val-TAC-1</v>
      </c>
      <c r="B163" s="162" t="s">
        <v>118</v>
      </c>
      <c r="C163" s="24" t="e">
        <f ca="1">'Data pre-processing'!CK163</f>
        <v>#DIV/0!</v>
      </c>
      <c r="D163" s="24" t="e">
        <f ca="1">'Data pre-processing'!CL163</f>
        <v>#DIV/0!</v>
      </c>
      <c r="E163" s="25" t="e">
        <f t="shared" ca="1" si="8"/>
        <v>#DIV/0!</v>
      </c>
      <c r="F163" s="25" t="e">
        <f t="shared" ca="1" si="9"/>
        <v>#DIV/0!</v>
      </c>
      <c r="G163" s="24" t="e">
        <f t="shared" ca="1" si="10"/>
        <v>#DIV/0!</v>
      </c>
      <c r="H163" s="26" t="str">
        <f ca="1">IF(ISERROR(TTEST('Data pre-processing'!DC163:DV163,'Data pre-processing'!DY163:ER163,2,2)),"N/A",TTEST('Data pre-processing'!DC163:DV163,'Data pre-processing'!DY163:ER163,2,2))</f>
        <v>N/A</v>
      </c>
      <c r="I163" s="24" t="e">
        <f t="shared" ca="1" si="11"/>
        <v>#DIV/0!</v>
      </c>
      <c r="J163" s="27" t="str">
        <f>IF(OR(ISERR(AVERAGE('Test Sample Data'!C163:V163)),ISERR(AVERAGE('Control Sample Data'!C163:V163))),"C",IF(COUNT('Test Sample Data'!C163:V163)&lt;2,"C",IF(OR(AND(AVERAGE('Test Sample Data'!C163:V163)&gt;=35,AVERAGE('Control Sample Data'!C163:V163)&gt;=35),AVERAGE('Test Sample Data'!C163:V163)="N/A",AVERAGE('Control Sample Data'!C163:V163)="N/A",COUNT('Test Sample Data'!C163:V163)&lt;2),"C",IF(AND(AVERAGE('Test Sample Data'!C163:V163)&gt;=30,AVERAGE('Control Sample Data'!C163:V163)&gt;=30,OR(H163&gt;=0.05,H163="N/A")),"B",IF(OR(AND(AVERAGE('Test Sample Data'!C163:V163)&gt;=30,AVERAGE('Control Sample Data'!C163:V163)&lt;=30),AND(AVERAGE('Test Sample Data'!C163:V163)&lt;=30,AVERAGE('Control Sample Data'!C163:V163)&gt;=30)),"A","OKAY")))))</f>
        <v>C</v>
      </c>
    </row>
    <row r="164" spans="1:10" ht="12.75" customHeight="1">
      <c r="A164" s="144" t="str">
        <f>'Test Sample Data'!A164</f>
        <v>Val-TAC-2</v>
      </c>
      <c r="B164" s="162" t="s">
        <v>116</v>
      </c>
      <c r="C164" s="24" t="e">
        <f ca="1">'Data pre-processing'!CK164</f>
        <v>#DIV/0!</v>
      </c>
      <c r="D164" s="24" t="e">
        <f ca="1">'Data pre-processing'!CL164</f>
        <v>#DIV/0!</v>
      </c>
      <c r="E164" s="25" t="e">
        <f t="shared" ca="1" si="8"/>
        <v>#DIV/0!</v>
      </c>
      <c r="F164" s="25" t="e">
        <f t="shared" ca="1" si="9"/>
        <v>#DIV/0!</v>
      </c>
      <c r="G164" s="24" t="e">
        <f t="shared" ca="1" si="10"/>
        <v>#DIV/0!</v>
      </c>
      <c r="H164" s="26" t="str">
        <f ca="1">IF(ISERROR(TTEST('Data pre-processing'!DC164:DV164,'Data pre-processing'!DY164:ER164,2,2)),"N/A",TTEST('Data pre-processing'!DC164:DV164,'Data pre-processing'!DY164:ER164,2,2))</f>
        <v>N/A</v>
      </c>
      <c r="I164" s="24" t="e">
        <f t="shared" ca="1" si="11"/>
        <v>#DIV/0!</v>
      </c>
      <c r="J164" s="27" t="str">
        <f>IF(OR(ISERR(AVERAGE('Test Sample Data'!C164:V164)),ISERR(AVERAGE('Control Sample Data'!C164:V164))),"C",IF(COUNT('Test Sample Data'!C164:V164)&lt;2,"C",IF(OR(AND(AVERAGE('Test Sample Data'!C164:V164)&gt;=35,AVERAGE('Control Sample Data'!C164:V164)&gt;=35),AVERAGE('Test Sample Data'!C164:V164)="N/A",AVERAGE('Control Sample Data'!C164:V164)="N/A",COUNT('Test Sample Data'!C164:V164)&lt;2),"C",IF(AND(AVERAGE('Test Sample Data'!C164:V164)&gt;=30,AVERAGE('Control Sample Data'!C164:V164)&gt;=30,OR(H164&gt;=0.05,H164="N/A")),"B",IF(OR(AND(AVERAGE('Test Sample Data'!C164:V164)&gt;=30,AVERAGE('Control Sample Data'!C164:V164)&lt;=30),AND(AVERAGE('Test Sample Data'!C164:V164)&lt;=30,AVERAGE('Control Sample Data'!C164:V164)&gt;=30)),"A","OKAY")))))</f>
        <v>C</v>
      </c>
    </row>
    <row r="165" spans="1:10" ht="12.75" customHeight="1">
      <c r="A165" s="144" t="str">
        <f>'Test Sample Data'!A165</f>
        <v>Val-TAC-3</v>
      </c>
      <c r="B165" s="162" t="s">
        <v>114</v>
      </c>
      <c r="C165" s="24" t="e">
        <f ca="1">'Data pre-processing'!CK165</f>
        <v>#DIV/0!</v>
      </c>
      <c r="D165" s="24" t="e">
        <f ca="1">'Data pre-processing'!CL165</f>
        <v>#DIV/0!</v>
      </c>
      <c r="E165" s="25" t="e">
        <f t="shared" ca="1" si="8"/>
        <v>#DIV/0!</v>
      </c>
      <c r="F165" s="25" t="e">
        <f t="shared" ca="1" si="9"/>
        <v>#DIV/0!</v>
      </c>
      <c r="G165" s="24" t="e">
        <f t="shared" ca="1" si="10"/>
        <v>#DIV/0!</v>
      </c>
      <c r="H165" s="26" t="str">
        <f ca="1">IF(ISERROR(TTEST('Data pre-processing'!DC165:DV165,'Data pre-processing'!DY165:ER165,2,2)),"N/A",TTEST('Data pre-processing'!DC165:DV165,'Data pre-processing'!DY165:ER165,2,2))</f>
        <v>N/A</v>
      </c>
      <c r="I165" s="24" t="e">
        <f t="shared" ca="1" si="11"/>
        <v>#DIV/0!</v>
      </c>
      <c r="J165" s="27" t="str">
        <f>IF(OR(ISERR(AVERAGE('Test Sample Data'!C165:V165)),ISERR(AVERAGE('Control Sample Data'!C165:V165))),"C",IF(COUNT('Test Sample Data'!C165:V165)&lt;2,"C",IF(OR(AND(AVERAGE('Test Sample Data'!C165:V165)&gt;=35,AVERAGE('Control Sample Data'!C165:V165)&gt;=35),AVERAGE('Test Sample Data'!C165:V165)="N/A",AVERAGE('Control Sample Data'!C165:V165)="N/A",COUNT('Test Sample Data'!C165:V165)&lt;2),"C",IF(AND(AVERAGE('Test Sample Data'!C165:V165)&gt;=30,AVERAGE('Control Sample Data'!C165:V165)&gt;=30,OR(H165&gt;=0.05,H165="N/A")),"B",IF(OR(AND(AVERAGE('Test Sample Data'!C165:V165)&gt;=30,AVERAGE('Control Sample Data'!C165:V165)&lt;=30),AND(AVERAGE('Test Sample Data'!C165:V165)&lt;=30,AVERAGE('Control Sample Data'!C165:V165)&gt;=30)),"A","OKAY")))))</f>
        <v>C</v>
      </c>
    </row>
    <row r="166" spans="1:10" ht="12.75" customHeight="1">
      <c r="A166" s="144" t="str">
        <f>'Test Sample Data'!A166</f>
        <v>mt-Ala-TGC</v>
      </c>
      <c r="B166" s="162" t="s">
        <v>112</v>
      </c>
      <c r="C166" s="24" t="e">
        <f ca="1">'Data pre-processing'!CK166</f>
        <v>#DIV/0!</v>
      </c>
      <c r="D166" s="24" t="e">
        <f ca="1">'Data pre-processing'!CL166</f>
        <v>#DIV/0!</v>
      </c>
      <c r="E166" s="25" t="e">
        <f t="shared" ca="1" si="8"/>
        <v>#DIV/0!</v>
      </c>
      <c r="F166" s="25" t="e">
        <f t="shared" ca="1" si="9"/>
        <v>#DIV/0!</v>
      </c>
      <c r="G166" s="24" t="e">
        <f t="shared" ca="1" si="10"/>
        <v>#DIV/0!</v>
      </c>
      <c r="H166" s="26" t="str">
        <f ca="1">IF(ISERROR(TTEST('Data pre-processing'!DC166:DV166,'Data pre-processing'!DY166:ER166,2,2)),"N/A",TTEST('Data pre-processing'!DC166:DV166,'Data pre-processing'!DY166:ER166,2,2))</f>
        <v>N/A</v>
      </c>
      <c r="I166" s="24" t="e">
        <f t="shared" ca="1" si="11"/>
        <v>#DIV/0!</v>
      </c>
      <c r="J166" s="27" t="str">
        <f>IF(OR(ISERR(AVERAGE('Test Sample Data'!C166:V166)),ISERR(AVERAGE('Control Sample Data'!C166:V166))),"C",IF(COUNT('Test Sample Data'!C166:V166)&lt;2,"C",IF(OR(AND(AVERAGE('Test Sample Data'!C166:V166)&gt;=35,AVERAGE('Control Sample Data'!C166:V166)&gt;=35),AVERAGE('Test Sample Data'!C166:V166)="N/A",AVERAGE('Control Sample Data'!C166:V166)="N/A",COUNT('Test Sample Data'!C166:V166)&lt;2),"C",IF(AND(AVERAGE('Test Sample Data'!C166:V166)&gt;=30,AVERAGE('Control Sample Data'!C166:V166)&gt;=30,OR(H166&gt;=0.05,H166="N/A")),"B",IF(OR(AND(AVERAGE('Test Sample Data'!C166:V166)&gt;=30,AVERAGE('Control Sample Data'!C166:V166)&lt;=30),AND(AVERAGE('Test Sample Data'!C166:V166)&lt;=30,AVERAGE('Control Sample Data'!C166:V166)&gt;=30)),"A","OKAY")))))</f>
        <v>C</v>
      </c>
    </row>
    <row r="167" spans="1:10" ht="12.75" customHeight="1">
      <c r="A167" s="144" t="str">
        <f>'Test Sample Data'!A167</f>
        <v>mt-Arg-TCG</v>
      </c>
      <c r="B167" s="162" t="s">
        <v>110</v>
      </c>
      <c r="C167" s="24" t="e">
        <f ca="1">'Data pre-processing'!CK167</f>
        <v>#DIV/0!</v>
      </c>
      <c r="D167" s="24" t="e">
        <f ca="1">'Data pre-processing'!CL167</f>
        <v>#DIV/0!</v>
      </c>
      <c r="E167" s="25" t="e">
        <f t="shared" ca="1" si="8"/>
        <v>#DIV/0!</v>
      </c>
      <c r="F167" s="25" t="e">
        <f t="shared" ca="1" si="9"/>
        <v>#DIV/0!</v>
      </c>
      <c r="G167" s="24" t="e">
        <f t="shared" ca="1" si="10"/>
        <v>#DIV/0!</v>
      </c>
      <c r="H167" s="26" t="str">
        <f ca="1">IF(ISERROR(TTEST('Data pre-processing'!DC167:DV167,'Data pre-processing'!DY167:ER167,2,2)),"N/A",TTEST('Data pre-processing'!DC167:DV167,'Data pre-processing'!DY167:ER167,2,2))</f>
        <v>N/A</v>
      </c>
      <c r="I167" s="24" t="e">
        <f t="shared" ca="1" si="11"/>
        <v>#DIV/0!</v>
      </c>
      <c r="J167" s="27" t="str">
        <f>IF(OR(ISERR(AVERAGE('Test Sample Data'!C167:V167)),ISERR(AVERAGE('Control Sample Data'!C167:V167))),"C",IF(COUNT('Test Sample Data'!C167:V167)&lt;2,"C",IF(OR(AND(AVERAGE('Test Sample Data'!C167:V167)&gt;=35,AVERAGE('Control Sample Data'!C167:V167)&gt;=35),AVERAGE('Test Sample Data'!C167:V167)="N/A",AVERAGE('Control Sample Data'!C167:V167)="N/A",COUNT('Test Sample Data'!C167:V167)&lt;2),"C",IF(AND(AVERAGE('Test Sample Data'!C167:V167)&gt;=30,AVERAGE('Control Sample Data'!C167:V167)&gt;=30,OR(H167&gt;=0.05,H167="N/A")),"B",IF(OR(AND(AVERAGE('Test Sample Data'!C167:V167)&gt;=30,AVERAGE('Control Sample Data'!C167:V167)&lt;=30),AND(AVERAGE('Test Sample Data'!C167:V167)&lt;=30,AVERAGE('Control Sample Data'!C167:V167)&gt;=30)),"A","OKAY")))))</f>
        <v>C</v>
      </c>
    </row>
    <row r="168" spans="1:10" ht="12.75" customHeight="1">
      <c r="A168" s="144" t="str">
        <f>'Test Sample Data'!A168</f>
        <v>mt-Asn-GTT</v>
      </c>
      <c r="B168" s="162" t="s">
        <v>108</v>
      </c>
      <c r="C168" s="24" t="e">
        <f ca="1">'Data pre-processing'!CK168</f>
        <v>#DIV/0!</v>
      </c>
      <c r="D168" s="24" t="e">
        <f ca="1">'Data pre-processing'!CL168</f>
        <v>#DIV/0!</v>
      </c>
      <c r="E168" s="25" t="e">
        <f t="shared" ca="1" si="8"/>
        <v>#DIV/0!</v>
      </c>
      <c r="F168" s="25" t="e">
        <f t="shared" ca="1" si="9"/>
        <v>#DIV/0!</v>
      </c>
      <c r="G168" s="24" t="e">
        <f t="shared" ca="1" si="10"/>
        <v>#DIV/0!</v>
      </c>
      <c r="H168" s="26" t="str">
        <f ca="1">IF(ISERROR(TTEST('Data pre-processing'!DC168:DV168,'Data pre-processing'!DY168:ER168,2,2)),"N/A",TTEST('Data pre-processing'!DC168:DV168,'Data pre-processing'!DY168:ER168,2,2))</f>
        <v>N/A</v>
      </c>
      <c r="I168" s="24" t="e">
        <f t="shared" ca="1" si="11"/>
        <v>#DIV/0!</v>
      </c>
      <c r="J168" s="27" t="str">
        <f>IF(OR(ISERR(AVERAGE('Test Sample Data'!C168:V168)),ISERR(AVERAGE('Control Sample Data'!C168:V168))),"C",IF(COUNT('Test Sample Data'!C168:V168)&lt;2,"C",IF(OR(AND(AVERAGE('Test Sample Data'!C168:V168)&gt;=35,AVERAGE('Control Sample Data'!C168:V168)&gt;=35),AVERAGE('Test Sample Data'!C168:V168)="N/A",AVERAGE('Control Sample Data'!C168:V168)="N/A",COUNT('Test Sample Data'!C168:V168)&lt;2),"C",IF(AND(AVERAGE('Test Sample Data'!C168:V168)&gt;=30,AVERAGE('Control Sample Data'!C168:V168)&gt;=30,OR(H168&gt;=0.05,H168="N/A")),"B",IF(OR(AND(AVERAGE('Test Sample Data'!C168:V168)&gt;=30,AVERAGE('Control Sample Data'!C168:V168)&lt;=30),AND(AVERAGE('Test Sample Data'!C168:V168)&lt;=30,AVERAGE('Control Sample Data'!C168:V168)&gt;=30)),"A","OKAY")))))</f>
        <v>C</v>
      </c>
    </row>
    <row r="169" spans="1:10" ht="12.75" customHeight="1">
      <c r="A169" s="144" t="str">
        <f>'Test Sample Data'!A169</f>
        <v>mt-Asp-GTC</v>
      </c>
      <c r="B169" s="162" t="s">
        <v>106</v>
      </c>
      <c r="C169" s="24" t="e">
        <f ca="1">'Data pre-processing'!CK169</f>
        <v>#DIV/0!</v>
      </c>
      <c r="D169" s="24" t="e">
        <f ca="1">'Data pre-processing'!CL169</f>
        <v>#DIV/0!</v>
      </c>
      <c r="E169" s="25" t="e">
        <f t="shared" ca="1" si="8"/>
        <v>#DIV/0!</v>
      </c>
      <c r="F169" s="25" t="e">
        <f t="shared" ca="1" si="9"/>
        <v>#DIV/0!</v>
      </c>
      <c r="G169" s="24" t="e">
        <f t="shared" ca="1" si="10"/>
        <v>#DIV/0!</v>
      </c>
      <c r="H169" s="26" t="str">
        <f ca="1">IF(ISERROR(TTEST('Data pre-processing'!DC169:DV169,'Data pre-processing'!DY169:ER169,2,2)),"N/A",TTEST('Data pre-processing'!DC169:DV169,'Data pre-processing'!DY169:ER169,2,2))</f>
        <v>N/A</v>
      </c>
      <c r="I169" s="24" t="e">
        <f t="shared" ca="1" si="11"/>
        <v>#DIV/0!</v>
      </c>
      <c r="J169" s="27" t="str">
        <f>IF(OR(ISERR(AVERAGE('Test Sample Data'!C169:V169)),ISERR(AVERAGE('Control Sample Data'!C169:V169))),"C",IF(COUNT('Test Sample Data'!C169:V169)&lt;2,"C",IF(OR(AND(AVERAGE('Test Sample Data'!C169:V169)&gt;=35,AVERAGE('Control Sample Data'!C169:V169)&gt;=35),AVERAGE('Test Sample Data'!C169:V169)="N/A",AVERAGE('Control Sample Data'!C169:V169)="N/A",COUNT('Test Sample Data'!C169:V169)&lt;2),"C",IF(AND(AVERAGE('Test Sample Data'!C169:V169)&gt;=30,AVERAGE('Control Sample Data'!C169:V169)&gt;=30,OR(H169&gt;=0.05,H169="N/A")),"B",IF(OR(AND(AVERAGE('Test Sample Data'!C169:V169)&gt;=30,AVERAGE('Control Sample Data'!C169:V169)&lt;=30),AND(AVERAGE('Test Sample Data'!C169:V169)&lt;=30,AVERAGE('Control Sample Data'!C169:V169)&gt;=30)),"A","OKAY")))))</f>
        <v>C</v>
      </c>
    </row>
    <row r="170" spans="1:10" ht="12.75" customHeight="1">
      <c r="A170" s="144" t="str">
        <f>'Test Sample Data'!A170</f>
        <v>mt-Cys-GCA</v>
      </c>
      <c r="B170" s="162" t="s">
        <v>104</v>
      </c>
      <c r="C170" s="24" t="e">
        <f ca="1">'Data pre-processing'!CK170</f>
        <v>#DIV/0!</v>
      </c>
      <c r="D170" s="24" t="e">
        <f ca="1">'Data pre-processing'!CL170</f>
        <v>#DIV/0!</v>
      </c>
      <c r="E170" s="25" t="e">
        <f t="shared" ca="1" si="8"/>
        <v>#DIV/0!</v>
      </c>
      <c r="F170" s="25" t="e">
        <f t="shared" ca="1" si="9"/>
        <v>#DIV/0!</v>
      </c>
      <c r="G170" s="24" t="e">
        <f t="shared" ca="1" si="10"/>
        <v>#DIV/0!</v>
      </c>
      <c r="H170" s="26" t="str">
        <f ca="1">IF(ISERROR(TTEST('Data pre-processing'!DC170:DV170,'Data pre-processing'!DY170:ER170,2,2)),"N/A",TTEST('Data pre-processing'!DC170:DV170,'Data pre-processing'!DY170:ER170,2,2))</f>
        <v>N/A</v>
      </c>
      <c r="I170" s="24" t="e">
        <f t="shared" ca="1" si="11"/>
        <v>#DIV/0!</v>
      </c>
      <c r="J170" s="27" t="str">
        <f>IF(OR(ISERR(AVERAGE('Test Sample Data'!C170:V170)),ISERR(AVERAGE('Control Sample Data'!C170:V170))),"C",IF(COUNT('Test Sample Data'!C170:V170)&lt;2,"C",IF(OR(AND(AVERAGE('Test Sample Data'!C170:V170)&gt;=35,AVERAGE('Control Sample Data'!C170:V170)&gt;=35),AVERAGE('Test Sample Data'!C170:V170)="N/A",AVERAGE('Control Sample Data'!C170:V170)="N/A",COUNT('Test Sample Data'!C170:V170)&lt;2),"C",IF(AND(AVERAGE('Test Sample Data'!C170:V170)&gt;=30,AVERAGE('Control Sample Data'!C170:V170)&gt;=30,OR(H170&gt;=0.05,H170="N/A")),"B",IF(OR(AND(AVERAGE('Test Sample Data'!C170:V170)&gt;=30,AVERAGE('Control Sample Data'!C170:V170)&lt;=30),AND(AVERAGE('Test Sample Data'!C170:V170)&lt;=30,AVERAGE('Control Sample Data'!C170:V170)&gt;=30)),"A","OKAY")))))</f>
        <v>C</v>
      </c>
    </row>
    <row r="171" spans="1:10" ht="12.75" customHeight="1">
      <c r="A171" s="144" t="str">
        <f>'Test Sample Data'!A171</f>
        <v>mt-Gln-TTG</v>
      </c>
      <c r="B171" s="162" t="s">
        <v>102</v>
      </c>
      <c r="C171" s="24" t="e">
        <f ca="1">'Data pre-processing'!CK171</f>
        <v>#DIV/0!</v>
      </c>
      <c r="D171" s="24" t="e">
        <f ca="1">'Data pre-processing'!CL171</f>
        <v>#DIV/0!</v>
      </c>
      <c r="E171" s="25" t="e">
        <f t="shared" ca="1" si="8"/>
        <v>#DIV/0!</v>
      </c>
      <c r="F171" s="25" t="e">
        <f t="shared" ca="1" si="9"/>
        <v>#DIV/0!</v>
      </c>
      <c r="G171" s="24" t="e">
        <f t="shared" ca="1" si="10"/>
        <v>#DIV/0!</v>
      </c>
      <c r="H171" s="26" t="str">
        <f ca="1">IF(ISERROR(TTEST('Data pre-processing'!DC171:DV171,'Data pre-processing'!DY171:ER171,2,2)),"N/A",TTEST('Data pre-processing'!DC171:DV171,'Data pre-processing'!DY171:ER171,2,2))</f>
        <v>N/A</v>
      </c>
      <c r="I171" s="24" t="e">
        <f t="shared" ca="1" si="11"/>
        <v>#DIV/0!</v>
      </c>
      <c r="J171" s="27" t="str">
        <f>IF(OR(ISERR(AVERAGE('Test Sample Data'!C171:V171)),ISERR(AVERAGE('Control Sample Data'!C171:V171))),"C",IF(COUNT('Test Sample Data'!C171:V171)&lt;2,"C",IF(OR(AND(AVERAGE('Test Sample Data'!C171:V171)&gt;=35,AVERAGE('Control Sample Data'!C171:V171)&gt;=35),AVERAGE('Test Sample Data'!C171:V171)="N/A",AVERAGE('Control Sample Data'!C171:V171)="N/A",COUNT('Test Sample Data'!C171:V171)&lt;2),"C",IF(AND(AVERAGE('Test Sample Data'!C171:V171)&gt;=30,AVERAGE('Control Sample Data'!C171:V171)&gt;=30,OR(H171&gt;=0.05,H171="N/A")),"B",IF(OR(AND(AVERAGE('Test Sample Data'!C171:V171)&gt;=30,AVERAGE('Control Sample Data'!C171:V171)&lt;=30),AND(AVERAGE('Test Sample Data'!C171:V171)&lt;=30,AVERAGE('Control Sample Data'!C171:V171)&gt;=30)),"A","OKAY")))))</f>
        <v>C</v>
      </c>
    </row>
    <row r="172" spans="1:10" ht="12.75" customHeight="1">
      <c r="A172" s="144" t="str">
        <f>'Test Sample Data'!A172</f>
        <v>mt-Glu-TTC</v>
      </c>
      <c r="B172" s="162" t="s">
        <v>100</v>
      </c>
      <c r="C172" s="24" t="e">
        <f ca="1">'Data pre-processing'!CK172</f>
        <v>#DIV/0!</v>
      </c>
      <c r="D172" s="24" t="e">
        <f ca="1">'Data pre-processing'!CL172</f>
        <v>#DIV/0!</v>
      </c>
      <c r="E172" s="25" t="e">
        <f t="shared" ca="1" si="8"/>
        <v>#DIV/0!</v>
      </c>
      <c r="F172" s="25" t="e">
        <f t="shared" ca="1" si="9"/>
        <v>#DIV/0!</v>
      </c>
      <c r="G172" s="24" t="e">
        <f t="shared" ca="1" si="10"/>
        <v>#DIV/0!</v>
      </c>
      <c r="H172" s="26" t="str">
        <f ca="1">IF(ISERROR(TTEST('Data pre-processing'!DC172:DV172,'Data pre-processing'!DY172:ER172,2,2)),"N/A",TTEST('Data pre-processing'!DC172:DV172,'Data pre-processing'!DY172:ER172,2,2))</f>
        <v>N/A</v>
      </c>
      <c r="I172" s="24" t="e">
        <f t="shared" ca="1" si="11"/>
        <v>#DIV/0!</v>
      </c>
      <c r="J172" s="27" t="str">
        <f>IF(OR(ISERR(AVERAGE('Test Sample Data'!C172:V172)),ISERR(AVERAGE('Control Sample Data'!C172:V172))),"C",IF(COUNT('Test Sample Data'!C172:V172)&lt;2,"C",IF(OR(AND(AVERAGE('Test Sample Data'!C172:V172)&gt;=35,AVERAGE('Control Sample Data'!C172:V172)&gt;=35),AVERAGE('Test Sample Data'!C172:V172)="N/A",AVERAGE('Control Sample Data'!C172:V172)="N/A",COUNT('Test Sample Data'!C172:V172)&lt;2),"C",IF(AND(AVERAGE('Test Sample Data'!C172:V172)&gt;=30,AVERAGE('Control Sample Data'!C172:V172)&gt;=30,OR(H172&gt;=0.05,H172="N/A")),"B",IF(OR(AND(AVERAGE('Test Sample Data'!C172:V172)&gt;=30,AVERAGE('Control Sample Data'!C172:V172)&lt;=30),AND(AVERAGE('Test Sample Data'!C172:V172)&lt;=30,AVERAGE('Control Sample Data'!C172:V172)&gt;=30)),"A","OKAY")))))</f>
        <v>C</v>
      </c>
    </row>
    <row r="173" spans="1:10" ht="12.75" customHeight="1">
      <c r="A173" s="144" t="str">
        <f>'Test Sample Data'!A173</f>
        <v>mt-Gly-TCC</v>
      </c>
      <c r="B173" s="162" t="s">
        <v>98</v>
      </c>
      <c r="C173" s="24" t="e">
        <f ca="1">'Data pre-processing'!CK173</f>
        <v>#DIV/0!</v>
      </c>
      <c r="D173" s="24" t="e">
        <f ca="1">'Data pre-processing'!CL173</f>
        <v>#DIV/0!</v>
      </c>
      <c r="E173" s="25" t="e">
        <f t="shared" ca="1" si="8"/>
        <v>#DIV/0!</v>
      </c>
      <c r="F173" s="25" t="e">
        <f t="shared" ca="1" si="9"/>
        <v>#DIV/0!</v>
      </c>
      <c r="G173" s="24" t="e">
        <f t="shared" ca="1" si="10"/>
        <v>#DIV/0!</v>
      </c>
      <c r="H173" s="26" t="str">
        <f ca="1">IF(ISERROR(TTEST('Data pre-processing'!DC173:DV173,'Data pre-processing'!DY173:ER173,2,2)),"N/A",TTEST('Data pre-processing'!DC173:DV173,'Data pre-processing'!DY173:ER173,2,2))</f>
        <v>N/A</v>
      </c>
      <c r="I173" s="24" t="e">
        <f t="shared" ca="1" si="11"/>
        <v>#DIV/0!</v>
      </c>
      <c r="J173" s="27" t="str">
        <f>IF(OR(ISERR(AVERAGE('Test Sample Data'!C173:V173)),ISERR(AVERAGE('Control Sample Data'!C173:V173))),"C",IF(COUNT('Test Sample Data'!C173:V173)&lt;2,"C",IF(OR(AND(AVERAGE('Test Sample Data'!C173:V173)&gt;=35,AVERAGE('Control Sample Data'!C173:V173)&gt;=35),AVERAGE('Test Sample Data'!C173:V173)="N/A",AVERAGE('Control Sample Data'!C173:V173)="N/A",COUNT('Test Sample Data'!C173:V173)&lt;2),"C",IF(AND(AVERAGE('Test Sample Data'!C173:V173)&gt;=30,AVERAGE('Control Sample Data'!C173:V173)&gt;=30,OR(H173&gt;=0.05,H173="N/A")),"B",IF(OR(AND(AVERAGE('Test Sample Data'!C173:V173)&gt;=30,AVERAGE('Control Sample Data'!C173:V173)&lt;=30),AND(AVERAGE('Test Sample Data'!C173:V173)&lt;=30,AVERAGE('Control Sample Data'!C173:V173)&gt;=30)),"A","OKAY")))))</f>
        <v>C</v>
      </c>
    </row>
    <row r="174" spans="1:10" ht="12.75" customHeight="1">
      <c r="A174" s="144" t="str">
        <f>'Test Sample Data'!A174</f>
        <v>mt-His-GTG</v>
      </c>
      <c r="B174" s="162" t="s">
        <v>96</v>
      </c>
      <c r="C174" s="24" t="e">
        <f ca="1">'Data pre-processing'!CK174</f>
        <v>#DIV/0!</v>
      </c>
      <c r="D174" s="24" t="e">
        <f ca="1">'Data pre-processing'!CL174</f>
        <v>#DIV/0!</v>
      </c>
      <c r="E174" s="25" t="e">
        <f t="shared" ca="1" si="8"/>
        <v>#DIV/0!</v>
      </c>
      <c r="F174" s="25" t="e">
        <f t="shared" ca="1" si="9"/>
        <v>#DIV/0!</v>
      </c>
      <c r="G174" s="24" t="e">
        <f t="shared" ca="1" si="10"/>
        <v>#DIV/0!</v>
      </c>
      <c r="H174" s="26" t="str">
        <f ca="1">IF(ISERROR(TTEST('Data pre-processing'!DC174:DV174,'Data pre-processing'!DY174:ER174,2,2)),"N/A",TTEST('Data pre-processing'!DC174:DV174,'Data pre-processing'!DY174:ER174,2,2))</f>
        <v>N/A</v>
      </c>
      <c r="I174" s="24" t="e">
        <f t="shared" ca="1" si="11"/>
        <v>#DIV/0!</v>
      </c>
      <c r="J174" s="27" t="str">
        <f>IF(OR(ISERR(AVERAGE('Test Sample Data'!C174:V174)),ISERR(AVERAGE('Control Sample Data'!C174:V174))),"C",IF(COUNT('Test Sample Data'!C174:V174)&lt;2,"C",IF(OR(AND(AVERAGE('Test Sample Data'!C174:V174)&gt;=35,AVERAGE('Control Sample Data'!C174:V174)&gt;=35),AVERAGE('Test Sample Data'!C174:V174)="N/A",AVERAGE('Control Sample Data'!C174:V174)="N/A",COUNT('Test Sample Data'!C174:V174)&lt;2),"C",IF(AND(AVERAGE('Test Sample Data'!C174:V174)&gt;=30,AVERAGE('Control Sample Data'!C174:V174)&gt;=30,OR(H174&gt;=0.05,H174="N/A")),"B",IF(OR(AND(AVERAGE('Test Sample Data'!C174:V174)&gt;=30,AVERAGE('Control Sample Data'!C174:V174)&lt;=30),AND(AVERAGE('Test Sample Data'!C174:V174)&lt;=30,AVERAGE('Control Sample Data'!C174:V174)&gt;=30)),"A","OKAY")))))</f>
        <v>C</v>
      </c>
    </row>
    <row r="175" spans="1:10" ht="12.75" customHeight="1">
      <c r="A175" s="144" t="str">
        <f>'Test Sample Data'!A175</f>
        <v>mt-Ile-GAT</v>
      </c>
      <c r="B175" s="162" t="s">
        <v>94</v>
      </c>
      <c r="C175" s="24" t="e">
        <f ca="1">'Data pre-processing'!CK175</f>
        <v>#DIV/0!</v>
      </c>
      <c r="D175" s="24" t="e">
        <f ca="1">'Data pre-processing'!CL175</f>
        <v>#DIV/0!</v>
      </c>
      <c r="E175" s="25" t="e">
        <f t="shared" ca="1" si="8"/>
        <v>#DIV/0!</v>
      </c>
      <c r="F175" s="25" t="e">
        <f t="shared" ca="1" si="9"/>
        <v>#DIV/0!</v>
      </c>
      <c r="G175" s="24" t="e">
        <f t="shared" ca="1" si="10"/>
        <v>#DIV/0!</v>
      </c>
      <c r="H175" s="26" t="str">
        <f ca="1">IF(ISERROR(TTEST('Data pre-processing'!DC175:DV175,'Data pre-processing'!DY175:ER175,2,2)),"N/A",TTEST('Data pre-processing'!DC175:DV175,'Data pre-processing'!DY175:ER175,2,2))</f>
        <v>N/A</v>
      </c>
      <c r="I175" s="24" t="e">
        <f t="shared" ca="1" si="11"/>
        <v>#DIV/0!</v>
      </c>
      <c r="J175" s="27" t="str">
        <f>IF(OR(ISERR(AVERAGE('Test Sample Data'!C175:V175)),ISERR(AVERAGE('Control Sample Data'!C175:V175))),"C",IF(COUNT('Test Sample Data'!C175:V175)&lt;2,"C",IF(OR(AND(AVERAGE('Test Sample Data'!C175:V175)&gt;=35,AVERAGE('Control Sample Data'!C175:V175)&gt;=35),AVERAGE('Test Sample Data'!C175:V175)="N/A",AVERAGE('Control Sample Data'!C175:V175)="N/A",COUNT('Test Sample Data'!C175:V175)&lt;2),"C",IF(AND(AVERAGE('Test Sample Data'!C175:V175)&gt;=30,AVERAGE('Control Sample Data'!C175:V175)&gt;=30,OR(H175&gt;=0.05,H175="N/A")),"B",IF(OR(AND(AVERAGE('Test Sample Data'!C175:V175)&gt;=30,AVERAGE('Control Sample Data'!C175:V175)&lt;=30),AND(AVERAGE('Test Sample Data'!C175:V175)&lt;=30,AVERAGE('Control Sample Data'!C175:V175)&gt;=30)),"A","OKAY")))))</f>
        <v>C</v>
      </c>
    </row>
    <row r="176" spans="1:10" ht="12.75" customHeight="1">
      <c r="A176" s="144" t="str">
        <f>'Test Sample Data'!A176</f>
        <v>mt-Leu-TAA</v>
      </c>
      <c r="B176" s="162" t="s">
        <v>92</v>
      </c>
      <c r="C176" s="24" t="e">
        <f ca="1">'Data pre-processing'!CK176</f>
        <v>#DIV/0!</v>
      </c>
      <c r="D176" s="24" t="e">
        <f ca="1">'Data pre-processing'!CL176</f>
        <v>#DIV/0!</v>
      </c>
      <c r="E176" s="25" t="e">
        <f t="shared" ca="1" si="8"/>
        <v>#DIV/0!</v>
      </c>
      <c r="F176" s="25" t="e">
        <f t="shared" ca="1" si="9"/>
        <v>#DIV/0!</v>
      </c>
      <c r="G176" s="24" t="e">
        <f t="shared" ca="1" si="10"/>
        <v>#DIV/0!</v>
      </c>
      <c r="H176" s="26" t="str">
        <f ca="1">IF(ISERROR(TTEST('Data pre-processing'!DC176:DV176,'Data pre-processing'!DY176:ER176,2,2)),"N/A",TTEST('Data pre-processing'!DC176:DV176,'Data pre-processing'!DY176:ER176,2,2))</f>
        <v>N/A</v>
      </c>
      <c r="I176" s="24" t="e">
        <f t="shared" ca="1" si="11"/>
        <v>#DIV/0!</v>
      </c>
      <c r="J176" s="27" t="str">
        <f>IF(OR(ISERR(AVERAGE('Test Sample Data'!C176:V176)),ISERR(AVERAGE('Control Sample Data'!C176:V176))),"C",IF(COUNT('Test Sample Data'!C176:V176)&lt;2,"C",IF(OR(AND(AVERAGE('Test Sample Data'!C176:V176)&gt;=35,AVERAGE('Control Sample Data'!C176:V176)&gt;=35),AVERAGE('Test Sample Data'!C176:V176)="N/A",AVERAGE('Control Sample Data'!C176:V176)="N/A",COUNT('Test Sample Data'!C176:V176)&lt;2),"C",IF(AND(AVERAGE('Test Sample Data'!C176:V176)&gt;=30,AVERAGE('Control Sample Data'!C176:V176)&gt;=30,OR(H176&gt;=0.05,H176="N/A")),"B",IF(OR(AND(AVERAGE('Test Sample Data'!C176:V176)&gt;=30,AVERAGE('Control Sample Data'!C176:V176)&lt;=30),AND(AVERAGE('Test Sample Data'!C176:V176)&lt;=30,AVERAGE('Control Sample Data'!C176:V176)&gt;=30)),"A","OKAY")))))</f>
        <v>C</v>
      </c>
    </row>
    <row r="177" spans="1:10" ht="12.75" customHeight="1">
      <c r="A177" s="144" t="str">
        <f>'Test Sample Data'!A177</f>
        <v>mt-Leu-TAG</v>
      </c>
      <c r="B177" s="162" t="s">
        <v>90</v>
      </c>
      <c r="C177" s="24" t="e">
        <f ca="1">'Data pre-processing'!CK177</f>
        <v>#DIV/0!</v>
      </c>
      <c r="D177" s="24" t="e">
        <f ca="1">'Data pre-processing'!CL177</f>
        <v>#DIV/0!</v>
      </c>
      <c r="E177" s="25" t="e">
        <f t="shared" ca="1" si="8"/>
        <v>#DIV/0!</v>
      </c>
      <c r="F177" s="25" t="e">
        <f t="shared" ca="1" si="9"/>
        <v>#DIV/0!</v>
      </c>
      <c r="G177" s="24" t="e">
        <f t="shared" ca="1" si="10"/>
        <v>#DIV/0!</v>
      </c>
      <c r="H177" s="26" t="str">
        <f ca="1">IF(ISERROR(TTEST('Data pre-processing'!DC177:DV177,'Data pre-processing'!DY177:ER177,2,2)),"N/A",TTEST('Data pre-processing'!DC177:DV177,'Data pre-processing'!DY177:ER177,2,2))</f>
        <v>N/A</v>
      </c>
      <c r="I177" s="24" t="e">
        <f t="shared" ca="1" si="11"/>
        <v>#DIV/0!</v>
      </c>
      <c r="J177" s="27" t="str">
        <f>IF(OR(ISERR(AVERAGE('Test Sample Data'!C177:V177)),ISERR(AVERAGE('Control Sample Data'!C177:V177))),"C",IF(COUNT('Test Sample Data'!C177:V177)&lt;2,"C",IF(OR(AND(AVERAGE('Test Sample Data'!C177:V177)&gt;=35,AVERAGE('Control Sample Data'!C177:V177)&gt;=35),AVERAGE('Test Sample Data'!C177:V177)="N/A",AVERAGE('Control Sample Data'!C177:V177)="N/A",COUNT('Test Sample Data'!C177:V177)&lt;2),"C",IF(AND(AVERAGE('Test Sample Data'!C177:V177)&gt;=30,AVERAGE('Control Sample Data'!C177:V177)&gt;=30,OR(H177&gt;=0.05,H177="N/A")),"B",IF(OR(AND(AVERAGE('Test Sample Data'!C177:V177)&gt;=30,AVERAGE('Control Sample Data'!C177:V177)&lt;=30),AND(AVERAGE('Test Sample Data'!C177:V177)&lt;=30,AVERAGE('Control Sample Data'!C177:V177)&gt;=30)),"A","OKAY")))))</f>
        <v>C</v>
      </c>
    </row>
    <row r="178" spans="1:10" ht="12.75" customHeight="1">
      <c r="A178" s="144" t="str">
        <f>'Test Sample Data'!A178</f>
        <v>mt-Lys-TTT</v>
      </c>
      <c r="B178" s="162" t="s">
        <v>88</v>
      </c>
      <c r="C178" s="24" t="e">
        <f ca="1">'Data pre-processing'!CK178</f>
        <v>#DIV/0!</v>
      </c>
      <c r="D178" s="24" t="e">
        <f ca="1">'Data pre-processing'!CL178</f>
        <v>#DIV/0!</v>
      </c>
      <c r="E178" s="25" t="e">
        <f t="shared" ca="1" si="8"/>
        <v>#DIV/0!</v>
      </c>
      <c r="F178" s="25" t="e">
        <f t="shared" ca="1" si="9"/>
        <v>#DIV/0!</v>
      </c>
      <c r="G178" s="24" t="e">
        <f t="shared" ca="1" si="10"/>
        <v>#DIV/0!</v>
      </c>
      <c r="H178" s="26" t="str">
        <f ca="1">IF(ISERROR(TTEST('Data pre-processing'!DC178:DV178,'Data pre-processing'!DY178:ER178,2,2)),"N/A",TTEST('Data pre-processing'!DC178:DV178,'Data pre-processing'!DY178:ER178,2,2))</f>
        <v>N/A</v>
      </c>
      <c r="I178" s="24" t="e">
        <f t="shared" ca="1" si="11"/>
        <v>#DIV/0!</v>
      </c>
      <c r="J178" s="27" t="str">
        <f>IF(OR(ISERR(AVERAGE('Test Sample Data'!C178:V178)),ISERR(AVERAGE('Control Sample Data'!C178:V178))),"C",IF(COUNT('Test Sample Data'!C178:V178)&lt;2,"C",IF(OR(AND(AVERAGE('Test Sample Data'!C178:V178)&gt;=35,AVERAGE('Control Sample Data'!C178:V178)&gt;=35),AVERAGE('Test Sample Data'!C178:V178)="N/A",AVERAGE('Control Sample Data'!C178:V178)="N/A",COUNT('Test Sample Data'!C178:V178)&lt;2),"C",IF(AND(AVERAGE('Test Sample Data'!C178:V178)&gt;=30,AVERAGE('Control Sample Data'!C178:V178)&gt;=30,OR(H178&gt;=0.05,H178="N/A")),"B",IF(OR(AND(AVERAGE('Test Sample Data'!C178:V178)&gt;=30,AVERAGE('Control Sample Data'!C178:V178)&lt;=30),AND(AVERAGE('Test Sample Data'!C178:V178)&lt;=30,AVERAGE('Control Sample Data'!C178:V178)&gt;=30)),"A","OKAY")))))</f>
        <v>C</v>
      </c>
    </row>
    <row r="179" spans="1:10" ht="12.75" customHeight="1">
      <c r="A179" s="144" t="str">
        <f>'Test Sample Data'!A179</f>
        <v>mt-Met-CAT</v>
      </c>
      <c r="B179" s="162" t="s">
        <v>86</v>
      </c>
      <c r="C179" s="24" t="e">
        <f ca="1">'Data pre-processing'!CK179</f>
        <v>#DIV/0!</v>
      </c>
      <c r="D179" s="24" t="e">
        <f ca="1">'Data pre-processing'!CL179</f>
        <v>#DIV/0!</v>
      </c>
      <c r="E179" s="25" t="e">
        <f t="shared" ca="1" si="8"/>
        <v>#DIV/0!</v>
      </c>
      <c r="F179" s="25" t="e">
        <f t="shared" ca="1" si="9"/>
        <v>#DIV/0!</v>
      </c>
      <c r="G179" s="24" t="e">
        <f t="shared" ca="1" si="10"/>
        <v>#DIV/0!</v>
      </c>
      <c r="H179" s="26" t="str">
        <f ca="1">IF(ISERROR(TTEST('Data pre-processing'!DC179:DV179,'Data pre-processing'!DY179:ER179,2,2)),"N/A",TTEST('Data pre-processing'!DC179:DV179,'Data pre-processing'!DY179:ER179,2,2))</f>
        <v>N/A</v>
      </c>
      <c r="I179" s="24" t="e">
        <f t="shared" ca="1" si="11"/>
        <v>#DIV/0!</v>
      </c>
      <c r="J179" s="27" t="str">
        <f>IF(OR(ISERR(AVERAGE('Test Sample Data'!C179:V179)),ISERR(AVERAGE('Control Sample Data'!C179:V179))),"C",IF(COUNT('Test Sample Data'!C179:V179)&lt;2,"C",IF(OR(AND(AVERAGE('Test Sample Data'!C179:V179)&gt;=35,AVERAGE('Control Sample Data'!C179:V179)&gt;=35),AVERAGE('Test Sample Data'!C179:V179)="N/A",AVERAGE('Control Sample Data'!C179:V179)="N/A",COUNT('Test Sample Data'!C179:V179)&lt;2),"C",IF(AND(AVERAGE('Test Sample Data'!C179:V179)&gt;=30,AVERAGE('Control Sample Data'!C179:V179)&gt;=30,OR(H179&gt;=0.05,H179="N/A")),"B",IF(OR(AND(AVERAGE('Test Sample Data'!C179:V179)&gt;=30,AVERAGE('Control Sample Data'!C179:V179)&lt;=30),AND(AVERAGE('Test Sample Data'!C179:V179)&lt;=30,AVERAGE('Control Sample Data'!C179:V179)&gt;=30)),"A","OKAY")))))</f>
        <v>C</v>
      </c>
    </row>
    <row r="180" spans="1:10" ht="12.75" customHeight="1">
      <c r="A180" s="144" t="str">
        <f>'Test Sample Data'!A180</f>
        <v>mt-Phe-GAA</v>
      </c>
      <c r="B180" s="162" t="s">
        <v>84</v>
      </c>
      <c r="C180" s="24" t="e">
        <f ca="1">'Data pre-processing'!CK180</f>
        <v>#DIV/0!</v>
      </c>
      <c r="D180" s="24" t="e">
        <f ca="1">'Data pre-processing'!CL180</f>
        <v>#DIV/0!</v>
      </c>
      <c r="E180" s="25" t="e">
        <f t="shared" ca="1" si="8"/>
        <v>#DIV/0!</v>
      </c>
      <c r="F180" s="25" t="e">
        <f t="shared" ca="1" si="9"/>
        <v>#DIV/0!</v>
      </c>
      <c r="G180" s="24" t="e">
        <f t="shared" ca="1" si="10"/>
        <v>#DIV/0!</v>
      </c>
      <c r="H180" s="26" t="str">
        <f ca="1">IF(ISERROR(TTEST('Data pre-processing'!DC180:DV180,'Data pre-processing'!DY180:ER180,2,2)),"N/A",TTEST('Data pre-processing'!DC180:DV180,'Data pre-processing'!DY180:ER180,2,2))</f>
        <v>N/A</v>
      </c>
      <c r="I180" s="24" t="e">
        <f t="shared" ca="1" si="11"/>
        <v>#DIV/0!</v>
      </c>
      <c r="J180" s="27" t="str">
        <f>IF(OR(ISERR(AVERAGE('Test Sample Data'!C180:V180)),ISERR(AVERAGE('Control Sample Data'!C180:V180))),"C",IF(COUNT('Test Sample Data'!C180:V180)&lt;2,"C",IF(OR(AND(AVERAGE('Test Sample Data'!C180:V180)&gt;=35,AVERAGE('Control Sample Data'!C180:V180)&gt;=35),AVERAGE('Test Sample Data'!C180:V180)="N/A",AVERAGE('Control Sample Data'!C180:V180)="N/A",COUNT('Test Sample Data'!C180:V180)&lt;2),"C",IF(AND(AVERAGE('Test Sample Data'!C180:V180)&gt;=30,AVERAGE('Control Sample Data'!C180:V180)&gt;=30,OR(H180&gt;=0.05,H180="N/A")),"B",IF(OR(AND(AVERAGE('Test Sample Data'!C180:V180)&gt;=30,AVERAGE('Control Sample Data'!C180:V180)&lt;=30),AND(AVERAGE('Test Sample Data'!C180:V180)&lt;=30,AVERAGE('Control Sample Data'!C180:V180)&gt;=30)),"A","OKAY")))))</f>
        <v>C</v>
      </c>
    </row>
    <row r="181" spans="1:10" ht="12.75" customHeight="1">
      <c r="A181" s="144" t="str">
        <f>'Test Sample Data'!A181</f>
        <v>mt-Pro-TGG</v>
      </c>
      <c r="B181" s="162" t="s">
        <v>82</v>
      </c>
      <c r="C181" s="24" t="e">
        <f ca="1">'Data pre-processing'!CK181</f>
        <v>#DIV/0!</v>
      </c>
      <c r="D181" s="24" t="e">
        <f ca="1">'Data pre-processing'!CL181</f>
        <v>#DIV/0!</v>
      </c>
      <c r="E181" s="25" t="e">
        <f t="shared" ca="1" si="8"/>
        <v>#DIV/0!</v>
      </c>
      <c r="F181" s="25" t="e">
        <f t="shared" ca="1" si="9"/>
        <v>#DIV/0!</v>
      </c>
      <c r="G181" s="24" t="e">
        <f t="shared" ca="1" si="10"/>
        <v>#DIV/0!</v>
      </c>
      <c r="H181" s="26" t="str">
        <f ca="1">IF(ISERROR(TTEST('Data pre-processing'!DC181:DV181,'Data pre-processing'!DY181:ER181,2,2)),"N/A",TTEST('Data pre-processing'!DC181:DV181,'Data pre-processing'!DY181:ER181,2,2))</f>
        <v>N/A</v>
      </c>
      <c r="I181" s="24" t="e">
        <f t="shared" ca="1" si="11"/>
        <v>#DIV/0!</v>
      </c>
      <c r="J181" s="27" t="str">
        <f>IF(OR(ISERR(AVERAGE('Test Sample Data'!C181:V181)),ISERR(AVERAGE('Control Sample Data'!C181:V181))),"C",IF(COUNT('Test Sample Data'!C181:V181)&lt;2,"C",IF(OR(AND(AVERAGE('Test Sample Data'!C181:V181)&gt;=35,AVERAGE('Control Sample Data'!C181:V181)&gt;=35),AVERAGE('Test Sample Data'!C181:V181)="N/A",AVERAGE('Control Sample Data'!C181:V181)="N/A",COUNT('Test Sample Data'!C181:V181)&lt;2),"C",IF(AND(AVERAGE('Test Sample Data'!C181:V181)&gt;=30,AVERAGE('Control Sample Data'!C181:V181)&gt;=30,OR(H181&gt;=0.05,H181="N/A")),"B",IF(OR(AND(AVERAGE('Test Sample Data'!C181:V181)&gt;=30,AVERAGE('Control Sample Data'!C181:V181)&lt;=30),AND(AVERAGE('Test Sample Data'!C181:V181)&lt;=30,AVERAGE('Control Sample Data'!C181:V181)&gt;=30)),"A","OKAY")))))</f>
        <v>C</v>
      </c>
    </row>
    <row r="182" spans="1:10" ht="12.75" customHeight="1">
      <c r="A182" s="144" t="str">
        <f>'Test Sample Data'!A182</f>
        <v>mt-Ser-GCT</v>
      </c>
      <c r="B182" s="162" t="s">
        <v>80</v>
      </c>
      <c r="C182" s="24" t="e">
        <f ca="1">'Data pre-processing'!CK182</f>
        <v>#DIV/0!</v>
      </c>
      <c r="D182" s="24" t="e">
        <f ca="1">'Data pre-processing'!CL182</f>
        <v>#DIV/0!</v>
      </c>
      <c r="E182" s="25" t="e">
        <f t="shared" ca="1" si="8"/>
        <v>#DIV/0!</v>
      </c>
      <c r="F182" s="25" t="e">
        <f t="shared" ca="1" si="9"/>
        <v>#DIV/0!</v>
      </c>
      <c r="G182" s="24" t="e">
        <f t="shared" ca="1" si="10"/>
        <v>#DIV/0!</v>
      </c>
      <c r="H182" s="26" t="str">
        <f ca="1">IF(ISERROR(TTEST('Data pre-processing'!DC182:DV182,'Data pre-processing'!DY182:ER182,2,2)),"N/A",TTEST('Data pre-processing'!DC182:DV182,'Data pre-processing'!DY182:ER182,2,2))</f>
        <v>N/A</v>
      </c>
      <c r="I182" s="24" t="e">
        <f t="shared" ca="1" si="11"/>
        <v>#DIV/0!</v>
      </c>
      <c r="J182" s="27" t="str">
        <f>IF(OR(ISERR(AVERAGE('Test Sample Data'!C182:V182)),ISERR(AVERAGE('Control Sample Data'!C182:V182))),"C",IF(COUNT('Test Sample Data'!C182:V182)&lt;2,"C",IF(OR(AND(AVERAGE('Test Sample Data'!C182:V182)&gt;=35,AVERAGE('Control Sample Data'!C182:V182)&gt;=35),AVERAGE('Test Sample Data'!C182:V182)="N/A",AVERAGE('Control Sample Data'!C182:V182)="N/A",COUNT('Test Sample Data'!C182:V182)&lt;2),"C",IF(AND(AVERAGE('Test Sample Data'!C182:V182)&gt;=30,AVERAGE('Control Sample Data'!C182:V182)&gt;=30,OR(H182&gt;=0.05,H182="N/A")),"B",IF(OR(AND(AVERAGE('Test Sample Data'!C182:V182)&gt;=30,AVERAGE('Control Sample Data'!C182:V182)&lt;=30),AND(AVERAGE('Test Sample Data'!C182:V182)&lt;=30,AVERAGE('Control Sample Data'!C182:V182)&gt;=30)),"A","OKAY")))))</f>
        <v>C</v>
      </c>
    </row>
    <row r="183" spans="1:10" ht="12.75" customHeight="1">
      <c r="A183" s="144" t="str">
        <f>'Test Sample Data'!A183</f>
        <v>mt-Ser-TGA</v>
      </c>
      <c r="B183" s="162" t="s">
        <v>78</v>
      </c>
      <c r="C183" s="24" t="e">
        <f ca="1">'Data pre-processing'!CK183</f>
        <v>#DIV/0!</v>
      </c>
      <c r="D183" s="24" t="e">
        <f ca="1">'Data pre-processing'!CL183</f>
        <v>#DIV/0!</v>
      </c>
      <c r="E183" s="25" t="e">
        <f t="shared" ca="1" si="8"/>
        <v>#DIV/0!</v>
      </c>
      <c r="F183" s="25" t="e">
        <f t="shared" ca="1" si="9"/>
        <v>#DIV/0!</v>
      </c>
      <c r="G183" s="24" t="e">
        <f t="shared" ca="1" si="10"/>
        <v>#DIV/0!</v>
      </c>
      <c r="H183" s="26" t="str">
        <f ca="1">IF(ISERROR(TTEST('Data pre-processing'!DC183:DV183,'Data pre-processing'!DY183:ER183,2,2)),"N/A",TTEST('Data pre-processing'!DC183:DV183,'Data pre-processing'!DY183:ER183,2,2))</f>
        <v>N/A</v>
      </c>
      <c r="I183" s="24" t="e">
        <f t="shared" ca="1" si="11"/>
        <v>#DIV/0!</v>
      </c>
      <c r="J183" s="27" t="str">
        <f>IF(OR(ISERR(AVERAGE('Test Sample Data'!C183:V183)),ISERR(AVERAGE('Control Sample Data'!C183:V183))),"C",IF(COUNT('Test Sample Data'!C183:V183)&lt;2,"C",IF(OR(AND(AVERAGE('Test Sample Data'!C183:V183)&gt;=35,AVERAGE('Control Sample Data'!C183:V183)&gt;=35),AVERAGE('Test Sample Data'!C183:V183)="N/A",AVERAGE('Control Sample Data'!C183:V183)="N/A",COUNT('Test Sample Data'!C183:V183)&lt;2),"C",IF(AND(AVERAGE('Test Sample Data'!C183:V183)&gt;=30,AVERAGE('Control Sample Data'!C183:V183)&gt;=30,OR(H183&gt;=0.05,H183="N/A")),"B",IF(OR(AND(AVERAGE('Test Sample Data'!C183:V183)&gt;=30,AVERAGE('Control Sample Data'!C183:V183)&lt;=30),AND(AVERAGE('Test Sample Data'!C183:V183)&lt;=30,AVERAGE('Control Sample Data'!C183:V183)&gt;=30)),"A","OKAY")))))</f>
        <v>C</v>
      </c>
    </row>
    <row r="184" spans="1:10" ht="12.75" customHeight="1">
      <c r="A184" s="144" t="str">
        <f>'Test Sample Data'!A184</f>
        <v>mt-Thr-TGT</v>
      </c>
      <c r="B184" s="162" t="s">
        <v>76</v>
      </c>
      <c r="C184" s="24" t="e">
        <f ca="1">'Data pre-processing'!CK184</f>
        <v>#DIV/0!</v>
      </c>
      <c r="D184" s="24" t="e">
        <f ca="1">'Data pre-processing'!CL184</f>
        <v>#DIV/0!</v>
      </c>
      <c r="E184" s="25" t="e">
        <f t="shared" ca="1" si="8"/>
        <v>#DIV/0!</v>
      </c>
      <c r="F184" s="25" t="e">
        <f t="shared" ca="1" si="9"/>
        <v>#DIV/0!</v>
      </c>
      <c r="G184" s="24" t="e">
        <f t="shared" ca="1" si="10"/>
        <v>#DIV/0!</v>
      </c>
      <c r="H184" s="26" t="str">
        <f ca="1">IF(ISERROR(TTEST('Data pre-processing'!DC184:DV184,'Data pre-processing'!DY184:ER184,2,2)),"N/A",TTEST('Data pre-processing'!DC184:DV184,'Data pre-processing'!DY184:ER184,2,2))</f>
        <v>N/A</v>
      </c>
      <c r="I184" s="24" t="e">
        <f t="shared" ca="1" si="11"/>
        <v>#DIV/0!</v>
      </c>
      <c r="J184" s="27" t="str">
        <f>IF(OR(ISERR(AVERAGE('Test Sample Data'!C184:V184)),ISERR(AVERAGE('Control Sample Data'!C184:V184))),"C",IF(COUNT('Test Sample Data'!C184:V184)&lt;2,"C",IF(OR(AND(AVERAGE('Test Sample Data'!C184:V184)&gt;=35,AVERAGE('Control Sample Data'!C184:V184)&gt;=35),AVERAGE('Test Sample Data'!C184:V184)="N/A",AVERAGE('Control Sample Data'!C184:V184)="N/A",COUNT('Test Sample Data'!C184:V184)&lt;2),"C",IF(AND(AVERAGE('Test Sample Data'!C184:V184)&gt;=30,AVERAGE('Control Sample Data'!C184:V184)&gt;=30,OR(H184&gt;=0.05,H184="N/A")),"B",IF(OR(AND(AVERAGE('Test Sample Data'!C184:V184)&gt;=30,AVERAGE('Control Sample Data'!C184:V184)&lt;=30),AND(AVERAGE('Test Sample Data'!C184:V184)&lt;=30,AVERAGE('Control Sample Data'!C184:V184)&gt;=30)),"A","OKAY")))))</f>
        <v>C</v>
      </c>
    </row>
    <row r="185" spans="1:10" ht="12.75" customHeight="1">
      <c r="A185" s="144" t="str">
        <f>'Test Sample Data'!A185</f>
        <v>mt-Trp-TCA</v>
      </c>
      <c r="B185" s="162" t="s">
        <v>74</v>
      </c>
      <c r="C185" s="24" t="e">
        <f ca="1">'Data pre-processing'!CK185</f>
        <v>#DIV/0!</v>
      </c>
      <c r="D185" s="24" t="e">
        <f ca="1">'Data pre-processing'!CL185</f>
        <v>#DIV/0!</v>
      </c>
      <c r="E185" s="25" t="e">
        <f t="shared" ca="1" si="8"/>
        <v>#DIV/0!</v>
      </c>
      <c r="F185" s="25" t="e">
        <f t="shared" ca="1" si="9"/>
        <v>#DIV/0!</v>
      </c>
      <c r="G185" s="24" t="e">
        <f t="shared" ca="1" si="10"/>
        <v>#DIV/0!</v>
      </c>
      <c r="H185" s="26" t="str">
        <f ca="1">IF(ISERROR(TTEST('Data pre-processing'!DC185:DV185,'Data pre-processing'!DY185:ER185,2,2)),"N/A",TTEST('Data pre-processing'!DC185:DV185,'Data pre-processing'!DY185:ER185,2,2))</f>
        <v>N/A</v>
      </c>
      <c r="I185" s="24" t="e">
        <f t="shared" ca="1" si="11"/>
        <v>#DIV/0!</v>
      </c>
      <c r="J185" s="27" t="str">
        <f>IF(OR(ISERR(AVERAGE('Test Sample Data'!C185:V185)),ISERR(AVERAGE('Control Sample Data'!C185:V185))),"C",IF(COUNT('Test Sample Data'!C185:V185)&lt;2,"C",IF(OR(AND(AVERAGE('Test Sample Data'!C185:V185)&gt;=35,AVERAGE('Control Sample Data'!C185:V185)&gt;=35),AVERAGE('Test Sample Data'!C185:V185)="N/A",AVERAGE('Control Sample Data'!C185:V185)="N/A",COUNT('Test Sample Data'!C185:V185)&lt;2),"C",IF(AND(AVERAGE('Test Sample Data'!C185:V185)&gt;=30,AVERAGE('Control Sample Data'!C185:V185)&gt;=30,OR(H185&gt;=0.05,H185="N/A")),"B",IF(OR(AND(AVERAGE('Test Sample Data'!C185:V185)&gt;=30,AVERAGE('Control Sample Data'!C185:V185)&lt;=30),AND(AVERAGE('Test Sample Data'!C185:V185)&lt;=30,AVERAGE('Control Sample Data'!C185:V185)&gt;=30)),"A","OKAY")))))</f>
        <v>C</v>
      </c>
    </row>
    <row r="186" spans="1:10" ht="12.75" customHeight="1">
      <c r="A186" s="144" t="str">
        <f>'Test Sample Data'!A186</f>
        <v>mt-Tyr-GTA</v>
      </c>
      <c r="B186" s="162" t="s">
        <v>72</v>
      </c>
      <c r="C186" s="24" t="e">
        <f ca="1">'Data pre-processing'!CK186</f>
        <v>#DIV/0!</v>
      </c>
      <c r="D186" s="24" t="e">
        <f ca="1">'Data pre-processing'!CL186</f>
        <v>#DIV/0!</v>
      </c>
      <c r="E186" s="25" t="e">
        <f t="shared" ca="1" si="8"/>
        <v>#DIV/0!</v>
      </c>
      <c r="F186" s="25" t="e">
        <f t="shared" ca="1" si="9"/>
        <v>#DIV/0!</v>
      </c>
      <c r="G186" s="24" t="e">
        <f t="shared" ca="1" si="10"/>
        <v>#DIV/0!</v>
      </c>
      <c r="H186" s="26" t="str">
        <f ca="1">IF(ISERROR(TTEST('Data pre-processing'!DC186:DV186,'Data pre-processing'!DY186:ER186,2,2)),"N/A",TTEST('Data pre-processing'!DC186:DV186,'Data pre-processing'!DY186:ER186,2,2))</f>
        <v>N/A</v>
      </c>
      <c r="I186" s="24" t="e">
        <f t="shared" ca="1" si="11"/>
        <v>#DIV/0!</v>
      </c>
      <c r="J186" s="27" t="str">
        <f>IF(OR(ISERR(AVERAGE('Test Sample Data'!C186:V186)),ISERR(AVERAGE('Control Sample Data'!C186:V186))),"C",IF(COUNT('Test Sample Data'!C186:V186)&lt;2,"C",IF(OR(AND(AVERAGE('Test Sample Data'!C186:V186)&gt;=35,AVERAGE('Control Sample Data'!C186:V186)&gt;=35),AVERAGE('Test Sample Data'!C186:V186)="N/A",AVERAGE('Control Sample Data'!C186:V186)="N/A",COUNT('Test Sample Data'!C186:V186)&lt;2),"C",IF(AND(AVERAGE('Test Sample Data'!C186:V186)&gt;=30,AVERAGE('Control Sample Data'!C186:V186)&gt;=30,OR(H186&gt;=0.05,H186="N/A")),"B",IF(OR(AND(AVERAGE('Test Sample Data'!C186:V186)&gt;=30,AVERAGE('Control Sample Data'!C186:V186)&lt;=30),AND(AVERAGE('Test Sample Data'!C186:V186)&lt;=30,AVERAGE('Control Sample Data'!C186:V186)&gt;=30)),"A","OKAY")))))</f>
        <v>C</v>
      </c>
    </row>
    <row r="187" spans="1:10" ht="12.75" customHeight="1">
      <c r="A187" s="144" t="str">
        <f>'Test Sample Data'!A187</f>
        <v>mt-Val-TAC</v>
      </c>
      <c r="B187" s="162" t="s">
        <v>70</v>
      </c>
      <c r="C187" s="24" t="e">
        <f ca="1">'Data pre-processing'!CK187</f>
        <v>#DIV/0!</v>
      </c>
      <c r="D187" s="24" t="e">
        <f ca="1">'Data pre-processing'!CL187</f>
        <v>#DIV/0!</v>
      </c>
      <c r="E187" s="25" t="e">
        <f t="shared" ca="1" si="8"/>
        <v>#DIV/0!</v>
      </c>
      <c r="F187" s="25" t="e">
        <f t="shared" ca="1" si="9"/>
        <v>#DIV/0!</v>
      </c>
      <c r="G187" s="24" t="e">
        <f t="shared" ca="1" si="10"/>
        <v>#DIV/0!</v>
      </c>
      <c r="H187" s="26" t="str">
        <f ca="1">IF(ISERROR(TTEST('Data pre-processing'!DC187:DV187,'Data pre-processing'!DY187:ER187,2,2)),"N/A",TTEST('Data pre-processing'!DC187:DV187,'Data pre-processing'!DY187:ER187,2,2))</f>
        <v>N/A</v>
      </c>
      <c r="I187" s="24" t="e">
        <f t="shared" ca="1" si="11"/>
        <v>#DIV/0!</v>
      </c>
      <c r="J187" s="27" t="str">
        <f>IF(OR(ISERR(AVERAGE('Test Sample Data'!C187:V187)),ISERR(AVERAGE('Control Sample Data'!C187:V187))),"C",IF(COUNT('Test Sample Data'!C187:V187)&lt;2,"C",IF(OR(AND(AVERAGE('Test Sample Data'!C187:V187)&gt;=35,AVERAGE('Control Sample Data'!C187:V187)&gt;=35),AVERAGE('Test Sample Data'!C187:V187)="N/A",AVERAGE('Control Sample Data'!C187:V187)="N/A",COUNT('Test Sample Data'!C187:V187)&lt;2),"C",IF(AND(AVERAGE('Test Sample Data'!C187:V187)&gt;=30,AVERAGE('Control Sample Data'!C187:V187)&gt;=30,OR(H187&gt;=0.05,H187="N/A")),"B",IF(OR(AND(AVERAGE('Test Sample Data'!C187:V187)&gt;=30,AVERAGE('Control Sample Data'!C187:V187)&lt;=30),AND(AVERAGE('Test Sample Data'!C187:V187)&lt;=30,AVERAGE('Control Sample Data'!C187:V187)&gt;=30)),"A","OKAY")))))</f>
        <v>C</v>
      </c>
    </row>
    <row r="188" spans="1:10" ht="12.75" customHeight="1">
      <c r="A188" s="144" t="str">
        <f>'Test Sample Data'!A188</f>
        <v>U6</v>
      </c>
      <c r="B188" s="162" t="s">
        <v>68</v>
      </c>
      <c r="C188" s="24" t="e">
        <f ca="1">'Data pre-processing'!CK188</f>
        <v>#DIV/0!</v>
      </c>
      <c r="D188" s="24" t="e">
        <f ca="1">'Data pre-processing'!CL188</f>
        <v>#DIV/0!</v>
      </c>
      <c r="E188" s="25" t="e">
        <f t="shared" ca="1" si="8"/>
        <v>#DIV/0!</v>
      </c>
      <c r="F188" s="25" t="e">
        <f t="shared" ca="1" si="9"/>
        <v>#DIV/0!</v>
      </c>
      <c r="G188" s="24" t="e">
        <f t="shared" ca="1" si="10"/>
        <v>#DIV/0!</v>
      </c>
      <c r="H188" s="26" t="str">
        <f ca="1">IF(ISERROR(TTEST('Data pre-processing'!DC188:DV188,'Data pre-processing'!DY188:ER188,2,2)),"N/A",TTEST('Data pre-processing'!DC188:DV188,'Data pre-processing'!DY188:ER188,2,2))</f>
        <v>N/A</v>
      </c>
      <c r="I188" s="24" t="e">
        <f t="shared" ca="1" si="11"/>
        <v>#DIV/0!</v>
      </c>
      <c r="J188" s="27" t="str">
        <f>IF(OR(ISERR(AVERAGE('Test Sample Data'!C188:V188)),ISERR(AVERAGE('Control Sample Data'!C188:V188))),"C",IF(COUNT('Test Sample Data'!C188:V188)&lt;2,"C",IF(OR(AND(AVERAGE('Test Sample Data'!C188:V188)&gt;=35,AVERAGE('Control Sample Data'!C188:V188)&gt;=35),AVERAGE('Test Sample Data'!C188:V188)="N/A",AVERAGE('Control Sample Data'!C188:V188)="N/A",COUNT('Test Sample Data'!C188:V188)&lt;2),"C",IF(AND(AVERAGE('Test Sample Data'!C188:V188)&gt;=30,AVERAGE('Control Sample Data'!C188:V188)&gt;=30,OR(H188&gt;=0.05,H188="N/A")),"B",IF(OR(AND(AVERAGE('Test Sample Data'!C188:V188)&gt;=30,AVERAGE('Control Sample Data'!C188:V188)&lt;=30),AND(AVERAGE('Test Sample Data'!C188:V188)&lt;=30,AVERAGE('Control Sample Data'!C188:V188)&gt;=30)),"A","OKAY")))))</f>
        <v>C</v>
      </c>
    </row>
    <row r="189" spans="1:10" ht="12.75" customHeight="1">
      <c r="A189" s="144" t="str">
        <f>'Test Sample Data'!A189</f>
        <v>5S rRNA</v>
      </c>
      <c r="B189" s="162" t="s">
        <v>66</v>
      </c>
      <c r="C189" s="24" t="e">
        <f ca="1">'Data pre-processing'!CK189</f>
        <v>#DIV/0!</v>
      </c>
      <c r="D189" s="24" t="e">
        <f ca="1">'Data pre-processing'!CL189</f>
        <v>#DIV/0!</v>
      </c>
      <c r="E189" s="25" t="e">
        <f t="shared" ca="1" si="8"/>
        <v>#DIV/0!</v>
      </c>
      <c r="F189" s="25" t="e">
        <f t="shared" ca="1" si="9"/>
        <v>#DIV/0!</v>
      </c>
      <c r="G189" s="24" t="e">
        <f t="shared" ca="1" si="10"/>
        <v>#DIV/0!</v>
      </c>
      <c r="H189" s="26" t="str">
        <f ca="1">IF(ISERROR(TTEST('Data pre-processing'!DC189:DV189,'Data pre-processing'!DY189:ER189,2,2)),"N/A",TTEST('Data pre-processing'!DC189:DV189,'Data pre-processing'!DY189:ER189,2,2))</f>
        <v>N/A</v>
      </c>
      <c r="I189" s="24" t="e">
        <f t="shared" ca="1" si="11"/>
        <v>#DIV/0!</v>
      </c>
      <c r="J189" s="27" t="str">
        <f>IF(OR(ISERR(AVERAGE('Test Sample Data'!C189:V189)),ISERR(AVERAGE('Control Sample Data'!C189:V189))),"C",IF(COUNT('Test Sample Data'!C189:V189)&lt;2,"C",IF(OR(AND(AVERAGE('Test Sample Data'!C189:V189)&gt;=35,AVERAGE('Control Sample Data'!C189:V189)&gt;=35),AVERAGE('Test Sample Data'!C189:V189)="N/A",AVERAGE('Control Sample Data'!C189:V189)="N/A",COUNT('Test Sample Data'!C189:V189)&lt;2),"C",IF(AND(AVERAGE('Test Sample Data'!C189:V189)&gt;=30,AVERAGE('Control Sample Data'!C189:V189)&gt;=30,OR(H189&gt;=0.05,H189="N/A")),"B",IF(OR(AND(AVERAGE('Test Sample Data'!C189:V189)&gt;=30,AVERAGE('Control Sample Data'!C189:V189)&lt;=30),AND(AVERAGE('Test Sample Data'!C189:V189)&lt;=30,AVERAGE('Control Sample Data'!C189:V189)&gt;=30)),"A","OKAY")))))</f>
        <v>C</v>
      </c>
    </row>
    <row r="190" spans="1:10" ht="12.75" customHeight="1">
      <c r="A190" s="144" t="str">
        <f>'Test Sample Data'!A190</f>
        <v>18S rRNA</v>
      </c>
      <c r="B190" s="162" t="s">
        <v>64</v>
      </c>
      <c r="C190" s="24" t="e">
        <f ca="1">'Data pre-processing'!CK190</f>
        <v>#DIV/0!</v>
      </c>
      <c r="D190" s="24" t="e">
        <f ca="1">'Data pre-processing'!CL190</f>
        <v>#DIV/0!</v>
      </c>
      <c r="E190" s="25" t="e">
        <f t="shared" ca="1" si="8"/>
        <v>#DIV/0!</v>
      </c>
      <c r="F190" s="25" t="e">
        <f t="shared" ca="1" si="9"/>
        <v>#DIV/0!</v>
      </c>
      <c r="G190" s="24" t="e">
        <f t="shared" ca="1" si="10"/>
        <v>#DIV/0!</v>
      </c>
      <c r="H190" s="26" t="str">
        <f ca="1">IF(ISERROR(TTEST('Data pre-processing'!DC190:DV190,'Data pre-processing'!DY190:ER190,2,2)),"N/A",TTEST('Data pre-processing'!DC190:DV190,'Data pre-processing'!DY190:ER190,2,2))</f>
        <v>N/A</v>
      </c>
      <c r="I190" s="24" t="e">
        <f t="shared" ca="1" si="11"/>
        <v>#DIV/0!</v>
      </c>
      <c r="J190" s="27" t="str">
        <f>IF(OR(ISERR(AVERAGE('Test Sample Data'!C190:V190)),ISERR(AVERAGE('Control Sample Data'!C190:V190))),"C",IF(COUNT('Test Sample Data'!C190:V190)&lt;2,"C",IF(OR(AND(AVERAGE('Test Sample Data'!C190:V190)&gt;=35,AVERAGE('Control Sample Data'!C190:V190)&gt;=35),AVERAGE('Test Sample Data'!C190:V190)="N/A",AVERAGE('Control Sample Data'!C190:V190)="N/A",COUNT('Test Sample Data'!C190:V190)&lt;2),"C",IF(AND(AVERAGE('Test Sample Data'!C190:V190)&gt;=30,AVERAGE('Control Sample Data'!C190:V190)&gt;=30,OR(H190&gt;=0.05,H190="N/A")),"B",IF(OR(AND(AVERAGE('Test Sample Data'!C190:V190)&gt;=30,AVERAGE('Control Sample Data'!C190:V190)&lt;=30),AND(AVERAGE('Test Sample Data'!C190:V190)&lt;=30,AVERAGE('Control Sample Data'!C190:V190)&gt;=30)),"A","OKAY")))))</f>
        <v>C</v>
      </c>
    </row>
    <row r="191" spans="1:10" ht="12.75" customHeight="1">
      <c r="A191"/>
      <c r="B191"/>
      <c r="C191"/>
      <c r="D191"/>
      <c r="E191"/>
      <c r="F191"/>
      <c r="G191"/>
      <c r="H191"/>
      <c r="I191"/>
      <c r="J191"/>
    </row>
    <row r="192" spans="1:10" ht="12.75" customHeight="1">
      <c r="A192"/>
      <c r="B192"/>
      <c r="C192"/>
      <c r="D192"/>
      <c r="E192"/>
      <c r="F192"/>
      <c r="G192"/>
      <c r="H192"/>
      <c r="I192"/>
      <c r="J192"/>
    </row>
    <row r="193" spans="1:10" ht="12.75" customHeight="1">
      <c r="A193"/>
      <c r="B193"/>
      <c r="C193"/>
      <c r="D193"/>
      <c r="E193"/>
      <c r="F193"/>
      <c r="G193"/>
      <c r="H193"/>
      <c r="I193"/>
      <c r="J193"/>
    </row>
    <row r="194" spans="1:10" ht="12.75" customHeight="1">
      <c r="A194"/>
      <c r="B194"/>
      <c r="C194"/>
      <c r="D194"/>
      <c r="E194"/>
      <c r="F194"/>
      <c r="G194"/>
      <c r="H194"/>
      <c r="I194"/>
      <c r="J194"/>
    </row>
    <row r="195" spans="1:10"/>
    <row r="196" spans="1:10"/>
    <row r="197" spans="1:10"/>
    <row r="198" spans="1:10"/>
    <row r="199" spans="1:10"/>
    <row r="200" spans="1:10"/>
    <row r="201" spans="1:10"/>
    <row r="202" spans="1:10"/>
    <row r="203" spans="1:10"/>
    <row r="204" spans="1:10"/>
  </sheetData>
  <autoFilter ref="A2:J194" xr:uid="{00000000-0009-0000-0000-000004000000}"/>
  <mergeCells count="3">
    <mergeCell ref="A1:B1"/>
    <mergeCell ref="C1:D1"/>
    <mergeCell ref="E1:F1"/>
  </mergeCells>
  <phoneticPr fontId="0" type="noConversion"/>
  <conditionalFormatting sqref="G3:G190">
    <cfRule type="cellIs" dxfId="17" priority="140" stopIfTrue="1" operator="lessThan">
      <formula>0.5</formula>
    </cfRule>
    <cfRule type="cellIs" dxfId="16" priority="140" stopIfTrue="1" operator="greaterThanOrEqual">
      <formula>2</formula>
    </cfRule>
    <cfRule type="cellIs" dxfId="15" priority="140" stopIfTrue="1" operator="greaterThan">
      <formula>3</formula>
    </cfRule>
  </conditionalFormatting>
  <conditionalFormatting sqref="H3:H190 Q85 Z85 AI85 AR85 BA85 BJ85 BS85 CB85 CK85 CT85 DC85 DL85 DU85 ED85 EM85 EV85 FE85 FN85 FW85 GF85 GO85 GX85 HG85 HP85 HY85 IH85 IQ85">
    <cfRule type="cellIs" dxfId="14" priority="86" stopIfTrue="1" operator="lessThanOrEqual">
      <formula>0.05</formula>
    </cfRule>
  </conditionalFormatting>
  <conditionalFormatting sqref="I3:I190">
    <cfRule type="cellIs" dxfId="13" priority="1" operator="lessThanOrEqual">
      <formula>-2</formula>
    </cfRule>
    <cfRule type="cellIs" dxfId="12" priority="2" operator="greaterThanOrEqual">
      <formula>2</formula>
    </cfRule>
  </conditionalFormatting>
  <conditionalFormatting sqref="P85 Y85 AH85 AQ85 AZ85 BI85 BR85 CA85 CJ85 CS85 DB85 DK85 DT85 EC85 EL85 EU85 FD85 FM85 FV85 GE85 GN85 GW85 HF85 HO85 HX85 IG85 IP85">
    <cfRule type="cellIs" dxfId="11" priority="113" stopIfTrue="1" operator="greaterThan">
      <formula>2</formula>
    </cfRule>
    <cfRule type="cellIs" dxfId="10" priority="113" stopIfTrue="1" operator="lessThan">
      <formula>0.33</formula>
    </cfRule>
  </conditionalFormatting>
  <conditionalFormatting sqref="AA85 AJ85 AS85 BB85 BK85 BT85 CC85 CL85 CU85 DD85 DM85 DV85 EE85 EN85 EW85 FF85 FO85 FX85 GG85 GP85 GY85 HH85 HQ85 HZ85 II85 IR85">
    <cfRule type="cellIs" dxfId="9" priority="3" stopIfTrue="1" operator="greaterThan">
      <formula>2</formula>
    </cfRule>
    <cfRule type="cellIs" dxfId="8" priority="3" stopIfTrue="1" operator="lessThan">
      <formula>-2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  <pageSetUpPr fitToPage="1"/>
  </sheetPr>
  <dimension ref="A1:AA195"/>
  <sheetViews>
    <sheetView zoomScale="90" zoomScaleNormal="90" workbookViewId="0">
      <pane ySplit="3" topLeftCell="A4" activePane="bottomLeft" state="frozen"/>
      <selection pane="bottomLeft" sqref="A1:G1"/>
    </sheetView>
  </sheetViews>
  <sheetFormatPr defaultRowHeight="13.5"/>
  <cols>
    <col min="1" max="1" width="16.375" customWidth="1"/>
    <col min="2" max="2" width="74.5" customWidth="1"/>
    <col min="3" max="3" width="10.25" style="209" bestFit="1" customWidth="1"/>
    <col min="4" max="4" width="12.125" style="209" customWidth="1"/>
    <col min="5" max="5" width="15.125" style="209" customWidth="1"/>
    <col min="6" max="6" width="14.5" style="209" customWidth="1"/>
    <col min="7" max="7" width="26.625" customWidth="1"/>
    <col min="8" max="8" width="41.5" customWidth="1"/>
    <col min="27" max="27" width="17.375" customWidth="1"/>
  </cols>
  <sheetData>
    <row r="1" spans="1:27" ht="38.25" customHeight="1">
      <c r="A1" s="293" t="s">
        <v>922</v>
      </c>
      <c r="B1" s="293"/>
      <c r="C1" s="293"/>
      <c r="D1" s="293"/>
      <c r="E1" s="293"/>
      <c r="F1" s="293"/>
      <c r="G1" s="293"/>
    </row>
    <row r="2" spans="1:27" ht="24.75" customHeight="1">
      <c r="A2" s="291" t="s">
        <v>982</v>
      </c>
      <c r="B2" s="291" t="s">
        <v>983</v>
      </c>
      <c r="C2" s="290" t="s">
        <v>919</v>
      </c>
      <c r="D2" s="290"/>
      <c r="E2" s="208" t="s">
        <v>34</v>
      </c>
      <c r="F2" s="208" t="s">
        <v>36</v>
      </c>
      <c r="G2" s="294" t="s">
        <v>1370</v>
      </c>
    </row>
    <row r="3" spans="1:27" ht="24" customHeight="1">
      <c r="A3" s="292"/>
      <c r="B3" s="292"/>
      <c r="C3" s="210" t="s">
        <v>5</v>
      </c>
      <c r="D3" s="210" t="s">
        <v>23</v>
      </c>
      <c r="E3" s="210" t="str">
        <f>C3&amp;" /"&amp;D3</f>
        <v>Test /Control</v>
      </c>
      <c r="F3" s="210" t="str">
        <f>C3&amp;" /"&amp;D3</f>
        <v>Test /Control</v>
      </c>
      <c r="G3" s="294"/>
    </row>
    <row r="4" spans="1:27" ht="56.25">
      <c r="A4" s="220" t="s">
        <v>553</v>
      </c>
      <c r="B4" s="217" t="s">
        <v>599</v>
      </c>
      <c r="C4" s="211" t="e">
        <f ca="1">'All expressed genes'!E3</f>
        <v>#DIV/0!</v>
      </c>
      <c r="D4" s="211" t="e">
        <f ca="1">'All expressed genes'!F3</f>
        <v>#DIV/0!</v>
      </c>
      <c r="E4" s="211" t="e">
        <f t="shared" ref="E4:E35" ca="1" si="0">C4/D4</f>
        <v>#DIV/0!</v>
      </c>
      <c r="F4" s="253" t="e">
        <f t="shared" ref="F4:F35" ca="1" si="1">IF(E4&gt;1,E4,-1/E4)</f>
        <v>#DIV/0!</v>
      </c>
      <c r="G4" s="254" t="s">
        <v>1241</v>
      </c>
      <c r="AA4" s="251" t="s">
        <v>598</v>
      </c>
    </row>
    <row r="5" spans="1:27">
      <c r="A5" s="221" t="s">
        <v>554</v>
      </c>
      <c r="B5" s="217" t="s">
        <v>607</v>
      </c>
      <c r="C5" s="211" t="e">
        <f ca="1">'All expressed genes'!E7</f>
        <v>#DIV/0!</v>
      </c>
      <c r="D5" s="211" t="e">
        <f ca="1">'All expressed genes'!F7</f>
        <v>#DIV/0!</v>
      </c>
      <c r="E5" s="211" t="e">
        <f t="shared" ca="1" si="0"/>
        <v>#DIV/0!</v>
      </c>
      <c r="F5" s="253" t="e">
        <f t="shared" ca="1" si="1"/>
        <v>#DIV/0!</v>
      </c>
      <c r="G5" s="254" t="s">
        <v>1182</v>
      </c>
      <c r="AA5" s="251" t="s">
        <v>606</v>
      </c>
    </row>
    <row r="6" spans="1:27" ht="67.5">
      <c r="A6" s="222" t="s">
        <v>555</v>
      </c>
      <c r="B6" s="217" t="s">
        <v>920</v>
      </c>
      <c r="C6" s="211" t="e">
        <f ca="1">SUM('All expressed genes'!E10:E14)</f>
        <v>#DIV/0!</v>
      </c>
      <c r="D6" s="211" t="e">
        <f ca="1">SUM('All expressed genes'!F10:F14)</f>
        <v>#DIV/0!</v>
      </c>
      <c r="E6" s="211" t="e">
        <f t="shared" ca="1" si="0"/>
        <v>#DIV/0!</v>
      </c>
      <c r="F6" s="253" t="e">
        <f t="shared" ca="1" si="1"/>
        <v>#DIV/0!</v>
      </c>
      <c r="G6" s="255" t="s">
        <v>1242</v>
      </c>
      <c r="AA6" s="251" t="s">
        <v>924</v>
      </c>
    </row>
    <row r="7" spans="1:27">
      <c r="A7" s="223" t="s">
        <v>556</v>
      </c>
      <c r="B7" s="217" t="s">
        <v>621</v>
      </c>
      <c r="C7" s="211" t="e">
        <f ca="1">'All expressed genes'!E15</f>
        <v>#DIV/0!</v>
      </c>
      <c r="D7" s="211" t="e">
        <f ca="1">'All expressed genes'!F15</f>
        <v>#DIV/0!</v>
      </c>
      <c r="E7" s="211" t="e">
        <f t="shared" ca="1" si="0"/>
        <v>#DIV/0!</v>
      </c>
      <c r="F7" s="253" t="e">
        <f t="shared" ca="1" si="1"/>
        <v>#DIV/0!</v>
      </c>
      <c r="G7" s="254" t="s">
        <v>1183</v>
      </c>
      <c r="AA7" s="251" t="s">
        <v>620</v>
      </c>
    </row>
    <row r="8" spans="1:27" ht="56.25">
      <c r="A8" s="224" t="s">
        <v>557</v>
      </c>
      <c r="B8" s="218" t="s">
        <v>921</v>
      </c>
      <c r="C8" s="211" t="e">
        <f ca="1">SUM('All expressed genes'!E18:E19)</f>
        <v>#DIV/0!</v>
      </c>
      <c r="D8" s="211" t="e">
        <f ca="1">SUM('All expressed genes'!F18:F19)</f>
        <v>#DIV/0!</v>
      </c>
      <c r="E8" s="211" t="e">
        <f t="shared" ca="1" si="0"/>
        <v>#DIV/0!</v>
      </c>
      <c r="F8" s="253" t="e">
        <f t="shared" ca="1" si="1"/>
        <v>#DIV/0!</v>
      </c>
      <c r="G8" s="255" t="s">
        <v>1243</v>
      </c>
      <c r="AA8" s="251" t="s">
        <v>925</v>
      </c>
    </row>
    <row r="9" spans="1:27" ht="22.5">
      <c r="A9" s="225" t="s">
        <v>558</v>
      </c>
      <c r="B9" s="217" t="s">
        <v>631</v>
      </c>
      <c r="C9" s="211" t="e">
        <f ca="1">'All expressed genes'!E20</f>
        <v>#DIV/0!</v>
      </c>
      <c r="D9" s="211" t="e">
        <f ca="1">'All expressed genes'!F20</f>
        <v>#DIV/0!</v>
      </c>
      <c r="E9" s="211" t="e">
        <f t="shared" ca="1" si="0"/>
        <v>#DIV/0!</v>
      </c>
      <c r="F9" s="253" t="e">
        <f t="shared" ca="1" si="1"/>
        <v>#DIV/0!</v>
      </c>
      <c r="G9" s="254" t="s">
        <v>1184</v>
      </c>
      <c r="AA9" s="251" t="s">
        <v>630</v>
      </c>
    </row>
    <row r="10" spans="1:27" ht="22.5">
      <c r="A10" s="226" t="s">
        <v>494</v>
      </c>
      <c r="B10" s="217" t="s">
        <v>639</v>
      </c>
      <c r="C10" s="211" t="e">
        <f ca="1">'All expressed genes'!E24</f>
        <v>#DIV/0!</v>
      </c>
      <c r="D10" s="211" t="e">
        <f ca="1">'All expressed genes'!F24</f>
        <v>#DIV/0!</v>
      </c>
      <c r="E10" s="211" t="e">
        <f t="shared" ca="1" si="0"/>
        <v>#DIV/0!</v>
      </c>
      <c r="F10" s="253" t="e">
        <f t="shared" ca="1" si="1"/>
        <v>#DIV/0!</v>
      </c>
      <c r="G10" s="254" t="s">
        <v>1185</v>
      </c>
      <c r="AA10" s="251" t="s">
        <v>638</v>
      </c>
    </row>
    <row r="11" spans="1:27" ht="56.25">
      <c r="A11" s="227" t="s">
        <v>559</v>
      </c>
      <c r="B11" s="217" t="s">
        <v>923</v>
      </c>
      <c r="C11" s="211" t="e">
        <f ca="1">SUM('All expressed genes'!E26,'All expressed genes'!E28)</f>
        <v>#DIV/0!</v>
      </c>
      <c r="D11" s="211" t="e">
        <f ca="1">SUM('All expressed genes'!F26,'All expressed genes'!F28)</f>
        <v>#DIV/0!</v>
      </c>
      <c r="E11" s="211" t="e">
        <f t="shared" ca="1" si="0"/>
        <v>#DIV/0!</v>
      </c>
      <c r="F11" s="253" t="e">
        <f t="shared" ca="1" si="1"/>
        <v>#DIV/0!</v>
      </c>
      <c r="G11" s="255" t="s">
        <v>1244</v>
      </c>
      <c r="AA11" s="251" t="s">
        <v>926</v>
      </c>
    </row>
    <row r="12" spans="1:27" ht="56.25">
      <c r="A12" s="228" t="s">
        <v>560</v>
      </c>
      <c r="B12" s="218" t="s">
        <v>649</v>
      </c>
      <c r="C12" s="211" t="e">
        <f ca="1">'All expressed genes'!E29</f>
        <v>#DIV/0!</v>
      </c>
      <c r="D12" s="211" t="e">
        <f ca="1">'All expressed genes'!F29</f>
        <v>#DIV/0!</v>
      </c>
      <c r="E12" s="211" t="e">
        <f t="shared" ca="1" si="0"/>
        <v>#DIV/0!</v>
      </c>
      <c r="F12" s="253" t="e">
        <f t="shared" ca="1" si="1"/>
        <v>#DIV/0!</v>
      </c>
      <c r="G12" s="254" t="s">
        <v>1186</v>
      </c>
      <c r="AA12" s="251" t="s">
        <v>648</v>
      </c>
    </row>
    <row r="13" spans="1:27">
      <c r="A13" s="229" t="s">
        <v>561</v>
      </c>
      <c r="B13" s="218" t="s">
        <v>661</v>
      </c>
      <c r="C13" s="211" t="e">
        <f ca="1">'All expressed genes'!E36</f>
        <v>#DIV/0!</v>
      </c>
      <c r="D13" s="211" t="e">
        <f ca="1">'All expressed genes'!F36</f>
        <v>#DIV/0!</v>
      </c>
      <c r="E13" s="211" t="e">
        <f t="shared" ca="1" si="0"/>
        <v>#DIV/0!</v>
      </c>
      <c r="F13" s="253" t="e">
        <f t="shared" ca="1" si="1"/>
        <v>#DIV/0!</v>
      </c>
      <c r="G13" s="254" t="s">
        <v>1187</v>
      </c>
      <c r="AA13" s="251" t="s">
        <v>660</v>
      </c>
    </row>
    <row r="14" spans="1:27" ht="90">
      <c r="A14" s="230" t="s">
        <v>562</v>
      </c>
      <c r="B14" s="219" t="s">
        <v>667</v>
      </c>
      <c r="C14" s="211" t="e">
        <f ca="1">'All expressed genes'!E39</f>
        <v>#DIV/0!</v>
      </c>
      <c r="D14" s="211" t="e">
        <f ca="1">'All expressed genes'!F39</f>
        <v>#DIV/0!</v>
      </c>
      <c r="E14" s="211" t="e">
        <f t="shared" ca="1" si="0"/>
        <v>#DIV/0!</v>
      </c>
      <c r="F14" s="253" t="e">
        <f t="shared" ca="1" si="1"/>
        <v>#DIV/0!</v>
      </c>
      <c r="G14" s="254" t="s">
        <v>1188</v>
      </c>
      <c r="AA14" s="251" t="s">
        <v>666</v>
      </c>
    </row>
    <row r="15" spans="1:27" ht="33.75">
      <c r="A15" s="231" t="s">
        <v>563</v>
      </c>
      <c r="B15" s="217" t="s">
        <v>679</v>
      </c>
      <c r="C15" s="211" t="e">
        <f ca="1">'All expressed genes'!E48</f>
        <v>#DIV/0!</v>
      </c>
      <c r="D15" s="211" t="e">
        <f ca="1">'All expressed genes'!F48</f>
        <v>#DIV/0!</v>
      </c>
      <c r="E15" s="211" t="e">
        <f t="shared" ca="1" si="0"/>
        <v>#DIV/0!</v>
      </c>
      <c r="F15" s="253" t="e">
        <f t="shared" ca="1" si="1"/>
        <v>#DIV/0!</v>
      </c>
      <c r="G15" s="254" t="s">
        <v>1189</v>
      </c>
      <c r="AA15" s="251" t="s">
        <v>678</v>
      </c>
    </row>
    <row r="16" spans="1:27" ht="22.5">
      <c r="A16" s="232" t="s">
        <v>564</v>
      </c>
      <c r="B16" s="217" t="s">
        <v>689</v>
      </c>
      <c r="C16" s="211" t="e">
        <f ca="1">'All expressed genes'!E55</f>
        <v>#DIV/0!</v>
      </c>
      <c r="D16" s="211" t="e">
        <f ca="1">'All expressed genes'!F55</f>
        <v>#DIV/0!</v>
      </c>
      <c r="E16" s="211" t="e">
        <f t="shared" ca="1" si="0"/>
        <v>#DIV/0!</v>
      </c>
      <c r="F16" s="253" t="e">
        <f t="shared" ca="1" si="1"/>
        <v>#DIV/0!</v>
      </c>
      <c r="G16" s="254" t="s">
        <v>1190</v>
      </c>
      <c r="AA16" s="251" t="s">
        <v>688</v>
      </c>
    </row>
    <row r="17" spans="1:27">
      <c r="A17" s="233" t="s">
        <v>565</v>
      </c>
      <c r="B17" s="217" t="s">
        <v>694</v>
      </c>
      <c r="C17" s="211" t="e">
        <f ca="1">'All expressed genes'!E59</f>
        <v>#DIV/0!</v>
      </c>
      <c r="D17" s="211" t="e">
        <f ca="1">'All expressed genes'!F59</f>
        <v>#DIV/0!</v>
      </c>
      <c r="E17" s="211" t="e">
        <f t="shared" ca="1" si="0"/>
        <v>#DIV/0!</v>
      </c>
      <c r="F17" s="253" t="e">
        <f t="shared" ca="1" si="1"/>
        <v>#DIV/0!</v>
      </c>
      <c r="G17" s="254" t="s">
        <v>1191</v>
      </c>
      <c r="AA17" s="251" t="s">
        <v>565</v>
      </c>
    </row>
    <row r="18" spans="1:27">
      <c r="A18" s="234" t="s">
        <v>566</v>
      </c>
      <c r="B18" s="217" t="s">
        <v>696</v>
      </c>
      <c r="C18" s="211" t="e">
        <f ca="1">'All expressed genes'!E60</f>
        <v>#DIV/0!</v>
      </c>
      <c r="D18" s="211" t="e">
        <f ca="1">'All expressed genes'!F60</f>
        <v>#DIV/0!</v>
      </c>
      <c r="E18" s="211" t="e">
        <f t="shared" ca="1" si="0"/>
        <v>#DIV/0!</v>
      </c>
      <c r="F18" s="253" t="e">
        <f t="shared" ca="1" si="1"/>
        <v>#DIV/0!</v>
      </c>
      <c r="G18" s="254" t="s">
        <v>1192</v>
      </c>
      <c r="AA18" s="251" t="s">
        <v>695</v>
      </c>
    </row>
    <row r="19" spans="1:27" ht="56.25">
      <c r="A19" s="235" t="s">
        <v>567</v>
      </c>
      <c r="B19" s="218" t="s">
        <v>928</v>
      </c>
      <c r="C19" s="211" t="e">
        <f ca="1">SUM('All expressed genes'!E63:E65)</f>
        <v>#DIV/0!</v>
      </c>
      <c r="D19" s="211" t="e">
        <f ca="1">SUM('All expressed genes'!F63:F65)</f>
        <v>#DIV/0!</v>
      </c>
      <c r="E19" s="211" t="e">
        <f t="shared" ca="1" si="0"/>
        <v>#DIV/0!</v>
      </c>
      <c r="F19" s="253" t="e">
        <f t="shared" ca="1" si="1"/>
        <v>#DIV/0!</v>
      </c>
      <c r="G19" s="255" t="s">
        <v>1245</v>
      </c>
      <c r="AA19" s="251" t="s">
        <v>929</v>
      </c>
    </row>
    <row r="20" spans="1:27" ht="22.5">
      <c r="A20" s="236" t="s">
        <v>568</v>
      </c>
      <c r="B20" s="217" t="s">
        <v>706</v>
      </c>
      <c r="C20" s="211" t="e">
        <f ca="1">'All expressed genes'!E66</f>
        <v>#DIV/0!</v>
      </c>
      <c r="D20" s="211" t="e">
        <f ca="1">'All expressed genes'!F66</f>
        <v>#DIV/0!</v>
      </c>
      <c r="E20" s="211" t="e">
        <f t="shared" ca="1" si="0"/>
        <v>#DIV/0!</v>
      </c>
      <c r="F20" s="253" t="e">
        <f t="shared" ca="1" si="1"/>
        <v>#DIV/0!</v>
      </c>
      <c r="G20" s="254" t="s">
        <v>1193</v>
      </c>
      <c r="AA20" s="251" t="s">
        <v>705</v>
      </c>
    </row>
    <row r="21" spans="1:27" ht="45">
      <c r="A21" s="237" t="s">
        <v>569</v>
      </c>
      <c r="B21" s="217" t="s">
        <v>711</v>
      </c>
      <c r="C21" s="211" t="e">
        <f ca="1">'All expressed genes'!E70</f>
        <v>#DIV/0!</v>
      </c>
      <c r="D21" s="211" t="e">
        <f ca="1">'All expressed genes'!F70</f>
        <v>#DIV/0!</v>
      </c>
      <c r="E21" s="211" t="e">
        <f t="shared" ca="1" si="0"/>
        <v>#DIV/0!</v>
      </c>
      <c r="F21" s="253" t="e">
        <f t="shared" ca="1" si="1"/>
        <v>#DIV/0!</v>
      </c>
      <c r="G21" s="254" t="s">
        <v>1194</v>
      </c>
      <c r="AA21" s="251" t="s">
        <v>710</v>
      </c>
    </row>
    <row r="22" spans="1:27">
      <c r="A22" s="238" t="s">
        <v>570</v>
      </c>
      <c r="B22" s="218" t="s">
        <v>719</v>
      </c>
      <c r="C22" s="211" t="e">
        <f ca="1">'All expressed genes'!E75</f>
        <v>#DIV/0!</v>
      </c>
      <c r="D22" s="211" t="e">
        <f ca="1">'All expressed genes'!F75</f>
        <v>#DIV/0!</v>
      </c>
      <c r="E22" s="211" t="e">
        <f t="shared" ca="1" si="0"/>
        <v>#DIV/0!</v>
      </c>
      <c r="F22" s="253" t="e">
        <f t="shared" ca="1" si="1"/>
        <v>#DIV/0!</v>
      </c>
      <c r="G22" s="254" t="s">
        <v>1195</v>
      </c>
      <c r="AA22" s="251" t="s">
        <v>718</v>
      </c>
    </row>
    <row r="23" spans="1:27" ht="56.25">
      <c r="A23" s="239" t="s">
        <v>571</v>
      </c>
      <c r="B23" s="217" t="s">
        <v>932</v>
      </c>
      <c r="C23" s="211" t="e">
        <f ca="1">SUM('All expressed genes'!E78,'All expressed genes'!E83)</f>
        <v>#DIV/0!</v>
      </c>
      <c r="D23" s="211" t="e">
        <f ca="1">SUM('All expressed genes'!F78,'All expressed genes'!F83)</f>
        <v>#DIV/0!</v>
      </c>
      <c r="E23" s="211" t="e">
        <f t="shared" ca="1" si="0"/>
        <v>#DIV/0!</v>
      </c>
      <c r="F23" s="253" t="e">
        <f t="shared" ca="1" si="1"/>
        <v>#DIV/0!</v>
      </c>
      <c r="G23" s="255" t="s">
        <v>1246</v>
      </c>
      <c r="AA23" s="251" t="s">
        <v>933</v>
      </c>
    </row>
    <row r="24" spans="1:27">
      <c r="A24" s="240" t="s">
        <v>734</v>
      </c>
      <c r="B24" s="217" t="s">
        <v>735</v>
      </c>
      <c r="C24" s="211" t="e">
        <f ca="1">'All expressed genes'!E84</f>
        <v>#DIV/0!</v>
      </c>
      <c r="D24" s="211" t="e">
        <f ca="1">'All expressed genes'!F84</f>
        <v>#DIV/0!</v>
      </c>
      <c r="E24" s="211" t="e">
        <f t="shared" ca="1" si="0"/>
        <v>#DIV/0!</v>
      </c>
      <c r="F24" s="253" t="e">
        <f t="shared" ca="1" si="1"/>
        <v>#DIV/0!</v>
      </c>
      <c r="G24" s="254" t="s">
        <v>1196</v>
      </c>
      <c r="AA24" s="251" t="s">
        <v>734</v>
      </c>
    </row>
    <row r="25" spans="1:27">
      <c r="A25" s="222" t="s">
        <v>572</v>
      </c>
      <c r="B25" s="217" t="s">
        <v>736</v>
      </c>
      <c r="C25" s="211" t="e">
        <f ca="1">'All expressed genes'!E85</f>
        <v>#DIV/0!</v>
      </c>
      <c r="D25" s="211" t="e">
        <f ca="1">'All expressed genes'!F85</f>
        <v>#DIV/0!</v>
      </c>
      <c r="E25" s="211" t="e">
        <f t="shared" ca="1" si="0"/>
        <v>#DIV/0!</v>
      </c>
      <c r="F25" s="253" t="e">
        <f t="shared" ca="1" si="1"/>
        <v>#DIV/0!</v>
      </c>
      <c r="G25" s="254" t="s">
        <v>1197</v>
      </c>
      <c r="AA25" s="251" t="s">
        <v>572</v>
      </c>
    </row>
    <row r="26" spans="1:27" ht="22.5">
      <c r="A26" s="223" t="s">
        <v>516</v>
      </c>
      <c r="B26" s="217" t="s">
        <v>738</v>
      </c>
      <c r="C26" s="211" t="e">
        <f ca="1">'All expressed genes'!E86</f>
        <v>#DIV/0!</v>
      </c>
      <c r="D26" s="211" t="e">
        <f ca="1">'All expressed genes'!F86</f>
        <v>#DIV/0!</v>
      </c>
      <c r="E26" s="211" t="e">
        <f t="shared" ca="1" si="0"/>
        <v>#DIV/0!</v>
      </c>
      <c r="F26" s="253" t="e">
        <f t="shared" ca="1" si="1"/>
        <v>#DIV/0!</v>
      </c>
      <c r="G26" s="254" t="s">
        <v>1198</v>
      </c>
      <c r="AA26" s="251" t="s">
        <v>737</v>
      </c>
    </row>
    <row r="27" spans="1:27" ht="56.25">
      <c r="A27" s="224" t="s">
        <v>574</v>
      </c>
      <c r="B27" s="218" t="s">
        <v>931</v>
      </c>
      <c r="C27" s="211" t="e">
        <f ca="1">SUM('All expressed genes'!E88,'All expressed genes'!E92,'All expressed genes'!E93)</f>
        <v>#DIV/0!</v>
      </c>
      <c r="D27" s="211" t="e">
        <f ca="1">SUM('All expressed genes'!F88,'All expressed genes'!F92,'All expressed genes'!F93)</f>
        <v>#DIV/0!</v>
      </c>
      <c r="E27" s="211" t="e">
        <f t="shared" ca="1" si="0"/>
        <v>#DIV/0!</v>
      </c>
      <c r="F27" s="253" t="e">
        <f t="shared" ca="1" si="1"/>
        <v>#DIV/0!</v>
      </c>
      <c r="G27" s="255" t="s">
        <v>1247</v>
      </c>
      <c r="AA27" s="251" t="s">
        <v>930</v>
      </c>
    </row>
    <row r="28" spans="1:27">
      <c r="A28" s="225" t="s">
        <v>521</v>
      </c>
      <c r="B28" s="217" t="s">
        <v>749</v>
      </c>
      <c r="C28" s="211" t="e">
        <f ca="1">'All expressed genes'!E94</f>
        <v>#DIV/0!</v>
      </c>
      <c r="D28" s="211" t="e">
        <f ca="1">'All expressed genes'!F94</f>
        <v>#DIV/0!</v>
      </c>
      <c r="E28" s="211" t="e">
        <f t="shared" ca="1" si="0"/>
        <v>#DIV/0!</v>
      </c>
      <c r="F28" s="253" t="e">
        <f t="shared" ca="1" si="1"/>
        <v>#DIV/0!</v>
      </c>
      <c r="G28" s="254" t="s">
        <v>1199</v>
      </c>
      <c r="AA28" s="251" t="s">
        <v>521</v>
      </c>
    </row>
    <row r="29" spans="1:27" ht="22.5">
      <c r="A29" s="226" t="s">
        <v>575</v>
      </c>
      <c r="B29" s="217" t="s">
        <v>751</v>
      </c>
      <c r="C29" s="211" t="e">
        <f ca="1">'All expressed genes'!E95</f>
        <v>#DIV/0!</v>
      </c>
      <c r="D29" s="211" t="e">
        <f ca="1">'All expressed genes'!F95</f>
        <v>#DIV/0!</v>
      </c>
      <c r="E29" s="211" t="e">
        <f t="shared" ca="1" si="0"/>
        <v>#DIV/0!</v>
      </c>
      <c r="F29" s="253" t="e">
        <f t="shared" ca="1" si="1"/>
        <v>#DIV/0!</v>
      </c>
      <c r="G29" s="254" t="s">
        <v>1200</v>
      </c>
      <c r="AA29" s="251" t="s">
        <v>750</v>
      </c>
    </row>
    <row r="30" spans="1:27">
      <c r="A30" s="227" t="s">
        <v>576</v>
      </c>
      <c r="B30" s="217" t="s">
        <v>934</v>
      </c>
      <c r="C30" s="211" t="e">
        <f ca="1">'All expressed genes'!E100</f>
        <v>#DIV/0!</v>
      </c>
      <c r="D30" s="211" t="e">
        <f ca="1">'All expressed genes'!F100</f>
        <v>#DIV/0!</v>
      </c>
      <c r="E30" s="211" t="e">
        <f t="shared" ca="1" si="0"/>
        <v>#DIV/0!</v>
      </c>
      <c r="F30" s="253" t="e">
        <f t="shared" ca="1" si="1"/>
        <v>#DIV/0!</v>
      </c>
      <c r="G30" s="254" t="s">
        <v>1201</v>
      </c>
      <c r="AA30" s="251" t="s">
        <v>760</v>
      </c>
    </row>
    <row r="31" spans="1:27" ht="56.25">
      <c r="A31" s="241" t="s">
        <v>577</v>
      </c>
      <c r="B31" s="217" t="s">
        <v>935</v>
      </c>
      <c r="C31" s="211" t="e">
        <f ca="1">SUM('All expressed genes'!E103,'All expressed genes'!E107,'All expressed genes'!E108)</f>
        <v>#DIV/0!</v>
      </c>
      <c r="D31" s="211" t="e">
        <f ca="1">SUM('All expressed genes'!F103,'All expressed genes'!F107,'All expressed genes'!F108)</f>
        <v>#DIV/0!</v>
      </c>
      <c r="E31" s="211" t="e">
        <f t="shared" ca="1" si="0"/>
        <v>#DIV/0!</v>
      </c>
      <c r="F31" s="253" t="e">
        <f t="shared" ca="1" si="1"/>
        <v>#DIV/0!</v>
      </c>
      <c r="G31" s="255" t="s">
        <v>1248</v>
      </c>
      <c r="AA31" s="251" t="s">
        <v>936</v>
      </c>
    </row>
    <row r="32" spans="1:27" ht="56.25">
      <c r="A32" s="242" t="s">
        <v>578</v>
      </c>
      <c r="B32" s="218" t="s">
        <v>937</v>
      </c>
      <c r="C32" s="211" t="e">
        <f ca="1">SUM('All expressed genes'!E111,'All expressed genes'!E113)</f>
        <v>#DIV/0!</v>
      </c>
      <c r="D32" s="211" t="e">
        <f ca="1">SUM('All expressed genes'!F111,'All expressed genes'!F113)</f>
        <v>#DIV/0!</v>
      </c>
      <c r="E32" s="211" t="e">
        <f t="shared" ca="1" si="0"/>
        <v>#DIV/0!</v>
      </c>
      <c r="F32" s="253" t="e">
        <f t="shared" ca="1" si="1"/>
        <v>#DIV/0!</v>
      </c>
      <c r="G32" s="255" t="s">
        <v>1249</v>
      </c>
      <c r="AA32" s="251" t="s">
        <v>938</v>
      </c>
    </row>
    <row r="33" spans="1:27" ht="33.75">
      <c r="A33" s="231" t="s">
        <v>579</v>
      </c>
      <c r="B33" s="218" t="s">
        <v>778</v>
      </c>
      <c r="C33" s="211" t="e">
        <f ca="1">'All expressed genes'!E114</f>
        <v>#DIV/0!</v>
      </c>
      <c r="D33" s="211" t="e">
        <f ca="1">'All expressed genes'!F114</f>
        <v>#DIV/0!</v>
      </c>
      <c r="E33" s="211" t="e">
        <f t="shared" ca="1" si="0"/>
        <v>#DIV/0!</v>
      </c>
      <c r="F33" s="253" t="e">
        <f t="shared" ca="1" si="1"/>
        <v>#DIV/0!</v>
      </c>
      <c r="G33" s="254" t="s">
        <v>1202</v>
      </c>
      <c r="AA33" s="251" t="s">
        <v>777</v>
      </c>
    </row>
    <row r="34" spans="1:27">
      <c r="A34" s="229" t="s">
        <v>573</v>
      </c>
      <c r="B34" s="217" t="s">
        <v>781</v>
      </c>
      <c r="C34" s="211" t="e">
        <f ca="1">'All expressed genes'!E118</f>
        <v>#DIV/0!</v>
      </c>
      <c r="D34" s="211" t="e">
        <f ca="1">'All expressed genes'!F118</f>
        <v>#DIV/0!</v>
      </c>
      <c r="E34" s="211" t="e">
        <f t="shared" ca="1" si="0"/>
        <v>#DIV/0!</v>
      </c>
      <c r="F34" s="253" t="e">
        <f t="shared" ca="1" si="1"/>
        <v>#DIV/0!</v>
      </c>
      <c r="G34" s="254" t="s">
        <v>1203</v>
      </c>
      <c r="AA34" s="251" t="s">
        <v>573</v>
      </c>
    </row>
    <row r="35" spans="1:27" ht="22.5">
      <c r="A35" s="230" t="s">
        <v>536</v>
      </c>
      <c r="B35" s="218" t="s">
        <v>783</v>
      </c>
      <c r="C35" s="211" t="e">
        <f ca="1">'All expressed genes'!E119</f>
        <v>#DIV/0!</v>
      </c>
      <c r="D35" s="211" t="e">
        <f ca="1">'All expressed genes'!F119</f>
        <v>#DIV/0!</v>
      </c>
      <c r="E35" s="211" t="e">
        <f t="shared" ca="1" si="0"/>
        <v>#DIV/0!</v>
      </c>
      <c r="F35" s="253" t="e">
        <f t="shared" ca="1" si="1"/>
        <v>#DIV/0!</v>
      </c>
      <c r="G35" s="254" t="s">
        <v>1204</v>
      </c>
      <c r="AA35" s="251" t="s">
        <v>782</v>
      </c>
    </row>
    <row r="36" spans="1:27">
      <c r="A36" s="235" t="s">
        <v>580</v>
      </c>
      <c r="B36" s="217" t="s">
        <v>789</v>
      </c>
      <c r="C36" s="211" t="e">
        <f ca="1">'All expressed genes'!E122</f>
        <v>#DIV/0!</v>
      </c>
      <c r="D36" s="212" t="e">
        <f ca="1">'All expressed genes'!F122</f>
        <v>#DIV/0!</v>
      </c>
      <c r="E36" s="211" t="e">
        <f t="shared" ref="E36:E67" ca="1" si="2">C36/D36</f>
        <v>#DIV/0!</v>
      </c>
      <c r="F36" s="253" t="e">
        <f t="shared" ref="F36:F67" ca="1" si="3">IF(E36&gt;1,E36,-1/E36)</f>
        <v>#DIV/0!</v>
      </c>
      <c r="G36" s="254" t="s">
        <v>1205</v>
      </c>
      <c r="AA36" s="251" t="s">
        <v>788</v>
      </c>
    </row>
    <row r="37" spans="1:27">
      <c r="A37" s="236" t="s">
        <v>539</v>
      </c>
      <c r="B37" s="217" t="s">
        <v>793</v>
      </c>
      <c r="C37" s="211" t="e">
        <f ca="1">'All expressed genes'!E125</f>
        <v>#DIV/0!</v>
      </c>
      <c r="D37" s="211" t="e">
        <f ca="1">'All expressed genes'!F125</f>
        <v>#DIV/0!</v>
      </c>
      <c r="E37" s="211" t="e">
        <f t="shared" ca="1" si="2"/>
        <v>#DIV/0!</v>
      </c>
      <c r="F37" s="253" t="e">
        <f t="shared" ca="1" si="3"/>
        <v>#DIV/0!</v>
      </c>
      <c r="G37" s="254" t="s">
        <v>1206</v>
      </c>
      <c r="AA37" s="251" t="s">
        <v>792</v>
      </c>
    </row>
    <row r="38" spans="1:27">
      <c r="A38" s="237" t="s">
        <v>581</v>
      </c>
      <c r="B38" s="217" t="s">
        <v>799</v>
      </c>
      <c r="C38" s="211" t="e">
        <f ca="1">'All expressed genes'!E128</f>
        <v>#DIV/0!</v>
      </c>
      <c r="D38" s="211" t="e">
        <f ca="1">'All expressed genes'!F128</f>
        <v>#DIV/0!</v>
      </c>
      <c r="E38" s="211" t="e">
        <f t="shared" ca="1" si="2"/>
        <v>#DIV/0!</v>
      </c>
      <c r="F38" s="253" t="e">
        <f t="shared" ca="1" si="3"/>
        <v>#DIV/0!</v>
      </c>
      <c r="G38" s="254" t="s">
        <v>1207</v>
      </c>
      <c r="AA38" s="251" t="s">
        <v>798</v>
      </c>
    </row>
    <row r="39" spans="1:27">
      <c r="A39" s="238" t="s">
        <v>803</v>
      </c>
      <c r="B39" s="218" t="s">
        <v>804</v>
      </c>
      <c r="C39" s="211" t="e">
        <f ca="1">'All expressed genes'!E131</f>
        <v>#DIV/0!</v>
      </c>
      <c r="D39" s="211" t="e">
        <f ca="1">'All expressed genes'!F131</f>
        <v>#DIV/0!</v>
      </c>
      <c r="E39" s="211" t="e">
        <f t="shared" ca="1" si="2"/>
        <v>#DIV/0!</v>
      </c>
      <c r="F39" s="253" t="e">
        <f t="shared" ca="1" si="3"/>
        <v>#DIV/0!</v>
      </c>
      <c r="G39" s="254" t="s">
        <v>1208</v>
      </c>
      <c r="AA39" s="251" t="s">
        <v>802</v>
      </c>
    </row>
    <row r="40" spans="1:27" ht="22.5">
      <c r="A40" s="239" t="s">
        <v>582</v>
      </c>
      <c r="B40" s="217" t="s">
        <v>810</v>
      </c>
      <c r="C40" s="211" t="e">
        <f ca="1">'All expressed genes'!E134</f>
        <v>#DIV/0!</v>
      </c>
      <c r="D40" s="211" t="e">
        <f ca="1">'All expressed genes'!F134</f>
        <v>#DIV/0!</v>
      </c>
      <c r="E40" s="211" t="e">
        <f t="shared" ca="1" si="2"/>
        <v>#DIV/0!</v>
      </c>
      <c r="F40" s="253" t="e">
        <f t="shared" ca="1" si="3"/>
        <v>#DIV/0!</v>
      </c>
      <c r="G40" s="254" t="s">
        <v>1209</v>
      </c>
      <c r="AA40" s="251" t="s">
        <v>809</v>
      </c>
    </row>
    <row r="41" spans="1:27" ht="22.5">
      <c r="A41" s="221" t="s">
        <v>583</v>
      </c>
      <c r="B41" s="217" t="s">
        <v>813</v>
      </c>
      <c r="C41" s="211" t="e">
        <f ca="1">'All expressed genes'!E136</f>
        <v>#DIV/0!</v>
      </c>
      <c r="D41" s="211" t="e">
        <f ca="1">'All expressed genes'!F136</f>
        <v>#DIV/0!</v>
      </c>
      <c r="E41" s="211" t="e">
        <f t="shared" ca="1" si="2"/>
        <v>#DIV/0!</v>
      </c>
      <c r="F41" s="253" t="e">
        <f t="shared" ca="1" si="3"/>
        <v>#DIV/0!</v>
      </c>
      <c r="G41" s="254" t="s">
        <v>1210</v>
      </c>
      <c r="AA41" s="251" t="s">
        <v>812</v>
      </c>
    </row>
    <row r="42" spans="1:27" ht="22.5">
      <c r="A42" s="240" t="s">
        <v>584</v>
      </c>
      <c r="B42" s="218" t="s">
        <v>817</v>
      </c>
      <c r="C42" s="211" t="e">
        <f ca="1">'All expressed genes'!E138</f>
        <v>#DIV/0!</v>
      </c>
      <c r="D42" s="211" t="e">
        <f ca="1">'All expressed genes'!F138</f>
        <v>#DIV/0!</v>
      </c>
      <c r="E42" s="211" t="e">
        <f t="shared" ca="1" si="2"/>
        <v>#DIV/0!</v>
      </c>
      <c r="F42" s="253" t="e">
        <f t="shared" ca="1" si="3"/>
        <v>#DIV/0!</v>
      </c>
      <c r="G42" s="254" t="s">
        <v>1211</v>
      </c>
      <c r="AA42" s="251" t="s">
        <v>816</v>
      </c>
    </row>
    <row r="43" spans="1:27" ht="56.25">
      <c r="A43" s="222" t="s">
        <v>585</v>
      </c>
      <c r="B43" s="217" t="s">
        <v>940</v>
      </c>
      <c r="C43" s="211" t="e">
        <f ca="1">SUM('All expressed genes'!E141:E142)</f>
        <v>#DIV/0!</v>
      </c>
      <c r="D43" s="211" t="e">
        <f ca="1">SUM('All expressed genes'!F141:F142)</f>
        <v>#DIV/0!</v>
      </c>
      <c r="E43" s="211" t="e">
        <f t="shared" ca="1" si="2"/>
        <v>#DIV/0!</v>
      </c>
      <c r="F43" s="253" t="e">
        <f t="shared" ca="1" si="3"/>
        <v>#DIV/0!</v>
      </c>
      <c r="G43" s="255" t="s">
        <v>1250</v>
      </c>
      <c r="AA43" s="251" t="s">
        <v>939</v>
      </c>
    </row>
    <row r="44" spans="1:27" ht="22.5">
      <c r="A44" s="224" t="s">
        <v>586</v>
      </c>
      <c r="B44" s="217" t="s">
        <v>824</v>
      </c>
      <c r="C44" s="211" t="e">
        <f ca="1">'All expressed genes'!E143</f>
        <v>#DIV/0!</v>
      </c>
      <c r="D44" s="211" t="e">
        <f ca="1">'All expressed genes'!F143</f>
        <v>#DIV/0!</v>
      </c>
      <c r="E44" s="211" t="e">
        <f t="shared" ca="1" si="2"/>
        <v>#DIV/0!</v>
      </c>
      <c r="F44" s="253" t="e">
        <f t="shared" ca="1" si="3"/>
        <v>#DIV/0!</v>
      </c>
      <c r="G44" s="254" t="s">
        <v>1212</v>
      </c>
      <c r="AA44" s="251" t="s">
        <v>823</v>
      </c>
    </row>
    <row r="45" spans="1:27" ht="56.25">
      <c r="A45" s="235" t="s">
        <v>587</v>
      </c>
      <c r="B45" s="217" t="s">
        <v>941</v>
      </c>
      <c r="C45" s="211" t="e">
        <f ca="1">SUM('All expressed genes'!E145,'All expressed genes'!E146,'All expressed genes'!E149)</f>
        <v>#DIV/0!</v>
      </c>
      <c r="D45" s="211" t="e">
        <f ca="1">SUM('All expressed genes'!F145,'All expressed genes'!F146,'All expressed genes'!F149)</f>
        <v>#DIV/0!</v>
      </c>
      <c r="E45" s="211" t="e">
        <f t="shared" ca="1" si="2"/>
        <v>#DIV/0!</v>
      </c>
      <c r="F45" s="253" t="e">
        <f t="shared" ca="1" si="3"/>
        <v>#DIV/0!</v>
      </c>
      <c r="G45" s="255" t="s">
        <v>1251</v>
      </c>
      <c r="AA45" s="251" t="s">
        <v>942</v>
      </c>
    </row>
    <row r="46" spans="1:27" ht="22.5">
      <c r="A46" s="227" t="s">
        <v>588</v>
      </c>
      <c r="B46" s="217" t="s">
        <v>835</v>
      </c>
      <c r="C46" s="211" t="e">
        <f ca="1">'All expressed genes'!E150</f>
        <v>#DIV/0!</v>
      </c>
      <c r="D46" s="211" t="e">
        <f ca="1">'All expressed genes'!F150</f>
        <v>#DIV/0!</v>
      </c>
      <c r="E46" s="211" t="e">
        <f t="shared" ca="1" si="2"/>
        <v>#DIV/0!</v>
      </c>
      <c r="F46" s="253" t="e">
        <f t="shared" ca="1" si="3"/>
        <v>#DIV/0!</v>
      </c>
      <c r="G46" s="254" t="s">
        <v>1213</v>
      </c>
      <c r="AA46" s="251" t="s">
        <v>588</v>
      </c>
    </row>
    <row r="47" spans="1:27" ht="22.5">
      <c r="A47" s="229" t="s">
        <v>589</v>
      </c>
      <c r="B47" s="217" t="s">
        <v>837</v>
      </c>
      <c r="C47" s="211" t="e">
        <f ca="1">'All expressed genes'!E151</f>
        <v>#DIV/0!</v>
      </c>
      <c r="D47" s="211" t="e">
        <f ca="1">'All expressed genes'!F151</f>
        <v>#DIV/0!</v>
      </c>
      <c r="E47" s="211" t="e">
        <f t="shared" ca="1" si="2"/>
        <v>#DIV/0!</v>
      </c>
      <c r="F47" s="253" t="e">
        <f t="shared" ca="1" si="3"/>
        <v>#DIV/0!</v>
      </c>
      <c r="G47" s="254" t="s">
        <v>1214</v>
      </c>
      <c r="AA47" s="251" t="s">
        <v>836</v>
      </c>
    </row>
    <row r="48" spans="1:27">
      <c r="A48" s="230" t="s">
        <v>840</v>
      </c>
      <c r="B48" s="217" t="s">
        <v>841</v>
      </c>
      <c r="C48" s="211" t="e">
        <f ca="1">'All expressed genes'!E154</f>
        <v>#DIV/0!</v>
      </c>
      <c r="D48" s="211" t="e">
        <f ca="1">'All expressed genes'!F154</f>
        <v>#DIV/0!</v>
      </c>
      <c r="E48" s="211" t="e">
        <f t="shared" ca="1" si="2"/>
        <v>#DIV/0!</v>
      </c>
      <c r="F48" s="253" t="e">
        <f t="shared" ca="1" si="3"/>
        <v>#DIV/0!</v>
      </c>
      <c r="G48" s="254" t="s">
        <v>1215</v>
      </c>
      <c r="AA48" s="251" t="s">
        <v>840</v>
      </c>
    </row>
    <row r="49" spans="1:27" ht="33.75">
      <c r="A49" s="243" t="s">
        <v>590</v>
      </c>
      <c r="B49" s="217" t="s">
        <v>842</v>
      </c>
      <c r="C49" s="211" t="e">
        <f ca="1">'All expressed genes'!E155</f>
        <v>#DIV/0!</v>
      </c>
      <c r="D49" s="211" t="e">
        <f ca="1">'All expressed genes'!F155</f>
        <v>#DIV/0!</v>
      </c>
      <c r="E49" s="211" t="e">
        <f t="shared" ca="1" si="2"/>
        <v>#DIV/0!</v>
      </c>
      <c r="F49" s="253" t="e">
        <f t="shared" ca="1" si="3"/>
        <v>#DIV/0!</v>
      </c>
      <c r="G49" s="254" t="s">
        <v>1216</v>
      </c>
      <c r="AA49" s="251" t="s">
        <v>590</v>
      </c>
    </row>
    <row r="50" spans="1:27" ht="56.25">
      <c r="A50" s="244" t="s">
        <v>591</v>
      </c>
      <c r="B50" s="217" t="s">
        <v>944</v>
      </c>
      <c r="C50" s="211" t="e">
        <f ca="1">SUM('All expressed genes'!E156,'All expressed genes'!E160)</f>
        <v>#DIV/0!</v>
      </c>
      <c r="D50" s="211" t="e">
        <f ca="1">SUM('All expressed genes'!F156,'All expressed genes'!F160)</f>
        <v>#DIV/0!</v>
      </c>
      <c r="E50" s="211" t="e">
        <f t="shared" ca="1" si="2"/>
        <v>#DIV/0!</v>
      </c>
      <c r="F50" s="253" t="e">
        <f t="shared" ca="1" si="3"/>
        <v>#DIV/0!</v>
      </c>
      <c r="G50" s="255" t="s">
        <v>1252</v>
      </c>
      <c r="AA50" s="251" t="s">
        <v>943</v>
      </c>
    </row>
    <row r="51" spans="1:27" ht="22.5">
      <c r="A51" s="238" t="s">
        <v>592</v>
      </c>
      <c r="B51" s="217" t="s">
        <v>854</v>
      </c>
      <c r="C51" s="211" t="e">
        <f ca="1">'All expressed genes'!E161</f>
        <v>#DIV/0!</v>
      </c>
      <c r="D51" s="211" t="e">
        <f ca="1">'All expressed genes'!F161</f>
        <v>#DIV/0!</v>
      </c>
      <c r="E51" s="211" t="e">
        <f t="shared" ca="1" si="2"/>
        <v>#DIV/0!</v>
      </c>
      <c r="F51" s="253" t="e">
        <f t="shared" ca="1" si="3"/>
        <v>#DIV/0!</v>
      </c>
      <c r="G51" s="254" t="s">
        <v>1217</v>
      </c>
      <c r="AA51" s="251" t="s">
        <v>853</v>
      </c>
    </row>
    <row r="52" spans="1:27" ht="22.5">
      <c r="A52" s="245" t="s">
        <v>552</v>
      </c>
      <c r="B52" s="217" t="s">
        <v>857</v>
      </c>
      <c r="C52" s="211" t="e">
        <f ca="1">'All expressed genes'!E163</f>
        <v>#DIV/0!</v>
      </c>
      <c r="D52" s="211" t="e">
        <f ca="1">'All expressed genes'!F163</f>
        <v>#DIV/0!</v>
      </c>
      <c r="E52" s="211" t="e">
        <f t="shared" ca="1" si="2"/>
        <v>#DIV/0!</v>
      </c>
      <c r="F52" s="253" t="e">
        <f t="shared" ca="1" si="3"/>
        <v>#DIV/0!</v>
      </c>
      <c r="G52" s="254" t="s">
        <v>1218</v>
      </c>
      <c r="AA52" s="251" t="s">
        <v>856</v>
      </c>
    </row>
    <row r="53" spans="1:27">
      <c r="A53" s="246" t="s">
        <v>862</v>
      </c>
      <c r="B53" s="218" t="s">
        <v>863</v>
      </c>
      <c r="C53" s="211" t="e">
        <f ca="1">'All expressed genes'!E166</f>
        <v>#DIV/0!</v>
      </c>
      <c r="D53" s="211" t="e">
        <f ca="1">'All expressed genes'!F166</f>
        <v>#DIV/0!</v>
      </c>
      <c r="E53" s="211" t="e">
        <f t="shared" ca="1" si="2"/>
        <v>#DIV/0!</v>
      </c>
      <c r="F53" s="253" t="e">
        <f t="shared" ca="1" si="3"/>
        <v>#DIV/0!</v>
      </c>
      <c r="G53" s="254" t="s">
        <v>1219</v>
      </c>
      <c r="AA53" s="252" t="s">
        <v>862</v>
      </c>
    </row>
    <row r="54" spans="1:27">
      <c r="A54" s="246" t="s">
        <v>864</v>
      </c>
      <c r="B54" s="218" t="s">
        <v>865</v>
      </c>
      <c r="C54" s="211" t="e">
        <f ca="1">'All expressed genes'!E167</f>
        <v>#DIV/0!</v>
      </c>
      <c r="D54" s="211" t="e">
        <f ca="1">'All expressed genes'!F167</f>
        <v>#DIV/0!</v>
      </c>
      <c r="E54" s="211" t="e">
        <f t="shared" ca="1" si="2"/>
        <v>#DIV/0!</v>
      </c>
      <c r="F54" s="253" t="e">
        <f t="shared" ca="1" si="3"/>
        <v>#DIV/0!</v>
      </c>
      <c r="G54" s="254" t="s">
        <v>1220</v>
      </c>
      <c r="AA54" s="252" t="s">
        <v>864</v>
      </c>
    </row>
    <row r="55" spans="1:27">
      <c r="A55" s="246" t="s">
        <v>866</v>
      </c>
      <c r="B55" s="218" t="s">
        <v>867</v>
      </c>
      <c r="C55" s="211" t="e">
        <f ca="1">'All expressed genes'!E168</f>
        <v>#DIV/0!</v>
      </c>
      <c r="D55" s="211" t="e">
        <f ca="1">'All expressed genes'!F168</f>
        <v>#DIV/0!</v>
      </c>
      <c r="E55" s="211" t="e">
        <f t="shared" ca="1" si="2"/>
        <v>#DIV/0!</v>
      </c>
      <c r="F55" s="253" t="e">
        <f t="shared" ca="1" si="3"/>
        <v>#DIV/0!</v>
      </c>
      <c r="G55" s="254" t="s">
        <v>1221</v>
      </c>
      <c r="AA55" s="252" t="s">
        <v>866</v>
      </c>
    </row>
    <row r="56" spans="1:27">
      <c r="A56" s="246" t="s">
        <v>868</v>
      </c>
      <c r="B56" s="218" t="s">
        <v>869</v>
      </c>
      <c r="C56" s="211" t="e">
        <f ca="1">'All expressed genes'!E169</f>
        <v>#DIV/0!</v>
      </c>
      <c r="D56" s="211" t="e">
        <f ca="1">'All expressed genes'!F169</f>
        <v>#DIV/0!</v>
      </c>
      <c r="E56" s="211" t="e">
        <f t="shared" ca="1" si="2"/>
        <v>#DIV/0!</v>
      </c>
      <c r="F56" s="253" t="e">
        <f t="shared" ca="1" si="3"/>
        <v>#DIV/0!</v>
      </c>
      <c r="G56" s="254" t="s">
        <v>1222</v>
      </c>
      <c r="AA56" s="252" t="s">
        <v>868</v>
      </c>
    </row>
    <row r="57" spans="1:27">
      <c r="A57" s="246" t="s">
        <v>870</v>
      </c>
      <c r="B57" s="218" t="s">
        <v>871</v>
      </c>
      <c r="C57" s="211" t="e">
        <f ca="1">'All expressed genes'!E170</f>
        <v>#DIV/0!</v>
      </c>
      <c r="D57" s="211" t="e">
        <f ca="1">'All expressed genes'!F170</f>
        <v>#DIV/0!</v>
      </c>
      <c r="E57" s="211" t="e">
        <f t="shared" ca="1" si="2"/>
        <v>#DIV/0!</v>
      </c>
      <c r="F57" s="253" t="e">
        <f t="shared" ca="1" si="3"/>
        <v>#DIV/0!</v>
      </c>
      <c r="G57" s="254" t="s">
        <v>1223</v>
      </c>
      <c r="AA57" s="252" t="s">
        <v>870</v>
      </c>
    </row>
    <row r="58" spans="1:27">
      <c r="A58" s="246" t="s">
        <v>872</v>
      </c>
      <c r="B58" s="218" t="s">
        <v>873</v>
      </c>
      <c r="C58" s="211" t="e">
        <f ca="1">'All expressed genes'!E171</f>
        <v>#DIV/0!</v>
      </c>
      <c r="D58" s="211" t="e">
        <f ca="1">'All expressed genes'!F171</f>
        <v>#DIV/0!</v>
      </c>
      <c r="E58" s="211" t="e">
        <f t="shared" ca="1" si="2"/>
        <v>#DIV/0!</v>
      </c>
      <c r="F58" s="253" t="e">
        <f t="shared" ca="1" si="3"/>
        <v>#DIV/0!</v>
      </c>
      <c r="G58" s="254" t="s">
        <v>1224</v>
      </c>
      <c r="AA58" s="252" t="s">
        <v>872</v>
      </c>
    </row>
    <row r="59" spans="1:27">
      <c r="A59" s="246" t="s">
        <v>874</v>
      </c>
      <c r="B59" s="218" t="s">
        <v>875</v>
      </c>
      <c r="C59" s="211" t="e">
        <f ca="1">'All expressed genes'!E172</f>
        <v>#DIV/0!</v>
      </c>
      <c r="D59" s="211" t="e">
        <f ca="1">'All expressed genes'!F172</f>
        <v>#DIV/0!</v>
      </c>
      <c r="E59" s="211" t="e">
        <f t="shared" ca="1" si="2"/>
        <v>#DIV/0!</v>
      </c>
      <c r="F59" s="253" t="e">
        <f t="shared" ca="1" si="3"/>
        <v>#DIV/0!</v>
      </c>
      <c r="G59" s="254" t="s">
        <v>1225</v>
      </c>
      <c r="AA59" s="252" t="s">
        <v>874</v>
      </c>
    </row>
    <row r="60" spans="1:27">
      <c r="A60" s="246" t="s">
        <v>876</v>
      </c>
      <c r="B60" s="218" t="s">
        <v>877</v>
      </c>
      <c r="C60" s="211" t="e">
        <f ca="1">'All expressed genes'!E173</f>
        <v>#DIV/0!</v>
      </c>
      <c r="D60" s="211" t="e">
        <f ca="1">'All expressed genes'!F173</f>
        <v>#DIV/0!</v>
      </c>
      <c r="E60" s="211" t="e">
        <f t="shared" ca="1" si="2"/>
        <v>#DIV/0!</v>
      </c>
      <c r="F60" s="253" t="e">
        <f t="shared" ca="1" si="3"/>
        <v>#DIV/0!</v>
      </c>
      <c r="G60" s="254" t="s">
        <v>1226</v>
      </c>
      <c r="AA60" s="252" t="s">
        <v>876</v>
      </c>
    </row>
    <row r="61" spans="1:27">
      <c r="A61" s="246" t="s">
        <v>878</v>
      </c>
      <c r="B61" s="218" t="s">
        <v>879</v>
      </c>
      <c r="C61" s="211" t="e">
        <f ca="1">'All expressed genes'!E174</f>
        <v>#DIV/0!</v>
      </c>
      <c r="D61" s="211" t="e">
        <f ca="1">'All expressed genes'!F174</f>
        <v>#DIV/0!</v>
      </c>
      <c r="E61" s="211" t="e">
        <f t="shared" ca="1" si="2"/>
        <v>#DIV/0!</v>
      </c>
      <c r="F61" s="253" t="e">
        <f t="shared" ca="1" si="3"/>
        <v>#DIV/0!</v>
      </c>
      <c r="G61" s="254" t="s">
        <v>1227</v>
      </c>
      <c r="AA61" s="252" t="s">
        <v>878</v>
      </c>
    </row>
    <row r="62" spans="1:27">
      <c r="A62" s="246" t="s">
        <v>880</v>
      </c>
      <c r="B62" s="218" t="s">
        <v>881</v>
      </c>
      <c r="C62" s="211" t="e">
        <f ca="1">'All expressed genes'!E175</f>
        <v>#DIV/0!</v>
      </c>
      <c r="D62" s="211" t="e">
        <f ca="1">'All expressed genes'!F175</f>
        <v>#DIV/0!</v>
      </c>
      <c r="E62" s="211" t="e">
        <f t="shared" ca="1" si="2"/>
        <v>#DIV/0!</v>
      </c>
      <c r="F62" s="253" t="e">
        <f t="shared" ca="1" si="3"/>
        <v>#DIV/0!</v>
      </c>
      <c r="G62" s="254" t="s">
        <v>1228</v>
      </c>
      <c r="AA62" s="252" t="s">
        <v>880</v>
      </c>
    </row>
    <row r="63" spans="1:27">
      <c r="A63" s="246" t="s">
        <v>882</v>
      </c>
      <c r="B63" s="218" t="s">
        <v>883</v>
      </c>
      <c r="C63" s="211" t="e">
        <f ca="1">'All expressed genes'!E176</f>
        <v>#DIV/0!</v>
      </c>
      <c r="D63" s="211" t="e">
        <f ca="1">'All expressed genes'!F176</f>
        <v>#DIV/0!</v>
      </c>
      <c r="E63" s="211" t="e">
        <f t="shared" ca="1" si="2"/>
        <v>#DIV/0!</v>
      </c>
      <c r="F63" s="253" t="e">
        <f t="shared" ca="1" si="3"/>
        <v>#DIV/0!</v>
      </c>
      <c r="G63" s="254" t="s">
        <v>1229</v>
      </c>
      <c r="AA63" s="252" t="s">
        <v>882</v>
      </c>
    </row>
    <row r="64" spans="1:27">
      <c r="A64" s="246" t="s">
        <v>884</v>
      </c>
      <c r="B64" s="218" t="s">
        <v>885</v>
      </c>
      <c r="C64" s="211" t="e">
        <f ca="1">'All expressed genes'!E177</f>
        <v>#DIV/0!</v>
      </c>
      <c r="D64" s="211" t="e">
        <f ca="1">'All expressed genes'!F177</f>
        <v>#DIV/0!</v>
      </c>
      <c r="E64" s="211" t="e">
        <f t="shared" ca="1" si="2"/>
        <v>#DIV/0!</v>
      </c>
      <c r="F64" s="253" t="e">
        <f t="shared" ca="1" si="3"/>
        <v>#DIV/0!</v>
      </c>
      <c r="G64" s="254" t="s">
        <v>1230</v>
      </c>
      <c r="AA64" s="252" t="s">
        <v>884</v>
      </c>
    </row>
    <row r="65" spans="1:27">
      <c r="A65" s="246" t="s">
        <v>886</v>
      </c>
      <c r="B65" s="218" t="s">
        <v>887</v>
      </c>
      <c r="C65" s="211" t="e">
        <f ca="1">'All expressed genes'!E178</f>
        <v>#DIV/0!</v>
      </c>
      <c r="D65" s="211" t="e">
        <f ca="1">'All expressed genes'!F178</f>
        <v>#DIV/0!</v>
      </c>
      <c r="E65" s="211" t="e">
        <f t="shared" ca="1" si="2"/>
        <v>#DIV/0!</v>
      </c>
      <c r="F65" s="253" t="e">
        <f t="shared" ca="1" si="3"/>
        <v>#DIV/0!</v>
      </c>
      <c r="G65" s="254" t="s">
        <v>1231</v>
      </c>
      <c r="AA65" s="252" t="s">
        <v>886</v>
      </c>
    </row>
    <row r="66" spans="1:27">
      <c r="A66" s="246" t="s">
        <v>888</v>
      </c>
      <c r="B66" s="218" t="s">
        <v>889</v>
      </c>
      <c r="C66" s="211" t="e">
        <f ca="1">'All expressed genes'!E179</f>
        <v>#DIV/0!</v>
      </c>
      <c r="D66" s="211" t="e">
        <f ca="1">'All expressed genes'!F179</f>
        <v>#DIV/0!</v>
      </c>
      <c r="E66" s="211" t="e">
        <f t="shared" ca="1" si="2"/>
        <v>#DIV/0!</v>
      </c>
      <c r="F66" s="253" t="e">
        <f t="shared" ca="1" si="3"/>
        <v>#DIV/0!</v>
      </c>
      <c r="G66" s="254" t="s">
        <v>1232</v>
      </c>
      <c r="AA66" s="252" t="s">
        <v>888</v>
      </c>
    </row>
    <row r="67" spans="1:27">
      <c r="A67" s="246" t="s">
        <v>890</v>
      </c>
      <c r="B67" s="218" t="s">
        <v>891</v>
      </c>
      <c r="C67" s="211" t="e">
        <f ca="1">'All expressed genes'!E180</f>
        <v>#DIV/0!</v>
      </c>
      <c r="D67" s="211" t="e">
        <f ca="1">'All expressed genes'!F180</f>
        <v>#DIV/0!</v>
      </c>
      <c r="E67" s="211" t="e">
        <f t="shared" ca="1" si="2"/>
        <v>#DIV/0!</v>
      </c>
      <c r="F67" s="253" t="e">
        <f t="shared" ca="1" si="3"/>
        <v>#DIV/0!</v>
      </c>
      <c r="G67" s="254" t="s">
        <v>1233</v>
      </c>
      <c r="AA67" s="252" t="s">
        <v>890</v>
      </c>
    </row>
    <row r="68" spans="1:27">
      <c r="A68" s="246" t="s">
        <v>892</v>
      </c>
      <c r="B68" s="218" t="s">
        <v>893</v>
      </c>
      <c r="C68" s="211" t="e">
        <f ca="1">'All expressed genes'!E181</f>
        <v>#DIV/0!</v>
      </c>
      <c r="D68" s="211" t="e">
        <f ca="1">'All expressed genes'!F181</f>
        <v>#DIV/0!</v>
      </c>
      <c r="E68" s="211" t="e">
        <f t="shared" ref="E68:E74" ca="1" si="4">C68/D68</f>
        <v>#DIV/0!</v>
      </c>
      <c r="F68" s="253" t="e">
        <f t="shared" ref="F68:F74" ca="1" si="5">IF(E68&gt;1,E68,-1/E68)</f>
        <v>#DIV/0!</v>
      </c>
      <c r="G68" s="254" t="s">
        <v>1234</v>
      </c>
      <c r="AA68" s="252" t="s">
        <v>892</v>
      </c>
    </row>
    <row r="69" spans="1:27">
      <c r="A69" s="246" t="s">
        <v>894</v>
      </c>
      <c r="B69" s="218" t="s">
        <v>895</v>
      </c>
      <c r="C69" s="211" t="e">
        <f ca="1">'All expressed genes'!E182</f>
        <v>#DIV/0!</v>
      </c>
      <c r="D69" s="211" t="e">
        <f ca="1">'All expressed genes'!F182</f>
        <v>#DIV/0!</v>
      </c>
      <c r="E69" s="211" t="e">
        <f t="shared" ca="1" si="4"/>
        <v>#DIV/0!</v>
      </c>
      <c r="F69" s="253" t="e">
        <f t="shared" ca="1" si="5"/>
        <v>#DIV/0!</v>
      </c>
      <c r="G69" s="254" t="s">
        <v>1235</v>
      </c>
      <c r="AA69" s="252" t="s">
        <v>894</v>
      </c>
    </row>
    <row r="70" spans="1:27">
      <c r="A70" s="246" t="s">
        <v>896</v>
      </c>
      <c r="B70" s="218" t="s">
        <v>897</v>
      </c>
      <c r="C70" s="211" t="e">
        <f ca="1">'All expressed genes'!E183</f>
        <v>#DIV/0!</v>
      </c>
      <c r="D70" s="211" t="e">
        <f ca="1">'All expressed genes'!F183</f>
        <v>#DIV/0!</v>
      </c>
      <c r="E70" s="211" t="e">
        <f t="shared" ca="1" si="4"/>
        <v>#DIV/0!</v>
      </c>
      <c r="F70" s="253" t="e">
        <f t="shared" ca="1" si="5"/>
        <v>#DIV/0!</v>
      </c>
      <c r="G70" s="254" t="s">
        <v>1236</v>
      </c>
      <c r="AA70" s="252" t="s">
        <v>896</v>
      </c>
    </row>
    <row r="71" spans="1:27">
      <c r="A71" s="246" t="s">
        <v>898</v>
      </c>
      <c r="B71" s="218" t="s">
        <v>899</v>
      </c>
      <c r="C71" s="211" t="e">
        <f ca="1">'All expressed genes'!E184</f>
        <v>#DIV/0!</v>
      </c>
      <c r="D71" s="211" t="e">
        <f ca="1">'All expressed genes'!F184</f>
        <v>#DIV/0!</v>
      </c>
      <c r="E71" s="211" t="e">
        <f t="shared" ca="1" si="4"/>
        <v>#DIV/0!</v>
      </c>
      <c r="F71" s="253" t="e">
        <f t="shared" ca="1" si="5"/>
        <v>#DIV/0!</v>
      </c>
      <c r="G71" s="254" t="s">
        <v>1237</v>
      </c>
      <c r="AA71" s="252" t="s">
        <v>898</v>
      </c>
    </row>
    <row r="72" spans="1:27">
      <c r="A72" s="246" t="s">
        <v>900</v>
      </c>
      <c r="B72" s="218" t="s">
        <v>901</v>
      </c>
      <c r="C72" s="211" t="e">
        <f ca="1">'All expressed genes'!E185</f>
        <v>#DIV/0!</v>
      </c>
      <c r="D72" s="211" t="e">
        <f ca="1">'All expressed genes'!F185</f>
        <v>#DIV/0!</v>
      </c>
      <c r="E72" s="211" t="e">
        <f t="shared" ca="1" si="4"/>
        <v>#DIV/0!</v>
      </c>
      <c r="F72" s="253" t="e">
        <f t="shared" ca="1" si="5"/>
        <v>#DIV/0!</v>
      </c>
      <c r="G72" s="254" t="s">
        <v>1238</v>
      </c>
      <c r="AA72" s="252" t="s">
        <v>900</v>
      </c>
    </row>
    <row r="73" spans="1:27">
      <c r="A73" s="246" t="s">
        <v>902</v>
      </c>
      <c r="B73" s="218" t="s">
        <v>903</v>
      </c>
      <c r="C73" s="211" t="e">
        <f ca="1">'All expressed genes'!E186</f>
        <v>#DIV/0!</v>
      </c>
      <c r="D73" s="211" t="e">
        <f ca="1">'All expressed genes'!F186</f>
        <v>#DIV/0!</v>
      </c>
      <c r="E73" s="211" t="e">
        <f t="shared" ca="1" si="4"/>
        <v>#DIV/0!</v>
      </c>
      <c r="F73" s="253" t="e">
        <f t="shared" ca="1" si="5"/>
        <v>#DIV/0!</v>
      </c>
      <c r="G73" s="254" t="s">
        <v>1239</v>
      </c>
      <c r="AA73" s="252" t="s">
        <v>902</v>
      </c>
    </row>
    <row r="74" spans="1:27">
      <c r="A74" s="246" t="s">
        <v>904</v>
      </c>
      <c r="B74" s="218" t="s">
        <v>905</v>
      </c>
      <c r="C74" s="211" t="e">
        <f ca="1">'All expressed genes'!E187</f>
        <v>#DIV/0!</v>
      </c>
      <c r="D74" s="211" t="e">
        <f ca="1">'All expressed genes'!F187</f>
        <v>#DIV/0!</v>
      </c>
      <c r="E74" s="211" t="e">
        <f t="shared" ca="1" si="4"/>
        <v>#DIV/0!</v>
      </c>
      <c r="F74" s="253" t="e">
        <f t="shared" ca="1" si="5"/>
        <v>#DIV/0!</v>
      </c>
      <c r="G74" s="254" t="s">
        <v>1240</v>
      </c>
      <c r="AA74" s="252" t="s">
        <v>904</v>
      </c>
    </row>
    <row r="75" spans="1:27">
      <c r="H75" s="250"/>
    </row>
    <row r="76" spans="1:27">
      <c r="H76" s="250"/>
    </row>
    <row r="77" spans="1:27">
      <c r="H77" s="250"/>
    </row>
    <row r="78" spans="1:27">
      <c r="H78" s="250"/>
    </row>
    <row r="79" spans="1:27">
      <c r="H79" s="250"/>
    </row>
    <row r="80" spans="1:27">
      <c r="H80" s="250"/>
    </row>
    <row r="81" spans="8:8">
      <c r="H81" s="250"/>
    </row>
    <row r="82" spans="8:8">
      <c r="H82" s="250"/>
    </row>
    <row r="83" spans="8:8">
      <c r="H83" s="250"/>
    </row>
    <row r="84" spans="8:8">
      <c r="H84" s="250"/>
    </row>
    <row r="85" spans="8:8">
      <c r="H85" s="250"/>
    </row>
    <row r="86" spans="8:8">
      <c r="H86" s="250"/>
    </row>
    <row r="87" spans="8:8">
      <c r="H87" s="250"/>
    </row>
    <row r="88" spans="8:8">
      <c r="H88" s="250"/>
    </row>
    <row r="89" spans="8:8">
      <c r="H89" s="250"/>
    </row>
    <row r="90" spans="8:8">
      <c r="H90" s="250"/>
    </row>
    <row r="91" spans="8:8">
      <c r="H91" s="250"/>
    </row>
    <row r="92" spans="8:8">
      <c r="H92" s="250"/>
    </row>
    <row r="93" spans="8:8">
      <c r="H93" s="250"/>
    </row>
    <row r="94" spans="8:8">
      <c r="H94" s="250"/>
    </row>
    <row r="95" spans="8:8">
      <c r="H95" s="250"/>
    </row>
    <row r="96" spans="8:8">
      <c r="H96" s="250"/>
    </row>
    <row r="97" spans="8:8">
      <c r="H97" s="250"/>
    </row>
    <row r="98" spans="8:8">
      <c r="H98" s="250"/>
    </row>
    <row r="99" spans="8:8">
      <c r="H99" s="250"/>
    </row>
    <row r="100" spans="8:8">
      <c r="H100" s="250"/>
    </row>
    <row r="101" spans="8:8">
      <c r="H101" s="250"/>
    </row>
    <row r="102" spans="8:8">
      <c r="H102" s="250"/>
    </row>
    <row r="103" spans="8:8">
      <c r="H103" s="250"/>
    </row>
    <row r="104" spans="8:8">
      <c r="H104" s="250"/>
    </row>
    <row r="105" spans="8:8">
      <c r="H105" s="250"/>
    </row>
    <row r="106" spans="8:8">
      <c r="H106" s="250"/>
    </row>
    <row r="107" spans="8:8">
      <c r="H107" s="250"/>
    </row>
    <row r="108" spans="8:8">
      <c r="H108" s="250"/>
    </row>
    <row r="109" spans="8:8">
      <c r="H109" s="250"/>
    </row>
    <row r="110" spans="8:8">
      <c r="H110" s="250"/>
    </row>
    <row r="111" spans="8:8">
      <c r="H111" s="250"/>
    </row>
    <row r="112" spans="8:8">
      <c r="H112" s="250"/>
    </row>
    <row r="113" spans="8:8">
      <c r="H113" s="250"/>
    </row>
    <row r="114" spans="8:8">
      <c r="H114" s="250"/>
    </row>
    <row r="115" spans="8:8">
      <c r="H115" s="250"/>
    </row>
    <row r="116" spans="8:8">
      <c r="H116" s="250"/>
    </row>
    <row r="117" spans="8:8">
      <c r="H117" s="250"/>
    </row>
    <row r="118" spans="8:8">
      <c r="H118" s="250"/>
    </row>
    <row r="119" spans="8:8">
      <c r="H119" s="250"/>
    </row>
    <row r="120" spans="8:8">
      <c r="H120" s="250"/>
    </row>
    <row r="121" spans="8:8">
      <c r="H121" s="250"/>
    </row>
    <row r="122" spans="8:8">
      <c r="H122" s="250"/>
    </row>
    <row r="123" spans="8:8">
      <c r="H123" s="250"/>
    </row>
    <row r="124" spans="8:8">
      <c r="H124" s="250"/>
    </row>
    <row r="125" spans="8:8">
      <c r="H125" s="250"/>
    </row>
    <row r="126" spans="8:8">
      <c r="H126" s="250"/>
    </row>
    <row r="127" spans="8:8">
      <c r="H127" s="250"/>
    </row>
    <row r="128" spans="8:8">
      <c r="H128" s="250"/>
    </row>
    <row r="129" spans="8:8">
      <c r="H129" s="250"/>
    </row>
    <row r="130" spans="8:8">
      <c r="H130" s="250"/>
    </row>
    <row r="131" spans="8:8">
      <c r="H131" s="250"/>
    </row>
    <row r="132" spans="8:8">
      <c r="H132" s="250"/>
    </row>
    <row r="133" spans="8:8">
      <c r="H133" s="250"/>
    </row>
    <row r="134" spans="8:8">
      <c r="H134" s="250"/>
    </row>
    <row r="135" spans="8:8">
      <c r="H135" s="250"/>
    </row>
    <row r="136" spans="8:8">
      <c r="H136" s="250"/>
    </row>
    <row r="137" spans="8:8">
      <c r="H137" s="250"/>
    </row>
    <row r="138" spans="8:8">
      <c r="H138" s="250"/>
    </row>
    <row r="139" spans="8:8">
      <c r="H139" s="250"/>
    </row>
    <row r="140" spans="8:8">
      <c r="H140" s="250"/>
    </row>
    <row r="141" spans="8:8">
      <c r="H141" s="250"/>
    </row>
    <row r="142" spans="8:8">
      <c r="H142" s="250"/>
    </row>
    <row r="143" spans="8:8">
      <c r="H143" s="250"/>
    </row>
    <row r="144" spans="8:8">
      <c r="H144" s="250"/>
    </row>
    <row r="145" spans="8:8">
      <c r="H145" s="250"/>
    </row>
    <row r="146" spans="8:8">
      <c r="H146" s="250"/>
    </row>
    <row r="147" spans="8:8">
      <c r="H147" s="250"/>
    </row>
    <row r="148" spans="8:8">
      <c r="H148" s="250"/>
    </row>
    <row r="149" spans="8:8">
      <c r="H149" s="250"/>
    </row>
    <row r="150" spans="8:8">
      <c r="H150" s="250"/>
    </row>
    <row r="151" spans="8:8">
      <c r="H151" s="250"/>
    </row>
    <row r="152" spans="8:8">
      <c r="H152" s="250"/>
    </row>
    <row r="153" spans="8:8">
      <c r="H153" s="250"/>
    </row>
    <row r="154" spans="8:8">
      <c r="H154" s="250"/>
    </row>
    <row r="155" spans="8:8">
      <c r="H155" s="250"/>
    </row>
    <row r="156" spans="8:8">
      <c r="H156" s="250"/>
    </row>
    <row r="157" spans="8:8">
      <c r="H157" s="250"/>
    </row>
    <row r="158" spans="8:8">
      <c r="H158" s="250"/>
    </row>
    <row r="159" spans="8:8">
      <c r="H159" s="250"/>
    </row>
    <row r="160" spans="8:8">
      <c r="H160" s="250"/>
    </row>
    <row r="161" spans="8:8">
      <c r="H161" s="250"/>
    </row>
    <row r="162" spans="8:8">
      <c r="H162" s="250"/>
    </row>
    <row r="163" spans="8:8">
      <c r="H163" s="250"/>
    </row>
    <row r="164" spans="8:8">
      <c r="H164" s="250"/>
    </row>
    <row r="165" spans="8:8">
      <c r="H165" s="250"/>
    </row>
    <row r="166" spans="8:8">
      <c r="H166" s="250"/>
    </row>
    <row r="167" spans="8:8">
      <c r="H167" s="250"/>
    </row>
    <row r="168" spans="8:8">
      <c r="H168" s="250"/>
    </row>
    <row r="169" spans="8:8">
      <c r="H169" s="250"/>
    </row>
    <row r="170" spans="8:8">
      <c r="H170" s="250"/>
    </row>
    <row r="171" spans="8:8">
      <c r="H171" s="250"/>
    </row>
    <row r="172" spans="8:8">
      <c r="H172" s="250"/>
    </row>
    <row r="173" spans="8:8">
      <c r="H173" s="250"/>
    </row>
    <row r="174" spans="8:8">
      <c r="H174" s="250"/>
    </row>
    <row r="175" spans="8:8">
      <c r="H175" s="250"/>
    </row>
    <row r="176" spans="8:8">
      <c r="H176" s="250"/>
    </row>
    <row r="177" spans="8:8">
      <c r="H177" s="250"/>
    </row>
    <row r="178" spans="8:8">
      <c r="H178" s="250"/>
    </row>
    <row r="179" spans="8:8">
      <c r="H179" s="250"/>
    </row>
    <row r="180" spans="8:8">
      <c r="H180" s="250"/>
    </row>
    <row r="181" spans="8:8">
      <c r="H181" s="250"/>
    </row>
    <row r="182" spans="8:8">
      <c r="H182" s="250"/>
    </row>
    <row r="183" spans="8:8">
      <c r="H183" s="250"/>
    </row>
    <row r="184" spans="8:8">
      <c r="H184" s="250"/>
    </row>
    <row r="185" spans="8:8">
      <c r="H185" s="250"/>
    </row>
    <row r="186" spans="8:8">
      <c r="H186" s="250"/>
    </row>
    <row r="187" spans="8:8">
      <c r="H187" s="250"/>
    </row>
    <row r="188" spans="8:8">
      <c r="H188" s="250"/>
    </row>
    <row r="189" spans="8:8">
      <c r="H189" s="250"/>
    </row>
    <row r="190" spans="8:8">
      <c r="H190" s="250"/>
    </row>
    <row r="191" spans="8:8">
      <c r="H191" s="250"/>
    </row>
    <row r="192" spans="8:8">
      <c r="H192" s="250"/>
    </row>
    <row r="193" spans="8:8">
      <c r="H193" s="250"/>
    </row>
    <row r="194" spans="8:8">
      <c r="H194" s="250"/>
    </row>
    <row r="195" spans="8:8">
      <c r="H195" s="250"/>
    </row>
  </sheetData>
  <mergeCells count="5">
    <mergeCell ref="C2:D2"/>
    <mergeCell ref="B2:B3"/>
    <mergeCell ref="A2:A3"/>
    <mergeCell ref="A1:G1"/>
    <mergeCell ref="G2:G3"/>
  </mergeCells>
  <phoneticPr fontId="47"/>
  <conditionalFormatting sqref="A2:B2">
    <cfRule type="duplicateValues" dxfId="7" priority="5"/>
  </conditionalFormatting>
  <conditionalFormatting sqref="F4:F74">
    <cfRule type="cellIs" dxfId="6" priority="2" operator="lessThanOrEqual">
      <formula>-2</formula>
    </cfRule>
    <cfRule type="cellIs" dxfId="5" priority="3" operator="greaterThanOrEqual">
      <formula>2</formula>
    </cfRule>
  </conditionalFormatting>
  <conditionalFormatting sqref="G2">
    <cfRule type="duplicateValues" dxfId="4" priority="4"/>
  </conditionalFormatting>
  <pageMargins left="0.7" right="0.7" top="0.75" bottom="0.75" header="0.3" footer="0.3"/>
  <pageSetup paperSize="9" scale="34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499984740745262"/>
    <pageSetUpPr fitToPage="1"/>
  </sheetPr>
  <dimension ref="A1:AA154"/>
  <sheetViews>
    <sheetView zoomScale="90" zoomScaleNormal="90" workbookViewId="0">
      <pane ySplit="3" topLeftCell="A4" activePane="bottomLeft" state="frozen"/>
      <selection pane="bottomLeft" sqref="A1:G1"/>
    </sheetView>
  </sheetViews>
  <sheetFormatPr defaultRowHeight="13.5"/>
  <cols>
    <col min="1" max="1" width="30.625" customWidth="1"/>
    <col min="2" max="2" width="16" customWidth="1"/>
    <col min="3" max="3" width="10.5" customWidth="1"/>
    <col min="4" max="4" width="11.5" customWidth="1"/>
    <col min="5" max="5" width="13.25" customWidth="1"/>
    <col min="6" max="6" width="15.375" customWidth="1"/>
    <col min="7" max="7" width="46.875" customWidth="1"/>
    <col min="8" max="8" width="11" customWidth="1"/>
    <col min="11" max="11" width="11.625" customWidth="1"/>
  </cols>
  <sheetData>
    <row r="1" spans="1:27" ht="36" customHeight="1">
      <c r="A1" s="298" t="s">
        <v>966</v>
      </c>
      <c r="B1" s="298"/>
      <c r="C1" s="298"/>
      <c r="D1" s="298"/>
      <c r="E1" s="298"/>
      <c r="F1" s="298"/>
      <c r="G1" s="298"/>
    </row>
    <row r="2" spans="1:27" ht="25.5">
      <c r="A2" s="296" t="s">
        <v>1369</v>
      </c>
      <c r="B2" s="296" t="s">
        <v>1368</v>
      </c>
      <c r="C2" s="295" t="s">
        <v>919</v>
      </c>
      <c r="D2" s="295"/>
      <c r="E2" s="213" t="s">
        <v>34</v>
      </c>
      <c r="F2" s="213" t="s">
        <v>36</v>
      </c>
      <c r="G2" s="294" t="s">
        <v>984</v>
      </c>
    </row>
    <row r="3" spans="1:27" ht="27.75" customHeight="1">
      <c r="A3" s="297"/>
      <c r="B3" s="297"/>
      <c r="C3" s="214" t="s">
        <v>5</v>
      </c>
      <c r="D3" s="214" t="s">
        <v>23</v>
      </c>
      <c r="E3" s="214" t="str">
        <f>C3&amp;" /"&amp;D3</f>
        <v>Test /Control</v>
      </c>
      <c r="F3" s="214" t="str">
        <f>C3&amp;" /"&amp;D3</f>
        <v>Test /Control</v>
      </c>
      <c r="G3" s="294"/>
    </row>
    <row r="4" spans="1:27">
      <c r="A4" s="248" t="s">
        <v>601</v>
      </c>
      <c r="B4" s="220" t="s">
        <v>553</v>
      </c>
      <c r="C4" s="247" t="e">
        <f ca="1">VLOOKUP(AA4,'All expressed genes'!A:F,5,0)</f>
        <v>#DIV/0!</v>
      </c>
      <c r="D4" s="215" t="e">
        <f ca="1">VLOOKUP(AA4,'All expressed genes'!A:F,6,0)</f>
        <v>#DIV/0!</v>
      </c>
      <c r="E4" s="215" t="e">
        <f ca="1">C4/D4</f>
        <v>#DIV/0!</v>
      </c>
      <c r="F4" s="216" t="e">
        <f ca="1">IF(E4&gt;1,E4,-1/E4)</f>
        <v>#DIV/0!</v>
      </c>
      <c r="G4" s="257" t="s">
        <v>1253</v>
      </c>
      <c r="AA4" s="256" t="s">
        <v>600</v>
      </c>
    </row>
    <row r="5" spans="1:27">
      <c r="A5" s="248" t="s">
        <v>603</v>
      </c>
      <c r="B5" s="220" t="s">
        <v>553</v>
      </c>
      <c r="C5" s="247" t="e">
        <f ca="1">VLOOKUP(AA5,'All expressed genes'!A:F,5,0)</f>
        <v>#DIV/0!</v>
      </c>
      <c r="D5" s="215" t="e">
        <f ca="1">VLOOKUP(AA5,'All expressed genes'!A:F,6,0)</f>
        <v>#DIV/0!</v>
      </c>
      <c r="E5" s="215" t="e">
        <f t="shared" ref="E5:E68" ca="1" si="0">C5/D5</f>
        <v>#DIV/0!</v>
      </c>
      <c r="F5" s="216" t="e">
        <f t="shared" ref="F5:F68" ca="1" si="1">IF(E5&gt;1,E5,-1/E5)</f>
        <v>#DIV/0!</v>
      </c>
      <c r="G5" s="257" t="s">
        <v>1254</v>
      </c>
      <c r="AA5" s="256" t="s">
        <v>602</v>
      </c>
    </row>
    <row r="6" spans="1:27">
      <c r="A6" s="248" t="s">
        <v>605</v>
      </c>
      <c r="B6" s="220" t="s">
        <v>553</v>
      </c>
      <c r="C6" s="247" t="e">
        <f ca="1">VLOOKUP(AA6,'All expressed genes'!A:F,5,0)</f>
        <v>#DIV/0!</v>
      </c>
      <c r="D6" s="215" t="e">
        <f ca="1">VLOOKUP(AA6,'All expressed genes'!A:F,6,0)</f>
        <v>#DIV/0!</v>
      </c>
      <c r="E6" s="215" t="e">
        <f t="shared" ca="1" si="0"/>
        <v>#DIV/0!</v>
      </c>
      <c r="F6" s="216" t="e">
        <f t="shared" ca="1" si="1"/>
        <v>#DIV/0!</v>
      </c>
      <c r="G6" s="257" t="s">
        <v>1255</v>
      </c>
      <c r="AA6" s="256" t="s">
        <v>604</v>
      </c>
    </row>
    <row r="7" spans="1:27" ht="22.5">
      <c r="A7" s="248" t="s">
        <v>945</v>
      </c>
      <c r="B7" s="221" t="s">
        <v>554</v>
      </c>
      <c r="C7" s="247" t="e">
        <f ca="1">VLOOKUP(AA7,'All expressed genes'!A:F,5,0)</f>
        <v>#DIV/0!</v>
      </c>
      <c r="D7" s="215" t="e">
        <f ca="1">VLOOKUP(AA7,'All expressed genes'!A:F,6,0)</f>
        <v>#DIV/0!</v>
      </c>
      <c r="E7" s="215" t="e">
        <f t="shared" ca="1" si="0"/>
        <v>#DIV/0!</v>
      </c>
      <c r="F7" s="216" t="e">
        <f t="shared" ca="1" si="1"/>
        <v>#DIV/0!</v>
      </c>
      <c r="G7" s="258" t="s">
        <v>1367</v>
      </c>
      <c r="AA7" s="256" t="s">
        <v>610</v>
      </c>
    </row>
    <row r="8" spans="1:27" ht="22.5">
      <c r="A8" s="248" t="s">
        <v>967</v>
      </c>
      <c r="B8" s="221" t="s">
        <v>554</v>
      </c>
      <c r="C8" s="247" t="e">
        <f ca="1">VLOOKUP(AA8,'All expressed genes'!A:F,5,0)</f>
        <v>#DIV/0!</v>
      </c>
      <c r="D8" s="215" t="e">
        <f ca="1">VLOOKUP(AA8,'All expressed genes'!A:F,6,0)</f>
        <v>#DIV/0!</v>
      </c>
      <c r="E8" s="215" t="e">
        <f t="shared" ca="1" si="0"/>
        <v>#DIV/0!</v>
      </c>
      <c r="F8" s="216" t="e">
        <f t="shared" ca="1" si="1"/>
        <v>#DIV/0!</v>
      </c>
      <c r="G8" s="258" t="s">
        <v>1367</v>
      </c>
      <c r="AA8" s="256" t="s">
        <v>610</v>
      </c>
    </row>
    <row r="9" spans="1:27">
      <c r="A9" s="248" t="s">
        <v>609</v>
      </c>
      <c r="B9" s="221" t="s">
        <v>554</v>
      </c>
      <c r="C9" s="247" t="e">
        <f ca="1">VLOOKUP(AA9,'All expressed genes'!A:F,5,0)</f>
        <v>#DIV/0!</v>
      </c>
      <c r="D9" s="215" t="e">
        <f ca="1">VLOOKUP(AA9,'All expressed genes'!A:F,6,0)</f>
        <v>#DIV/0!</v>
      </c>
      <c r="E9" s="215" t="e">
        <f t="shared" ca="1" si="0"/>
        <v>#DIV/0!</v>
      </c>
      <c r="F9" s="216" t="e">
        <f t="shared" ca="1" si="1"/>
        <v>#DIV/0!</v>
      </c>
      <c r="G9" s="257" t="s">
        <v>1256</v>
      </c>
      <c r="AA9" s="256" t="s">
        <v>608</v>
      </c>
    </row>
    <row r="10" spans="1:27" ht="22.5">
      <c r="A10" s="248" t="s">
        <v>946</v>
      </c>
      <c r="B10" s="222" t="s">
        <v>555</v>
      </c>
      <c r="C10" s="247" t="e">
        <f ca="1">VLOOKUP(AA10,'All expressed genes'!A:F,5,0)</f>
        <v>#DIV/0!</v>
      </c>
      <c r="D10" s="215" t="e">
        <f ca="1">VLOOKUP(AA10,'All expressed genes'!A:F,6,0)</f>
        <v>#DIV/0!</v>
      </c>
      <c r="E10" s="215" t="e">
        <f t="shared" ca="1" si="0"/>
        <v>#DIV/0!</v>
      </c>
      <c r="F10" s="216" t="e">
        <f t="shared" ca="1" si="1"/>
        <v>#DIV/0!</v>
      </c>
      <c r="G10" s="258" t="s">
        <v>1355</v>
      </c>
      <c r="AA10" s="256" t="s">
        <v>611</v>
      </c>
    </row>
    <row r="11" spans="1:27" ht="22.5">
      <c r="A11" s="248" t="s">
        <v>968</v>
      </c>
      <c r="B11" s="222" t="s">
        <v>555</v>
      </c>
      <c r="C11" s="247" t="e">
        <f ca="1">VLOOKUP(AA11,'All expressed genes'!A:F,5,0)</f>
        <v>#DIV/0!</v>
      </c>
      <c r="D11" s="215" t="e">
        <f ca="1">VLOOKUP(AA11,'All expressed genes'!A:F,6,0)</f>
        <v>#DIV/0!</v>
      </c>
      <c r="E11" s="215" t="e">
        <f t="shared" ca="1" si="0"/>
        <v>#DIV/0!</v>
      </c>
      <c r="F11" s="216" t="e">
        <f t="shared" ca="1" si="1"/>
        <v>#DIV/0!</v>
      </c>
      <c r="G11" s="258" t="s">
        <v>1355</v>
      </c>
      <c r="AA11" s="256" t="s">
        <v>611</v>
      </c>
    </row>
    <row r="12" spans="1:27">
      <c r="A12" s="248" t="s">
        <v>614</v>
      </c>
      <c r="B12" s="222" t="s">
        <v>555</v>
      </c>
      <c r="C12" s="247" t="e">
        <f ca="1">VLOOKUP(AA12,'All expressed genes'!A:F,5,0)</f>
        <v>#DIV/0!</v>
      </c>
      <c r="D12" s="215" t="e">
        <f ca="1">VLOOKUP(AA12,'All expressed genes'!A:F,6,0)</f>
        <v>#DIV/0!</v>
      </c>
      <c r="E12" s="215" t="e">
        <f t="shared" ca="1" si="0"/>
        <v>#DIV/0!</v>
      </c>
      <c r="F12" s="216" t="e">
        <f t="shared" ca="1" si="1"/>
        <v>#DIV/0!</v>
      </c>
      <c r="G12" s="257" t="s">
        <v>1257</v>
      </c>
      <c r="AA12" s="256" t="s">
        <v>613</v>
      </c>
    </row>
    <row r="13" spans="1:27">
      <c r="A13" s="248" t="s">
        <v>615</v>
      </c>
      <c r="B13" s="222" t="s">
        <v>555</v>
      </c>
      <c r="C13" s="247" t="e">
        <f ca="1">VLOOKUP(AA13,'All expressed genes'!A:F,5,0)</f>
        <v>#DIV/0!</v>
      </c>
      <c r="D13" s="215" t="e">
        <f ca="1">VLOOKUP(AA13,'All expressed genes'!A:F,6,0)</f>
        <v>#DIV/0!</v>
      </c>
      <c r="E13" s="215" t="e">
        <f t="shared" ca="1" si="0"/>
        <v>#DIV/0!</v>
      </c>
      <c r="F13" s="216" t="e">
        <f t="shared" ca="1" si="1"/>
        <v>#DIV/0!</v>
      </c>
      <c r="G13" s="257" t="s">
        <v>1258</v>
      </c>
      <c r="AA13" s="256" t="s">
        <v>493</v>
      </c>
    </row>
    <row r="14" spans="1:27">
      <c r="A14" s="248" t="s">
        <v>617</v>
      </c>
      <c r="B14" s="222" t="s">
        <v>555</v>
      </c>
      <c r="C14" s="247" t="e">
        <f ca="1">VLOOKUP(AA14,'All expressed genes'!A:F,5,0)</f>
        <v>#DIV/0!</v>
      </c>
      <c r="D14" s="215" t="e">
        <f ca="1">VLOOKUP(AA14,'All expressed genes'!A:F,6,0)</f>
        <v>#DIV/0!</v>
      </c>
      <c r="E14" s="215" t="e">
        <f t="shared" ca="1" si="0"/>
        <v>#DIV/0!</v>
      </c>
      <c r="F14" s="216" t="e">
        <f t="shared" ca="1" si="1"/>
        <v>#DIV/0!</v>
      </c>
      <c r="G14" s="257" t="s">
        <v>1259</v>
      </c>
      <c r="AA14" s="256" t="s">
        <v>616</v>
      </c>
    </row>
    <row r="15" spans="1:27">
      <c r="A15" s="248" t="s">
        <v>619</v>
      </c>
      <c r="B15" s="222" t="s">
        <v>555</v>
      </c>
      <c r="C15" s="247" t="e">
        <f ca="1">VLOOKUP(AA15,'All expressed genes'!A:F,5,0)</f>
        <v>#DIV/0!</v>
      </c>
      <c r="D15" s="215" t="e">
        <f ca="1">VLOOKUP(AA15,'All expressed genes'!A:F,6,0)</f>
        <v>#DIV/0!</v>
      </c>
      <c r="E15" s="215" t="e">
        <f t="shared" ca="1" si="0"/>
        <v>#DIV/0!</v>
      </c>
      <c r="F15" s="216" t="e">
        <f t="shared" ca="1" si="1"/>
        <v>#DIV/0!</v>
      </c>
      <c r="G15" s="257" t="s">
        <v>1260</v>
      </c>
      <c r="AA15" s="256" t="s">
        <v>618</v>
      </c>
    </row>
    <row r="16" spans="1:27">
      <c r="A16" s="248" t="s">
        <v>623</v>
      </c>
      <c r="B16" s="223" t="s">
        <v>556</v>
      </c>
      <c r="C16" s="247" t="e">
        <f ca="1">VLOOKUP(AA16,'All expressed genes'!A:F,5,0)</f>
        <v>#DIV/0!</v>
      </c>
      <c r="D16" s="215" t="e">
        <f ca="1">VLOOKUP(AA16,'All expressed genes'!A:F,6,0)</f>
        <v>#DIV/0!</v>
      </c>
      <c r="E16" s="215" t="e">
        <f t="shared" ca="1" si="0"/>
        <v>#DIV/0!</v>
      </c>
      <c r="F16" s="216" t="e">
        <f t="shared" ca="1" si="1"/>
        <v>#DIV/0!</v>
      </c>
      <c r="G16" s="257" t="s">
        <v>1261</v>
      </c>
      <c r="AA16" s="256" t="s">
        <v>622</v>
      </c>
    </row>
    <row r="17" spans="1:27">
      <c r="A17" s="248" t="s">
        <v>625</v>
      </c>
      <c r="B17" s="223" t="s">
        <v>556</v>
      </c>
      <c r="C17" s="247" t="e">
        <f ca="1">VLOOKUP(AA17,'All expressed genes'!A:F,5,0)</f>
        <v>#DIV/0!</v>
      </c>
      <c r="D17" s="215" t="e">
        <f ca="1">VLOOKUP(AA17,'All expressed genes'!A:F,6,0)</f>
        <v>#DIV/0!</v>
      </c>
      <c r="E17" s="215" t="e">
        <f t="shared" ca="1" si="0"/>
        <v>#DIV/0!</v>
      </c>
      <c r="F17" s="216" t="e">
        <f t="shared" ca="1" si="1"/>
        <v>#DIV/0!</v>
      </c>
      <c r="G17" s="257" t="s">
        <v>1262</v>
      </c>
      <c r="AA17" s="256" t="s">
        <v>624</v>
      </c>
    </row>
    <row r="18" spans="1:27">
      <c r="A18" s="249" t="s">
        <v>627</v>
      </c>
      <c r="B18" s="224" t="s">
        <v>557</v>
      </c>
      <c r="C18" s="247" t="e">
        <f ca="1">VLOOKUP(AA18,'All expressed genes'!A:F,5,0)</f>
        <v>#DIV/0!</v>
      </c>
      <c r="D18" s="215" t="e">
        <f ca="1">VLOOKUP(AA18,'All expressed genes'!A:F,6,0)</f>
        <v>#DIV/0!</v>
      </c>
      <c r="E18" s="215" t="e">
        <f t="shared" ca="1" si="0"/>
        <v>#DIV/0!</v>
      </c>
      <c r="F18" s="216" t="e">
        <f t="shared" ca="1" si="1"/>
        <v>#DIV/0!</v>
      </c>
      <c r="G18" s="257" t="s">
        <v>1263</v>
      </c>
      <c r="AA18" s="256" t="s">
        <v>626</v>
      </c>
    </row>
    <row r="19" spans="1:27">
      <c r="A19" s="248" t="s">
        <v>629</v>
      </c>
      <c r="B19" s="224" t="s">
        <v>557</v>
      </c>
      <c r="C19" s="247" t="e">
        <f ca="1">VLOOKUP(AA19,'All expressed genes'!A:F,5,0)</f>
        <v>#DIV/0!</v>
      </c>
      <c r="D19" s="215" t="e">
        <f ca="1">VLOOKUP(AA19,'All expressed genes'!A:F,6,0)</f>
        <v>#DIV/0!</v>
      </c>
      <c r="E19" s="215" t="e">
        <f t="shared" ca="1" si="0"/>
        <v>#DIV/0!</v>
      </c>
      <c r="F19" s="216" t="e">
        <f t="shared" ca="1" si="1"/>
        <v>#DIV/0!</v>
      </c>
      <c r="G19" s="257" t="s">
        <v>1264</v>
      </c>
      <c r="AA19" s="256" t="s">
        <v>628</v>
      </c>
    </row>
    <row r="20" spans="1:27" ht="22.5">
      <c r="A20" s="248" t="s">
        <v>947</v>
      </c>
      <c r="B20" s="225" t="s">
        <v>558</v>
      </c>
      <c r="C20" s="247" t="e">
        <f ca="1">VLOOKUP(AA20,'All expressed genes'!A:F,5,0)</f>
        <v>#DIV/0!</v>
      </c>
      <c r="D20" s="215" t="e">
        <f ca="1">VLOOKUP(AA20,'All expressed genes'!A:F,6,0)</f>
        <v>#DIV/0!</v>
      </c>
      <c r="E20" s="215" t="e">
        <f t="shared" ca="1" si="0"/>
        <v>#DIV/0!</v>
      </c>
      <c r="F20" s="216" t="e">
        <f t="shared" ca="1" si="1"/>
        <v>#DIV/0!</v>
      </c>
      <c r="G20" s="258" t="s">
        <v>1356</v>
      </c>
      <c r="AA20" s="256" t="s">
        <v>634</v>
      </c>
    </row>
    <row r="21" spans="1:27" ht="22.5">
      <c r="A21" s="248" t="s">
        <v>948</v>
      </c>
      <c r="B21" s="225" t="s">
        <v>558</v>
      </c>
      <c r="C21" s="247" t="e">
        <f ca="1">VLOOKUP(AA21,'All expressed genes'!A:F,5,0)</f>
        <v>#DIV/0!</v>
      </c>
      <c r="D21" s="215" t="e">
        <f ca="1">VLOOKUP(AA21,'All expressed genes'!A:F,6,0)</f>
        <v>#DIV/0!</v>
      </c>
      <c r="E21" s="215" t="e">
        <f t="shared" ca="1" si="0"/>
        <v>#DIV/0!</v>
      </c>
      <c r="F21" s="216" t="e">
        <f t="shared" ca="1" si="1"/>
        <v>#DIV/0!</v>
      </c>
      <c r="G21" s="258" t="s">
        <v>1356</v>
      </c>
      <c r="AA21" s="256" t="s">
        <v>634</v>
      </c>
    </row>
    <row r="22" spans="1:27">
      <c r="A22" s="248" t="s">
        <v>637</v>
      </c>
      <c r="B22" s="225" t="s">
        <v>558</v>
      </c>
      <c r="C22" s="247" t="e">
        <f ca="1">VLOOKUP(AA22,'All expressed genes'!A:F,5,0)</f>
        <v>#DIV/0!</v>
      </c>
      <c r="D22" s="215" t="e">
        <f ca="1">VLOOKUP(AA22,'All expressed genes'!A:F,6,0)</f>
        <v>#DIV/0!</v>
      </c>
      <c r="E22" s="215" t="e">
        <f t="shared" ca="1" si="0"/>
        <v>#DIV/0!</v>
      </c>
      <c r="F22" s="216" t="e">
        <f t="shared" ca="1" si="1"/>
        <v>#DIV/0!</v>
      </c>
      <c r="G22" s="257" t="s">
        <v>1265</v>
      </c>
      <c r="AA22" s="256" t="s">
        <v>636</v>
      </c>
    </row>
    <row r="23" spans="1:27">
      <c r="A23" s="248" t="s">
        <v>641</v>
      </c>
      <c r="B23" s="226" t="s">
        <v>494</v>
      </c>
      <c r="C23" s="247" t="e">
        <f ca="1">VLOOKUP(AA23,'All expressed genes'!A:F,5,0)</f>
        <v>#DIV/0!</v>
      </c>
      <c r="D23" s="215" t="e">
        <f ca="1">VLOOKUP(AA23,'All expressed genes'!A:F,6,0)</f>
        <v>#DIV/0!</v>
      </c>
      <c r="E23" s="215" t="e">
        <f t="shared" ca="1" si="0"/>
        <v>#DIV/0!</v>
      </c>
      <c r="F23" s="216" t="e">
        <f t="shared" ca="1" si="1"/>
        <v>#DIV/0!</v>
      </c>
      <c r="G23" s="257" t="s">
        <v>1266</v>
      </c>
      <c r="AA23" s="256" t="s">
        <v>640</v>
      </c>
    </row>
    <row r="24" spans="1:27">
      <c r="A24" s="248" t="s">
        <v>645</v>
      </c>
      <c r="B24" s="227" t="s">
        <v>559</v>
      </c>
      <c r="C24" s="247" t="e">
        <f ca="1">VLOOKUP(AA24,'All expressed genes'!A:F,5,0)</f>
        <v>#DIV/0!</v>
      </c>
      <c r="D24" s="215" t="e">
        <f ca="1">VLOOKUP(AA24,'All expressed genes'!A:F,6,0)</f>
        <v>#DIV/0!</v>
      </c>
      <c r="E24" s="215" t="e">
        <f t="shared" ca="1" si="0"/>
        <v>#DIV/0!</v>
      </c>
      <c r="F24" s="216" t="e">
        <f t="shared" ca="1" si="1"/>
        <v>#DIV/0!</v>
      </c>
      <c r="G24" s="257" t="s">
        <v>1267</v>
      </c>
      <c r="AA24" s="256" t="s">
        <v>644</v>
      </c>
    </row>
    <row r="25" spans="1:27">
      <c r="A25" s="248" t="s">
        <v>647</v>
      </c>
      <c r="B25" s="227" t="s">
        <v>559</v>
      </c>
      <c r="C25" s="247" t="e">
        <f ca="1">VLOOKUP(AA25,'All expressed genes'!A:F,5,0)</f>
        <v>#DIV/0!</v>
      </c>
      <c r="D25" s="215" t="e">
        <f ca="1">VLOOKUP(AA25,'All expressed genes'!A:F,6,0)</f>
        <v>#DIV/0!</v>
      </c>
      <c r="E25" s="215" t="e">
        <f t="shared" ca="1" si="0"/>
        <v>#DIV/0!</v>
      </c>
      <c r="F25" s="216" t="e">
        <f t="shared" ca="1" si="1"/>
        <v>#DIV/0!</v>
      </c>
      <c r="G25" s="257" t="s">
        <v>1268</v>
      </c>
      <c r="AA25" s="256" t="s">
        <v>646</v>
      </c>
    </row>
    <row r="26" spans="1:27">
      <c r="A26" s="248" t="s">
        <v>650</v>
      </c>
      <c r="B26" s="228" t="s">
        <v>560</v>
      </c>
      <c r="C26" s="247" t="e">
        <f ca="1">VLOOKUP(AA26,'All expressed genes'!A:F,5,0)</f>
        <v>#DIV/0!</v>
      </c>
      <c r="D26" s="215" t="e">
        <f ca="1">VLOOKUP(AA26,'All expressed genes'!A:F,6,0)</f>
        <v>#DIV/0!</v>
      </c>
      <c r="E26" s="215" t="e">
        <f t="shared" ca="1" si="0"/>
        <v>#DIV/0!</v>
      </c>
      <c r="F26" s="216" t="e">
        <f t="shared" ca="1" si="1"/>
        <v>#DIV/0!</v>
      </c>
      <c r="G26" s="257" t="s">
        <v>1269</v>
      </c>
      <c r="AA26" s="256" t="s">
        <v>495</v>
      </c>
    </row>
    <row r="27" spans="1:27">
      <c r="A27" s="248" t="s">
        <v>651</v>
      </c>
      <c r="B27" s="228" t="s">
        <v>560</v>
      </c>
      <c r="C27" s="247" t="e">
        <f ca="1">VLOOKUP(AA27,'All expressed genes'!A:F,5,0)</f>
        <v>#DIV/0!</v>
      </c>
      <c r="D27" s="215" t="e">
        <f ca="1">VLOOKUP(AA27,'All expressed genes'!A:F,6,0)</f>
        <v>#DIV/0!</v>
      </c>
      <c r="E27" s="215" t="e">
        <f t="shared" ca="1" si="0"/>
        <v>#DIV/0!</v>
      </c>
      <c r="F27" s="216" t="e">
        <f t="shared" ca="1" si="1"/>
        <v>#DIV/0!</v>
      </c>
      <c r="G27" s="257" t="s">
        <v>1270</v>
      </c>
      <c r="AA27" s="256" t="s">
        <v>496</v>
      </c>
    </row>
    <row r="28" spans="1:27">
      <c r="A28" s="248" t="s">
        <v>653</v>
      </c>
      <c r="B28" s="228" t="s">
        <v>560</v>
      </c>
      <c r="C28" s="247" t="e">
        <f ca="1">VLOOKUP(AA28,'All expressed genes'!A:F,5,0)</f>
        <v>#DIV/0!</v>
      </c>
      <c r="D28" s="215" t="e">
        <f ca="1">VLOOKUP(AA28,'All expressed genes'!A:F,6,0)</f>
        <v>#DIV/0!</v>
      </c>
      <c r="E28" s="215" t="e">
        <f t="shared" ca="1" si="0"/>
        <v>#DIV/0!</v>
      </c>
      <c r="F28" s="216" t="e">
        <f t="shared" ca="1" si="1"/>
        <v>#DIV/0!</v>
      </c>
      <c r="G28" s="257" t="s">
        <v>1271</v>
      </c>
      <c r="AA28" s="256" t="s">
        <v>652</v>
      </c>
    </row>
    <row r="29" spans="1:27">
      <c r="A29" s="248" t="s">
        <v>655</v>
      </c>
      <c r="B29" s="228" t="s">
        <v>560</v>
      </c>
      <c r="C29" s="247" t="e">
        <f ca="1">VLOOKUP(AA29,'All expressed genes'!A:F,5,0)</f>
        <v>#DIV/0!</v>
      </c>
      <c r="D29" s="215" t="e">
        <f ca="1">VLOOKUP(AA29,'All expressed genes'!A:F,6,0)</f>
        <v>#DIV/0!</v>
      </c>
      <c r="E29" s="215" t="e">
        <f t="shared" ca="1" si="0"/>
        <v>#DIV/0!</v>
      </c>
      <c r="F29" s="216" t="e">
        <f t="shared" ca="1" si="1"/>
        <v>#DIV/0!</v>
      </c>
      <c r="G29" s="257" t="s">
        <v>1272</v>
      </c>
      <c r="AA29" s="256" t="s">
        <v>654</v>
      </c>
    </row>
    <row r="30" spans="1:27">
      <c r="A30" s="248" t="s">
        <v>657</v>
      </c>
      <c r="B30" s="228" t="s">
        <v>560</v>
      </c>
      <c r="C30" s="247" t="e">
        <f ca="1">VLOOKUP(AA30,'All expressed genes'!A:F,5,0)</f>
        <v>#DIV/0!</v>
      </c>
      <c r="D30" s="215" t="e">
        <f ca="1">VLOOKUP(AA30,'All expressed genes'!A:F,6,0)</f>
        <v>#DIV/0!</v>
      </c>
      <c r="E30" s="215" t="e">
        <f t="shared" ca="1" si="0"/>
        <v>#DIV/0!</v>
      </c>
      <c r="F30" s="216" t="e">
        <f t="shared" ca="1" si="1"/>
        <v>#DIV/0!</v>
      </c>
      <c r="G30" s="257" t="s">
        <v>1273</v>
      </c>
      <c r="AA30" s="256" t="s">
        <v>656</v>
      </c>
    </row>
    <row r="31" spans="1:27">
      <c r="A31" s="248" t="s">
        <v>659</v>
      </c>
      <c r="B31" s="228" t="s">
        <v>560</v>
      </c>
      <c r="C31" s="247" t="e">
        <f ca="1">VLOOKUP(AA31,'All expressed genes'!A:F,5,0)</f>
        <v>#DIV/0!</v>
      </c>
      <c r="D31" s="215" t="e">
        <f ca="1">VLOOKUP(AA31,'All expressed genes'!A:F,6,0)</f>
        <v>#DIV/0!</v>
      </c>
      <c r="E31" s="215" t="e">
        <f t="shared" ca="1" si="0"/>
        <v>#DIV/0!</v>
      </c>
      <c r="F31" s="216" t="e">
        <f t="shared" ca="1" si="1"/>
        <v>#DIV/0!</v>
      </c>
      <c r="G31" s="257" t="s">
        <v>1274</v>
      </c>
      <c r="AA31" s="256" t="s">
        <v>658</v>
      </c>
    </row>
    <row r="32" spans="1:27">
      <c r="A32" s="248" t="s">
        <v>969</v>
      </c>
      <c r="B32" s="229" t="s">
        <v>561</v>
      </c>
      <c r="C32" s="247" t="e">
        <f ca="1">VLOOKUP(AA32,'All expressed genes'!A:F,5,0)</f>
        <v>#DIV/0!</v>
      </c>
      <c r="D32" s="215" t="e">
        <f ca="1">VLOOKUP(AA32,'All expressed genes'!A:F,6,0)</f>
        <v>#DIV/0!</v>
      </c>
      <c r="E32" s="215" t="e">
        <f t="shared" ca="1" si="0"/>
        <v>#DIV/0!</v>
      </c>
      <c r="F32" s="216" t="e">
        <f t="shared" ca="1" si="1"/>
        <v>#DIV/0!</v>
      </c>
      <c r="G32" s="257" t="s">
        <v>1275</v>
      </c>
      <c r="AA32" s="256" t="s">
        <v>662</v>
      </c>
    </row>
    <row r="33" spans="1:27">
      <c r="A33" s="248" t="s">
        <v>665</v>
      </c>
      <c r="B33" s="229" t="s">
        <v>561</v>
      </c>
      <c r="C33" s="247" t="e">
        <f ca="1">VLOOKUP(AA33,'All expressed genes'!A:F,5,0)</f>
        <v>#DIV/0!</v>
      </c>
      <c r="D33" s="215" t="e">
        <f ca="1">VLOOKUP(AA33,'All expressed genes'!A:F,6,0)</f>
        <v>#DIV/0!</v>
      </c>
      <c r="E33" s="215" t="e">
        <f t="shared" ca="1" si="0"/>
        <v>#DIV/0!</v>
      </c>
      <c r="F33" s="216" t="e">
        <f t="shared" ca="1" si="1"/>
        <v>#DIV/0!</v>
      </c>
      <c r="G33" s="257" t="s">
        <v>1276</v>
      </c>
      <c r="AA33" s="256" t="s">
        <v>664</v>
      </c>
    </row>
    <row r="34" spans="1:27" ht="22.5">
      <c r="A34" s="248" t="s">
        <v>949</v>
      </c>
      <c r="B34" s="230" t="s">
        <v>562</v>
      </c>
      <c r="C34" s="247" t="e">
        <f ca="1">VLOOKUP(AA34,'All expressed genes'!A:F,5,0)</f>
        <v>#DIV/0!</v>
      </c>
      <c r="D34" s="215" t="e">
        <f ca="1">VLOOKUP(AA34,'All expressed genes'!A:F,6,0)</f>
        <v>#DIV/0!</v>
      </c>
      <c r="E34" s="215" t="e">
        <f t="shared" ca="1" si="0"/>
        <v>#DIV/0!</v>
      </c>
      <c r="F34" s="216" t="e">
        <f t="shared" ca="1" si="1"/>
        <v>#DIV/0!</v>
      </c>
      <c r="G34" s="258" t="s">
        <v>1357</v>
      </c>
      <c r="AA34" s="256" t="s">
        <v>497</v>
      </c>
    </row>
    <row r="35" spans="1:27" ht="22.5">
      <c r="A35" s="248" t="s">
        <v>673</v>
      </c>
      <c r="B35" s="230" t="s">
        <v>562</v>
      </c>
      <c r="C35" s="247" t="e">
        <f ca="1">VLOOKUP(AA35,'All expressed genes'!A:F,5,0)</f>
        <v>#DIV/0!</v>
      </c>
      <c r="D35" s="215" t="e">
        <f ca="1">VLOOKUP(AA35,'All expressed genes'!A:F,6,0)</f>
        <v>#DIV/0!</v>
      </c>
      <c r="E35" s="215" t="e">
        <f t="shared" ca="1" si="0"/>
        <v>#DIV/0!</v>
      </c>
      <c r="F35" s="216" t="e">
        <f t="shared" ca="1" si="1"/>
        <v>#DIV/0!</v>
      </c>
      <c r="G35" s="258" t="s">
        <v>1357</v>
      </c>
      <c r="AA35" s="256" t="s">
        <v>497</v>
      </c>
    </row>
    <row r="36" spans="1:27" ht="22.5">
      <c r="A36" s="248" t="s">
        <v>950</v>
      </c>
      <c r="B36" s="230" t="s">
        <v>562</v>
      </c>
      <c r="C36" s="247" t="e">
        <f ca="1">VLOOKUP(AA36,'All expressed genes'!A:F,5,0)</f>
        <v>#DIV/0!</v>
      </c>
      <c r="D36" s="215" t="e">
        <f ca="1">VLOOKUP(AA36,'All expressed genes'!A:F,6,0)</f>
        <v>#DIV/0!</v>
      </c>
      <c r="E36" s="215" t="e">
        <f t="shared" ca="1" si="0"/>
        <v>#DIV/0!</v>
      </c>
      <c r="F36" s="216" t="e">
        <f t="shared" ca="1" si="1"/>
        <v>#DIV/0!</v>
      </c>
      <c r="G36" s="258" t="s">
        <v>1358</v>
      </c>
      <c r="AA36" s="256" t="s">
        <v>498</v>
      </c>
    </row>
    <row r="37" spans="1:27" ht="22.5">
      <c r="A37" s="248" t="s">
        <v>951</v>
      </c>
      <c r="B37" s="230" t="s">
        <v>562</v>
      </c>
      <c r="C37" s="247" t="e">
        <f ca="1">VLOOKUP(AA37,'All expressed genes'!A:F,5,0)</f>
        <v>#DIV/0!</v>
      </c>
      <c r="D37" s="215" t="e">
        <f ca="1">VLOOKUP(AA37,'All expressed genes'!A:F,6,0)</f>
        <v>#DIV/0!</v>
      </c>
      <c r="E37" s="215" t="e">
        <f t="shared" ca="1" si="0"/>
        <v>#DIV/0!</v>
      </c>
      <c r="F37" s="216" t="e">
        <f t="shared" ca="1" si="1"/>
        <v>#DIV/0!</v>
      </c>
      <c r="G37" s="258" t="s">
        <v>1358</v>
      </c>
      <c r="AA37" s="256" t="s">
        <v>498</v>
      </c>
    </row>
    <row r="38" spans="1:27">
      <c r="A38" s="248" t="s">
        <v>670</v>
      </c>
      <c r="B38" s="230" t="s">
        <v>562</v>
      </c>
      <c r="C38" s="247" t="e">
        <f ca="1">VLOOKUP(AA38,'All expressed genes'!A:F,5,0)</f>
        <v>#DIV/0!</v>
      </c>
      <c r="D38" s="215" t="e">
        <f ca="1">VLOOKUP(AA38,'All expressed genes'!A:F,6,0)</f>
        <v>#DIV/0!</v>
      </c>
      <c r="E38" s="215" t="e">
        <f t="shared" ca="1" si="0"/>
        <v>#DIV/0!</v>
      </c>
      <c r="F38" s="216" t="e">
        <f t="shared" ca="1" si="1"/>
        <v>#DIV/0!</v>
      </c>
      <c r="G38" s="257" t="s">
        <v>1277</v>
      </c>
      <c r="AA38" s="256" t="s">
        <v>499</v>
      </c>
    </row>
    <row r="39" spans="1:27">
      <c r="A39" s="248" t="s">
        <v>672</v>
      </c>
      <c r="B39" s="230" t="s">
        <v>562</v>
      </c>
      <c r="C39" s="247" t="e">
        <f ca="1">VLOOKUP(AA39,'All expressed genes'!A:F,5,0)</f>
        <v>#DIV/0!</v>
      </c>
      <c r="D39" s="215" t="e">
        <f ca="1">VLOOKUP(AA39,'All expressed genes'!A:F,6,0)</f>
        <v>#DIV/0!</v>
      </c>
      <c r="E39" s="215" t="e">
        <f t="shared" ca="1" si="0"/>
        <v>#DIV/0!</v>
      </c>
      <c r="F39" s="216" t="e">
        <f t="shared" ca="1" si="1"/>
        <v>#DIV/0!</v>
      </c>
      <c r="G39" s="257" t="s">
        <v>1278</v>
      </c>
      <c r="AA39" s="256" t="s">
        <v>501</v>
      </c>
    </row>
    <row r="40" spans="1:27">
      <c r="A40" s="248" t="s">
        <v>673</v>
      </c>
      <c r="B40" s="230" t="s">
        <v>562</v>
      </c>
      <c r="C40" s="247" t="e">
        <f ca="1">VLOOKUP(AA40,'All expressed genes'!A:F,5,0)</f>
        <v>#DIV/0!</v>
      </c>
      <c r="D40" s="215" t="e">
        <f ca="1">VLOOKUP(AA40,'All expressed genes'!A:F,6,0)</f>
        <v>#DIV/0!</v>
      </c>
      <c r="E40" s="215" t="e">
        <f t="shared" ca="1" si="0"/>
        <v>#DIV/0!</v>
      </c>
      <c r="F40" s="216" t="e">
        <f t="shared" ca="1" si="1"/>
        <v>#DIV/0!</v>
      </c>
      <c r="G40" s="257" t="s">
        <v>1279</v>
      </c>
      <c r="AA40" s="256" t="s">
        <v>502</v>
      </c>
    </row>
    <row r="41" spans="1:27">
      <c r="A41" s="248" t="s">
        <v>675</v>
      </c>
      <c r="B41" s="230" t="s">
        <v>562</v>
      </c>
      <c r="C41" s="247" t="e">
        <f ca="1">VLOOKUP(AA41,'All expressed genes'!A:F,5,0)</f>
        <v>#DIV/0!</v>
      </c>
      <c r="D41" s="215" t="e">
        <f ca="1">VLOOKUP(AA41,'All expressed genes'!A:F,6,0)</f>
        <v>#DIV/0!</v>
      </c>
      <c r="E41" s="215" t="e">
        <f t="shared" ca="1" si="0"/>
        <v>#DIV/0!</v>
      </c>
      <c r="F41" s="216" t="e">
        <f t="shared" ca="1" si="1"/>
        <v>#DIV/0!</v>
      </c>
      <c r="G41" s="257" t="s">
        <v>1280</v>
      </c>
      <c r="AA41" s="256" t="s">
        <v>674</v>
      </c>
    </row>
    <row r="42" spans="1:27" ht="22.5">
      <c r="A42" s="248" t="s">
        <v>952</v>
      </c>
      <c r="B42" s="230" t="s">
        <v>562</v>
      </c>
      <c r="C42" s="247" t="e">
        <f ca="1">VLOOKUP(AA42,'All expressed genes'!A:F,5,0)</f>
        <v>#DIV/0!</v>
      </c>
      <c r="D42" s="215" t="e">
        <f ca="1">VLOOKUP(AA42,'All expressed genes'!A:F,6,0)</f>
        <v>#DIV/0!</v>
      </c>
      <c r="E42" s="215" t="e">
        <f t="shared" ca="1" si="0"/>
        <v>#DIV/0!</v>
      </c>
      <c r="F42" s="216" t="e">
        <f t="shared" ca="1" si="1"/>
        <v>#DIV/0!</v>
      </c>
      <c r="G42" s="258" t="s">
        <v>1359</v>
      </c>
      <c r="AA42" s="256" t="s">
        <v>676</v>
      </c>
    </row>
    <row r="43" spans="1:27" ht="22.5">
      <c r="A43" s="248" t="s">
        <v>953</v>
      </c>
      <c r="B43" s="230" t="s">
        <v>562</v>
      </c>
      <c r="C43" s="247" t="e">
        <f ca="1">VLOOKUP(AA43,'All expressed genes'!A:F,5,0)</f>
        <v>#DIV/0!</v>
      </c>
      <c r="D43" s="215" t="e">
        <f ca="1">VLOOKUP(AA43,'All expressed genes'!A:F,6,0)</f>
        <v>#DIV/0!</v>
      </c>
      <c r="E43" s="215" t="e">
        <f t="shared" ca="1" si="0"/>
        <v>#DIV/0!</v>
      </c>
      <c r="F43" s="216" t="e">
        <f t="shared" ca="1" si="1"/>
        <v>#DIV/0!</v>
      </c>
      <c r="G43" s="258" t="s">
        <v>1359</v>
      </c>
      <c r="AA43" s="256" t="s">
        <v>676</v>
      </c>
    </row>
    <row r="44" spans="1:27">
      <c r="A44" s="248" t="s">
        <v>680</v>
      </c>
      <c r="B44" s="231" t="s">
        <v>563</v>
      </c>
      <c r="C44" s="247" t="e">
        <f ca="1">VLOOKUP(AA44,'All expressed genes'!A:F,5,0)</f>
        <v>#DIV/0!</v>
      </c>
      <c r="D44" s="215" t="e">
        <f ca="1">VLOOKUP(AA44,'All expressed genes'!A:F,6,0)</f>
        <v>#DIV/0!</v>
      </c>
      <c r="E44" s="215" t="e">
        <f t="shared" ca="1" si="0"/>
        <v>#DIV/0!</v>
      </c>
      <c r="F44" s="216" t="e">
        <f t="shared" ca="1" si="1"/>
        <v>#DIV/0!</v>
      </c>
      <c r="G44" s="257" t="s">
        <v>1281</v>
      </c>
      <c r="AA44" s="256" t="s">
        <v>504</v>
      </c>
    </row>
    <row r="45" spans="1:27" ht="22.5">
      <c r="A45" s="248" t="s">
        <v>954</v>
      </c>
      <c r="B45" s="231" t="s">
        <v>563</v>
      </c>
      <c r="C45" s="247" t="e">
        <f ca="1">VLOOKUP(AA45,'All expressed genes'!A:F,5,0)</f>
        <v>#DIV/0!</v>
      </c>
      <c r="D45" s="215" t="e">
        <f ca="1">VLOOKUP(AA45,'All expressed genes'!A:F,6,0)</f>
        <v>#DIV/0!</v>
      </c>
      <c r="E45" s="215" t="e">
        <f t="shared" ca="1" si="0"/>
        <v>#DIV/0!</v>
      </c>
      <c r="F45" s="216" t="e">
        <f t="shared" ca="1" si="1"/>
        <v>#DIV/0!</v>
      </c>
      <c r="G45" s="258" t="s">
        <v>1354</v>
      </c>
      <c r="AA45" s="256" t="s">
        <v>505</v>
      </c>
    </row>
    <row r="46" spans="1:27">
      <c r="A46" s="248" t="s">
        <v>683</v>
      </c>
      <c r="B46" s="231" t="s">
        <v>563</v>
      </c>
      <c r="C46" s="247" t="e">
        <f ca="1">VLOOKUP(AA46,'All expressed genes'!A:F,5,0)</f>
        <v>#DIV/0!</v>
      </c>
      <c r="D46" s="215" t="e">
        <f ca="1">VLOOKUP(AA46,'All expressed genes'!A:F,6,0)</f>
        <v>#DIV/0!</v>
      </c>
      <c r="E46" s="215" t="e">
        <f t="shared" ca="1" si="0"/>
        <v>#DIV/0!</v>
      </c>
      <c r="F46" s="216" t="e">
        <f t="shared" ca="1" si="1"/>
        <v>#DIV/0!</v>
      </c>
      <c r="G46" s="257" t="s">
        <v>1282</v>
      </c>
      <c r="AA46" s="256" t="s">
        <v>682</v>
      </c>
    </row>
    <row r="47" spans="1:27">
      <c r="A47" s="248" t="s">
        <v>685</v>
      </c>
      <c r="B47" s="231" t="s">
        <v>563</v>
      </c>
      <c r="C47" s="247" t="e">
        <f ca="1">VLOOKUP(AA47,'All expressed genes'!A:F,5,0)</f>
        <v>#DIV/0!</v>
      </c>
      <c r="D47" s="215" t="e">
        <f ca="1">VLOOKUP(AA47,'All expressed genes'!A:F,6,0)</f>
        <v>#DIV/0!</v>
      </c>
      <c r="E47" s="215" t="e">
        <f t="shared" ca="1" si="0"/>
        <v>#DIV/0!</v>
      </c>
      <c r="F47" s="216" t="e">
        <f t="shared" ca="1" si="1"/>
        <v>#DIV/0!</v>
      </c>
      <c r="G47" s="257" t="s">
        <v>1283</v>
      </c>
      <c r="AA47" s="256" t="s">
        <v>684</v>
      </c>
    </row>
    <row r="48" spans="1:27">
      <c r="A48" s="248" t="s">
        <v>687</v>
      </c>
      <c r="B48" s="231" t="s">
        <v>563</v>
      </c>
      <c r="C48" s="247" t="e">
        <f ca="1">VLOOKUP(AA48,'All expressed genes'!A:F,5,0)</f>
        <v>#DIV/0!</v>
      </c>
      <c r="D48" s="215" t="e">
        <f ca="1">VLOOKUP(AA48,'All expressed genes'!A:F,6,0)</f>
        <v>#DIV/0!</v>
      </c>
      <c r="E48" s="215" t="e">
        <f t="shared" ca="1" si="0"/>
        <v>#DIV/0!</v>
      </c>
      <c r="F48" s="216" t="e">
        <f t="shared" ca="1" si="1"/>
        <v>#DIV/0!</v>
      </c>
      <c r="G48" s="257" t="s">
        <v>1284</v>
      </c>
      <c r="AA48" s="256" t="s">
        <v>686</v>
      </c>
    </row>
    <row r="49" spans="1:27" ht="22.5">
      <c r="A49" s="248" t="s">
        <v>955</v>
      </c>
      <c r="B49" s="232" t="s">
        <v>564</v>
      </c>
      <c r="C49" s="247" t="e">
        <f ca="1">VLOOKUP(AA49,'All expressed genes'!A:F,5,0)</f>
        <v>#DIV/0!</v>
      </c>
      <c r="D49" s="215" t="e">
        <f ca="1">VLOOKUP(AA49,'All expressed genes'!A:F,6,0)</f>
        <v>#DIV/0!</v>
      </c>
      <c r="E49" s="215" t="e">
        <f t="shared" ca="1" si="0"/>
        <v>#DIV/0!</v>
      </c>
      <c r="F49" s="216" t="e">
        <f t="shared" ca="1" si="1"/>
        <v>#DIV/0!</v>
      </c>
      <c r="G49" s="258" t="s">
        <v>1360</v>
      </c>
      <c r="AA49" s="256" t="s">
        <v>506</v>
      </c>
    </row>
    <row r="50" spans="1:27" ht="22.5">
      <c r="A50" s="248" t="s">
        <v>970</v>
      </c>
      <c r="B50" s="232" t="s">
        <v>564</v>
      </c>
      <c r="C50" s="247" t="e">
        <f ca="1">VLOOKUP(AA50,'All expressed genes'!A:F,5,0)</f>
        <v>#DIV/0!</v>
      </c>
      <c r="D50" s="215" t="e">
        <f ca="1">VLOOKUP(AA50,'All expressed genes'!A:F,6,0)</f>
        <v>#DIV/0!</v>
      </c>
      <c r="E50" s="215" t="e">
        <f t="shared" ref="E50" ca="1" si="2">C50/D50</f>
        <v>#DIV/0!</v>
      </c>
      <c r="F50" s="216" t="e">
        <f t="shared" ca="1" si="1"/>
        <v>#DIV/0!</v>
      </c>
      <c r="G50" s="258" t="s">
        <v>1360</v>
      </c>
      <c r="AA50" s="256" t="s">
        <v>506</v>
      </c>
    </row>
    <row r="51" spans="1:27">
      <c r="A51" s="248" t="s">
        <v>691</v>
      </c>
      <c r="B51" s="232" t="s">
        <v>564</v>
      </c>
      <c r="C51" s="247" t="e">
        <f ca="1">VLOOKUP(AA51,'All expressed genes'!A:F,5,0)</f>
        <v>#DIV/0!</v>
      </c>
      <c r="D51" s="215" t="e">
        <f ca="1">VLOOKUP(AA51,'All expressed genes'!A:F,6,0)</f>
        <v>#DIV/0!</v>
      </c>
      <c r="E51" s="215" t="e">
        <f t="shared" ca="1" si="0"/>
        <v>#DIV/0!</v>
      </c>
      <c r="F51" s="216" t="e">
        <f t="shared" ca="1" si="1"/>
        <v>#DIV/0!</v>
      </c>
      <c r="G51" s="257" t="s">
        <v>1285</v>
      </c>
      <c r="AA51" s="256" t="s">
        <v>507</v>
      </c>
    </row>
    <row r="52" spans="1:27">
      <c r="A52" s="248" t="s">
        <v>693</v>
      </c>
      <c r="B52" s="232" t="s">
        <v>564</v>
      </c>
      <c r="C52" s="247" t="e">
        <f ca="1">VLOOKUP(AA52,'All expressed genes'!A:F,5,0)</f>
        <v>#DIV/0!</v>
      </c>
      <c r="D52" s="215" t="e">
        <f ca="1">VLOOKUP(AA52,'All expressed genes'!A:F,6,0)</f>
        <v>#DIV/0!</v>
      </c>
      <c r="E52" s="215" t="e">
        <f t="shared" ca="1" si="0"/>
        <v>#DIV/0!</v>
      </c>
      <c r="F52" s="216" t="e">
        <f t="shared" ca="1" si="1"/>
        <v>#DIV/0!</v>
      </c>
      <c r="G52" s="257" t="s">
        <v>1286</v>
      </c>
      <c r="AA52" s="256" t="s">
        <v>692</v>
      </c>
    </row>
    <row r="53" spans="1:27" ht="22.5">
      <c r="A53" s="248" t="s">
        <v>956</v>
      </c>
      <c r="B53" s="233" t="s">
        <v>565</v>
      </c>
      <c r="C53" s="247" t="e">
        <f ca="1">VLOOKUP(AA53,'All expressed genes'!A:F,5,0)</f>
        <v>#DIV/0!</v>
      </c>
      <c r="D53" s="215" t="e">
        <f ca="1">VLOOKUP(AA53,'All expressed genes'!A:F,6,0)</f>
        <v>#DIV/0!</v>
      </c>
      <c r="E53" s="215" t="e">
        <f t="shared" ca="1" si="0"/>
        <v>#DIV/0!</v>
      </c>
      <c r="F53" s="216" t="e">
        <f t="shared" ca="1" si="1"/>
        <v>#DIV/0!</v>
      </c>
      <c r="G53" s="258" t="s">
        <v>1361</v>
      </c>
      <c r="AA53" s="256" t="s">
        <v>565</v>
      </c>
    </row>
    <row r="54" spans="1:27" ht="22.5">
      <c r="A54" s="248" t="s">
        <v>971</v>
      </c>
      <c r="B54" s="233" t="s">
        <v>565</v>
      </c>
      <c r="C54" s="247" t="e">
        <f ca="1">VLOOKUP(AA54,'All expressed genes'!A:F,5,0)</f>
        <v>#DIV/0!</v>
      </c>
      <c r="D54" s="215" t="e">
        <f ca="1">VLOOKUP(AA54,'All expressed genes'!A:F,6,0)</f>
        <v>#DIV/0!</v>
      </c>
      <c r="E54" s="215" t="e">
        <f t="shared" ca="1" si="0"/>
        <v>#DIV/0!</v>
      </c>
      <c r="F54" s="216" t="e">
        <f t="shared" ca="1" si="1"/>
        <v>#DIV/0!</v>
      </c>
      <c r="G54" s="258" t="s">
        <v>1361</v>
      </c>
      <c r="AA54" s="256" t="s">
        <v>565</v>
      </c>
    </row>
    <row r="55" spans="1:27">
      <c r="A55" s="248" t="s">
        <v>698</v>
      </c>
      <c r="B55" s="234" t="s">
        <v>566</v>
      </c>
      <c r="C55" s="247" t="e">
        <f ca="1">VLOOKUP(AA55,'All expressed genes'!A:F,5,0)</f>
        <v>#DIV/0!</v>
      </c>
      <c r="D55" s="215" t="e">
        <f ca="1">VLOOKUP(AA55,'All expressed genes'!A:F,6,0)</f>
        <v>#DIV/0!</v>
      </c>
      <c r="E55" s="215" t="e">
        <f t="shared" ca="1" si="0"/>
        <v>#DIV/0!</v>
      </c>
      <c r="F55" s="216" t="e">
        <f t="shared" ca="1" si="1"/>
        <v>#DIV/0!</v>
      </c>
      <c r="G55" s="257" t="s">
        <v>1287</v>
      </c>
      <c r="AA55" s="256" t="s">
        <v>697</v>
      </c>
    </row>
    <row r="56" spans="1:27">
      <c r="A56" s="248" t="s">
        <v>700</v>
      </c>
      <c r="B56" s="234" t="s">
        <v>566</v>
      </c>
      <c r="C56" s="247" t="e">
        <f ca="1">VLOOKUP(AA56,'All expressed genes'!A:F,5,0)</f>
        <v>#DIV/0!</v>
      </c>
      <c r="D56" s="215" t="e">
        <f ca="1">VLOOKUP(AA56,'All expressed genes'!A:F,6,0)</f>
        <v>#DIV/0!</v>
      </c>
      <c r="E56" s="215" t="e">
        <f t="shared" ca="1" si="0"/>
        <v>#DIV/0!</v>
      </c>
      <c r="F56" s="216" t="e">
        <f t="shared" ca="1" si="1"/>
        <v>#DIV/0!</v>
      </c>
      <c r="G56" s="257" t="s">
        <v>1288</v>
      </c>
      <c r="AA56" s="256" t="s">
        <v>699</v>
      </c>
    </row>
    <row r="57" spans="1:27">
      <c r="A57" s="249" t="s">
        <v>972</v>
      </c>
      <c r="B57" s="235" t="s">
        <v>567</v>
      </c>
      <c r="C57" s="247" t="e">
        <f ca="1">VLOOKUP(AA57,'All expressed genes'!A:F,5,0)</f>
        <v>#DIV/0!</v>
      </c>
      <c r="D57" s="215" t="e">
        <f ca="1">VLOOKUP(AA57,'All expressed genes'!A:F,6,0)</f>
        <v>#DIV/0!</v>
      </c>
      <c r="E57" s="215" t="e">
        <f t="shared" ca="1" si="0"/>
        <v>#DIV/0!</v>
      </c>
      <c r="F57" s="216" t="e">
        <f t="shared" ca="1" si="1"/>
        <v>#DIV/0!</v>
      </c>
      <c r="G57" s="257" t="s">
        <v>1289</v>
      </c>
      <c r="AA57" s="256" t="s">
        <v>701</v>
      </c>
    </row>
    <row r="58" spans="1:27">
      <c r="A58" s="249" t="s">
        <v>703</v>
      </c>
      <c r="B58" s="235" t="s">
        <v>567</v>
      </c>
      <c r="C58" s="247" t="e">
        <f ca="1">VLOOKUP(AA58,'All expressed genes'!A:F,5,0)</f>
        <v>#DIV/0!</v>
      </c>
      <c r="D58" s="215" t="e">
        <f ca="1">VLOOKUP(AA58,'All expressed genes'!A:F,6,0)</f>
        <v>#DIV/0!</v>
      </c>
      <c r="E58" s="215" t="e">
        <f t="shared" ca="1" si="0"/>
        <v>#DIV/0!</v>
      </c>
      <c r="F58" s="216" t="e">
        <f t="shared" ca="1" si="1"/>
        <v>#DIV/0!</v>
      </c>
      <c r="G58" s="257" t="s">
        <v>1290</v>
      </c>
      <c r="AA58" s="256" t="s">
        <v>508</v>
      </c>
    </row>
    <row r="59" spans="1:27">
      <c r="A59" s="248" t="s">
        <v>704</v>
      </c>
      <c r="B59" s="235" t="s">
        <v>567</v>
      </c>
      <c r="C59" s="247" t="e">
        <f ca="1">VLOOKUP(AA59,'All expressed genes'!A:F,5,0)</f>
        <v>#DIV/0!</v>
      </c>
      <c r="D59" s="215" t="e">
        <f ca="1">VLOOKUP(AA59,'All expressed genes'!A:F,6,0)</f>
        <v>#DIV/0!</v>
      </c>
      <c r="E59" s="215" t="e">
        <f t="shared" ca="1" si="0"/>
        <v>#DIV/0!</v>
      </c>
      <c r="F59" s="216" t="e">
        <f t="shared" ca="1" si="1"/>
        <v>#DIV/0!</v>
      </c>
      <c r="G59" s="257" t="s">
        <v>1291</v>
      </c>
      <c r="AA59" s="256" t="s">
        <v>509</v>
      </c>
    </row>
    <row r="60" spans="1:27">
      <c r="A60" s="248" t="s">
        <v>707</v>
      </c>
      <c r="B60" s="236" t="s">
        <v>568</v>
      </c>
      <c r="C60" s="247" t="e">
        <f ca="1">VLOOKUP(AA60,'All expressed genes'!A:F,5,0)</f>
        <v>#DIV/0!</v>
      </c>
      <c r="D60" s="215" t="e">
        <f ca="1">VLOOKUP(AA60,'All expressed genes'!A:F,6,0)</f>
        <v>#DIV/0!</v>
      </c>
      <c r="E60" s="215" t="e">
        <f t="shared" ca="1" si="0"/>
        <v>#DIV/0!</v>
      </c>
      <c r="F60" s="216" t="e">
        <f t="shared" ca="1" si="1"/>
        <v>#DIV/0!</v>
      </c>
      <c r="G60" s="257" t="s">
        <v>1292</v>
      </c>
      <c r="AA60" s="256" t="s">
        <v>510</v>
      </c>
    </row>
    <row r="61" spans="1:27">
      <c r="A61" s="248" t="s">
        <v>709</v>
      </c>
      <c r="B61" s="236" t="s">
        <v>568</v>
      </c>
      <c r="C61" s="247" t="e">
        <f ca="1">VLOOKUP(AA61,'All expressed genes'!A:F,5,0)</f>
        <v>#DIV/0!</v>
      </c>
      <c r="D61" s="215" t="e">
        <f ca="1">VLOOKUP(AA61,'All expressed genes'!A:F,6,0)</f>
        <v>#DIV/0!</v>
      </c>
      <c r="E61" s="215" t="e">
        <f t="shared" ca="1" si="0"/>
        <v>#DIV/0!</v>
      </c>
      <c r="F61" s="216" t="e">
        <f t="shared" ca="1" si="1"/>
        <v>#DIV/0!</v>
      </c>
      <c r="G61" s="257" t="s">
        <v>1293</v>
      </c>
      <c r="AA61" s="256" t="s">
        <v>708</v>
      </c>
    </row>
    <row r="62" spans="1:27">
      <c r="A62" s="249" t="s">
        <v>712</v>
      </c>
      <c r="B62" s="237" t="s">
        <v>569</v>
      </c>
      <c r="C62" s="247" t="e">
        <f ca="1">VLOOKUP(AA62,'All expressed genes'!A:F,5,0)</f>
        <v>#DIV/0!</v>
      </c>
      <c r="D62" s="215" t="e">
        <f ca="1">VLOOKUP(AA62,'All expressed genes'!A:F,6,0)</f>
        <v>#DIV/0!</v>
      </c>
      <c r="E62" s="215" t="e">
        <f t="shared" ca="1" si="0"/>
        <v>#DIV/0!</v>
      </c>
      <c r="F62" s="216" t="e">
        <f t="shared" ca="1" si="1"/>
        <v>#DIV/0!</v>
      </c>
      <c r="G62" s="257" t="s">
        <v>1294</v>
      </c>
      <c r="AA62" s="256" t="s">
        <v>512</v>
      </c>
    </row>
    <row r="63" spans="1:27" ht="22.5">
      <c r="A63" s="248" t="s">
        <v>957</v>
      </c>
      <c r="B63" s="237" t="s">
        <v>569</v>
      </c>
      <c r="C63" s="247" t="e">
        <f ca="1">VLOOKUP(AA63,'All expressed genes'!A:F,5,0)</f>
        <v>#DIV/0!</v>
      </c>
      <c r="D63" s="215" t="e">
        <f ca="1">VLOOKUP(AA63,'All expressed genes'!A:F,6,0)</f>
        <v>#DIV/0!</v>
      </c>
      <c r="E63" s="215" t="e">
        <f t="shared" ca="1" si="0"/>
        <v>#DIV/0!</v>
      </c>
      <c r="F63" s="216" t="e">
        <f t="shared" ca="1" si="1"/>
        <v>#DIV/0!</v>
      </c>
      <c r="G63" s="258" t="s">
        <v>1362</v>
      </c>
      <c r="AA63" s="256" t="s">
        <v>513</v>
      </c>
    </row>
    <row r="64" spans="1:27">
      <c r="A64" s="248" t="s">
        <v>715</v>
      </c>
      <c r="B64" s="237" t="s">
        <v>569</v>
      </c>
      <c r="C64" s="247" t="e">
        <f ca="1">VLOOKUP(AA64,'All expressed genes'!A:F,5,0)</f>
        <v>#DIV/0!</v>
      </c>
      <c r="D64" s="215" t="e">
        <f ca="1">VLOOKUP(AA64,'All expressed genes'!A:F,6,0)</f>
        <v>#DIV/0!</v>
      </c>
      <c r="E64" s="215" t="e">
        <f t="shared" ca="1" si="0"/>
        <v>#DIV/0!</v>
      </c>
      <c r="F64" s="216" t="e">
        <f t="shared" ca="1" si="1"/>
        <v>#DIV/0!</v>
      </c>
      <c r="G64" s="257" t="s">
        <v>1295</v>
      </c>
      <c r="AA64" s="256" t="s">
        <v>714</v>
      </c>
    </row>
    <row r="65" spans="1:27">
      <c r="A65" s="248" t="s">
        <v>717</v>
      </c>
      <c r="B65" s="237" t="s">
        <v>569</v>
      </c>
      <c r="C65" s="247" t="e">
        <f ca="1">VLOOKUP(AA65,'All expressed genes'!A:F,5,0)</f>
        <v>#DIV/0!</v>
      </c>
      <c r="D65" s="215" t="e">
        <f ca="1">VLOOKUP(AA65,'All expressed genes'!A:F,6,0)</f>
        <v>#DIV/0!</v>
      </c>
      <c r="E65" s="215" t="e">
        <f t="shared" ca="1" si="0"/>
        <v>#DIV/0!</v>
      </c>
      <c r="F65" s="216" t="e">
        <f t="shared" ca="1" si="1"/>
        <v>#DIV/0!</v>
      </c>
      <c r="G65" s="257" t="s">
        <v>1296</v>
      </c>
      <c r="AA65" s="256" t="s">
        <v>716</v>
      </c>
    </row>
    <row r="66" spans="1:27">
      <c r="A66" s="248" t="s">
        <v>720</v>
      </c>
      <c r="B66" s="238" t="s">
        <v>570</v>
      </c>
      <c r="C66" s="247" t="e">
        <f ca="1">VLOOKUP(AA66,'All expressed genes'!A:F,5,0)</f>
        <v>#DIV/0!</v>
      </c>
      <c r="D66" s="215" t="e">
        <f ca="1">VLOOKUP(AA66,'All expressed genes'!A:F,6,0)</f>
        <v>#DIV/0!</v>
      </c>
      <c r="E66" s="215" t="e">
        <f t="shared" ca="1" si="0"/>
        <v>#DIV/0!</v>
      </c>
      <c r="F66" s="216" t="e">
        <f t="shared" ca="1" si="1"/>
        <v>#DIV/0!</v>
      </c>
      <c r="G66" s="257" t="s">
        <v>1297</v>
      </c>
      <c r="AA66" s="256" t="s">
        <v>514</v>
      </c>
    </row>
    <row r="67" spans="1:27">
      <c r="A67" s="248" t="s">
        <v>721</v>
      </c>
      <c r="B67" s="238" t="s">
        <v>570</v>
      </c>
      <c r="C67" s="247" t="e">
        <f ca="1">VLOOKUP(AA67,'All expressed genes'!A:F,5,0)</f>
        <v>#DIV/0!</v>
      </c>
      <c r="D67" s="215" t="e">
        <f ca="1">VLOOKUP(AA67,'All expressed genes'!A:F,6,0)</f>
        <v>#DIV/0!</v>
      </c>
      <c r="E67" s="215" t="e">
        <f t="shared" ca="1" si="0"/>
        <v>#DIV/0!</v>
      </c>
      <c r="F67" s="216" t="e">
        <f t="shared" ca="1" si="1"/>
        <v>#DIV/0!</v>
      </c>
      <c r="G67" s="257" t="s">
        <v>1298</v>
      </c>
      <c r="AA67" s="256" t="s">
        <v>515</v>
      </c>
    </row>
    <row r="68" spans="1:27">
      <c r="A68" s="248" t="s">
        <v>725</v>
      </c>
      <c r="B68" s="239" t="s">
        <v>571</v>
      </c>
      <c r="C68" s="247" t="e">
        <f ca="1">VLOOKUP(AA68,'All expressed genes'!A:F,5,0)</f>
        <v>#DIV/0!</v>
      </c>
      <c r="D68" s="215" t="e">
        <f ca="1">VLOOKUP(AA68,'All expressed genes'!A:F,6,0)</f>
        <v>#DIV/0!</v>
      </c>
      <c r="E68" s="215" t="e">
        <f t="shared" ca="1" si="0"/>
        <v>#DIV/0!</v>
      </c>
      <c r="F68" s="216" t="e">
        <f t="shared" ca="1" si="1"/>
        <v>#DIV/0!</v>
      </c>
      <c r="G68" s="257" t="s">
        <v>1299</v>
      </c>
      <c r="AA68" s="256" t="s">
        <v>724</v>
      </c>
    </row>
    <row r="69" spans="1:27">
      <c r="A69" s="248" t="s">
        <v>727</v>
      </c>
      <c r="B69" s="239" t="s">
        <v>571</v>
      </c>
      <c r="C69" s="247" t="e">
        <f ca="1">VLOOKUP(AA69,'All expressed genes'!A:F,5,0)</f>
        <v>#DIV/0!</v>
      </c>
      <c r="D69" s="215" t="e">
        <f ca="1">VLOOKUP(AA69,'All expressed genes'!A:F,6,0)</f>
        <v>#DIV/0!</v>
      </c>
      <c r="E69" s="215" t="e">
        <f t="shared" ref="E69:E132" ca="1" si="3">C69/D69</f>
        <v>#DIV/0!</v>
      </c>
      <c r="F69" s="216" t="e">
        <f t="shared" ref="F69:F132" ca="1" si="4">IF(E69&gt;1,E69,-1/E69)</f>
        <v>#DIV/0!</v>
      </c>
      <c r="G69" s="257" t="s">
        <v>1300</v>
      </c>
      <c r="AA69" s="256" t="s">
        <v>726</v>
      </c>
    </row>
    <row r="70" spans="1:27">
      <c r="A70" s="248" t="s">
        <v>729</v>
      </c>
      <c r="B70" s="239" t="s">
        <v>571</v>
      </c>
      <c r="C70" s="247" t="e">
        <f ca="1">VLOOKUP(AA70,'All expressed genes'!A:F,5,0)</f>
        <v>#DIV/0!</v>
      </c>
      <c r="D70" s="215" t="e">
        <f ca="1">VLOOKUP(AA70,'All expressed genes'!A:F,6,0)</f>
        <v>#DIV/0!</v>
      </c>
      <c r="E70" s="215" t="e">
        <f t="shared" ca="1" si="3"/>
        <v>#DIV/0!</v>
      </c>
      <c r="F70" s="216" t="e">
        <f t="shared" ca="1" si="4"/>
        <v>#DIV/0!</v>
      </c>
      <c r="G70" s="257" t="s">
        <v>1301</v>
      </c>
      <c r="AA70" s="256" t="s">
        <v>728</v>
      </c>
    </row>
    <row r="71" spans="1:27">
      <c r="A71" s="248" t="s">
        <v>731</v>
      </c>
      <c r="B71" s="239" t="s">
        <v>571</v>
      </c>
      <c r="C71" s="247" t="e">
        <f ca="1">VLOOKUP(AA71,'All expressed genes'!A:F,5,0)</f>
        <v>#DIV/0!</v>
      </c>
      <c r="D71" s="215" t="e">
        <f ca="1">VLOOKUP(AA71,'All expressed genes'!A:F,6,0)</f>
        <v>#DIV/0!</v>
      </c>
      <c r="E71" s="215" t="e">
        <f t="shared" ca="1" si="3"/>
        <v>#DIV/0!</v>
      </c>
      <c r="F71" s="216" t="e">
        <f t="shared" ca="1" si="4"/>
        <v>#DIV/0!</v>
      </c>
      <c r="G71" s="257" t="s">
        <v>1302</v>
      </c>
      <c r="AA71" s="256" t="s">
        <v>730</v>
      </c>
    </row>
    <row r="72" spans="1:27">
      <c r="A72" s="248" t="s">
        <v>973</v>
      </c>
      <c r="B72" s="239" t="s">
        <v>571</v>
      </c>
      <c r="C72" s="247" t="e">
        <f ca="1">VLOOKUP(AA72,'All expressed genes'!A:F,5,0)</f>
        <v>#DIV/0!</v>
      </c>
      <c r="D72" s="215" t="e">
        <f ca="1">VLOOKUP(AA72,'All expressed genes'!A:F,6,0)</f>
        <v>#DIV/0!</v>
      </c>
      <c r="E72" s="215" t="e">
        <f t="shared" ca="1" si="3"/>
        <v>#DIV/0!</v>
      </c>
      <c r="F72" s="216" t="e">
        <f t="shared" ca="1" si="4"/>
        <v>#DIV/0!</v>
      </c>
      <c r="G72" s="257" t="s">
        <v>1303</v>
      </c>
      <c r="AA72" s="256" t="s">
        <v>732</v>
      </c>
    </row>
    <row r="73" spans="1:27">
      <c r="A73" s="248" t="s">
        <v>735</v>
      </c>
      <c r="B73" s="240" t="s">
        <v>734</v>
      </c>
      <c r="C73" s="247" t="e">
        <f ca="1">VLOOKUP(AA73,'All expressed genes'!A:F,5,0)</f>
        <v>#DIV/0!</v>
      </c>
      <c r="D73" s="215" t="e">
        <f ca="1">VLOOKUP(AA73,'All expressed genes'!A:F,6,0)</f>
        <v>#DIV/0!</v>
      </c>
      <c r="E73" s="215" t="e">
        <f t="shared" ca="1" si="3"/>
        <v>#DIV/0!</v>
      </c>
      <c r="F73" s="216" t="e">
        <f t="shared" ca="1" si="4"/>
        <v>#DIV/0!</v>
      </c>
      <c r="G73" s="257" t="s">
        <v>1196</v>
      </c>
      <c r="AA73" s="256" t="s">
        <v>734</v>
      </c>
    </row>
    <row r="74" spans="1:27">
      <c r="A74" s="248" t="s">
        <v>740</v>
      </c>
      <c r="B74" s="223" t="s">
        <v>516</v>
      </c>
      <c r="C74" s="247" t="e">
        <f ca="1">VLOOKUP(AA74,'All expressed genes'!A:F,5,0)</f>
        <v>#DIV/0!</v>
      </c>
      <c r="D74" s="215" t="e">
        <f ca="1">VLOOKUP(AA74,'All expressed genes'!A:F,6,0)</f>
        <v>#DIV/0!</v>
      </c>
      <c r="E74" s="215" t="e">
        <f t="shared" ca="1" si="3"/>
        <v>#DIV/0!</v>
      </c>
      <c r="F74" s="216" t="e">
        <f t="shared" ca="1" si="4"/>
        <v>#DIV/0!</v>
      </c>
      <c r="G74" s="257" t="s">
        <v>1304</v>
      </c>
      <c r="AA74" s="256" t="s">
        <v>739</v>
      </c>
    </row>
    <row r="75" spans="1:27">
      <c r="A75" s="248" t="s">
        <v>743</v>
      </c>
      <c r="B75" s="224" t="s">
        <v>574</v>
      </c>
      <c r="C75" s="247" t="e">
        <f ca="1">VLOOKUP(AA75,'All expressed genes'!A:F,5,0)</f>
        <v>#DIV/0!</v>
      </c>
      <c r="D75" s="215" t="e">
        <f ca="1">VLOOKUP(AA75,'All expressed genes'!A:F,6,0)</f>
        <v>#DIV/0!</v>
      </c>
      <c r="E75" s="215" t="e">
        <f t="shared" ca="1" si="3"/>
        <v>#DIV/0!</v>
      </c>
      <c r="F75" s="216" t="e">
        <f t="shared" ca="1" si="4"/>
        <v>#DIV/0!</v>
      </c>
      <c r="G75" s="257" t="s">
        <v>1305</v>
      </c>
      <c r="AA75" s="256" t="s">
        <v>517</v>
      </c>
    </row>
    <row r="76" spans="1:27">
      <c r="A76" s="248" t="s">
        <v>744</v>
      </c>
      <c r="B76" s="224" t="s">
        <v>574</v>
      </c>
      <c r="C76" s="247" t="e">
        <f ca="1">VLOOKUP(AA76,'All expressed genes'!A:F,5,0)</f>
        <v>#DIV/0!</v>
      </c>
      <c r="D76" s="215" t="e">
        <f ca="1">VLOOKUP(AA76,'All expressed genes'!A:F,6,0)</f>
        <v>#DIV/0!</v>
      </c>
      <c r="E76" s="215" t="e">
        <f t="shared" ca="1" si="3"/>
        <v>#DIV/0!</v>
      </c>
      <c r="F76" s="216" t="e">
        <f t="shared" ca="1" si="4"/>
        <v>#DIV/0!</v>
      </c>
      <c r="G76" s="257" t="s">
        <v>1306</v>
      </c>
      <c r="AA76" s="256" t="s">
        <v>518</v>
      </c>
    </row>
    <row r="77" spans="1:27">
      <c r="A77" s="248" t="s">
        <v>745</v>
      </c>
      <c r="B77" s="224" t="s">
        <v>574</v>
      </c>
      <c r="C77" s="247" t="e">
        <f ca="1">VLOOKUP(AA77,'All expressed genes'!A:F,5,0)</f>
        <v>#DIV/0!</v>
      </c>
      <c r="D77" s="215" t="e">
        <f ca="1">VLOOKUP(AA77,'All expressed genes'!A:F,6,0)</f>
        <v>#DIV/0!</v>
      </c>
      <c r="E77" s="215" t="e">
        <f t="shared" ca="1" si="3"/>
        <v>#DIV/0!</v>
      </c>
      <c r="F77" s="216" t="e">
        <f t="shared" ca="1" si="4"/>
        <v>#DIV/0!</v>
      </c>
      <c r="G77" s="257" t="s">
        <v>1307</v>
      </c>
      <c r="AA77" s="256" t="s">
        <v>519</v>
      </c>
    </row>
    <row r="78" spans="1:27">
      <c r="A78" s="248" t="s">
        <v>974</v>
      </c>
      <c r="B78" s="224" t="s">
        <v>574</v>
      </c>
      <c r="C78" s="247" t="e">
        <f ca="1">VLOOKUP(AA78,'All expressed genes'!A:F,5,0)</f>
        <v>#DIV/0!</v>
      </c>
      <c r="D78" s="215" t="e">
        <f ca="1">VLOOKUP(AA78,'All expressed genes'!A:F,6,0)</f>
        <v>#DIV/0!</v>
      </c>
      <c r="E78" s="215" t="e">
        <f t="shared" ca="1" si="3"/>
        <v>#DIV/0!</v>
      </c>
      <c r="F78" s="216" t="e">
        <f t="shared" ca="1" si="4"/>
        <v>#DIV/0!</v>
      </c>
      <c r="G78" s="257" t="s">
        <v>1308</v>
      </c>
      <c r="AA78" s="256" t="s">
        <v>520</v>
      </c>
    </row>
    <row r="79" spans="1:27">
      <c r="A79" s="248" t="s">
        <v>748</v>
      </c>
      <c r="B79" s="224" t="s">
        <v>574</v>
      </c>
      <c r="C79" s="247" t="e">
        <f ca="1">VLOOKUP(AA79,'All expressed genes'!A:F,5,0)</f>
        <v>#DIV/0!</v>
      </c>
      <c r="D79" s="215" t="e">
        <f ca="1">VLOOKUP(AA79,'All expressed genes'!A:F,6,0)</f>
        <v>#DIV/0!</v>
      </c>
      <c r="E79" s="215" t="e">
        <f t="shared" ca="1" si="3"/>
        <v>#DIV/0!</v>
      </c>
      <c r="F79" s="216" t="e">
        <f t="shared" ca="1" si="4"/>
        <v>#DIV/0!</v>
      </c>
      <c r="G79" s="257" t="s">
        <v>1309</v>
      </c>
      <c r="AA79" s="256" t="s">
        <v>747</v>
      </c>
    </row>
    <row r="80" spans="1:27" ht="22.5">
      <c r="A80" s="248" t="s">
        <v>958</v>
      </c>
      <c r="B80" s="225" t="s">
        <v>521</v>
      </c>
      <c r="C80" s="247" t="e">
        <f ca="1">VLOOKUP(AA80,'All expressed genes'!A:F,5,0)</f>
        <v>#DIV/0!</v>
      </c>
      <c r="D80" s="215" t="e">
        <f ca="1">VLOOKUP(AA80,'All expressed genes'!A:F,6,0)</f>
        <v>#DIV/0!</v>
      </c>
      <c r="E80" s="215" t="e">
        <f t="shared" ca="1" si="3"/>
        <v>#DIV/0!</v>
      </c>
      <c r="F80" s="216" t="e">
        <f t="shared" ca="1" si="4"/>
        <v>#DIV/0!</v>
      </c>
      <c r="G80" s="258" t="s">
        <v>1363</v>
      </c>
      <c r="AA80" s="256" t="s">
        <v>521</v>
      </c>
    </row>
    <row r="81" spans="1:27" ht="22.5">
      <c r="A81" s="248" t="s">
        <v>959</v>
      </c>
      <c r="B81" s="225" t="s">
        <v>521</v>
      </c>
      <c r="C81" s="247" t="e">
        <f ca="1">VLOOKUP(AA81,'All expressed genes'!A:F,5,0)</f>
        <v>#DIV/0!</v>
      </c>
      <c r="D81" s="215" t="e">
        <f ca="1">VLOOKUP(AA81,'All expressed genes'!A:F,6,0)</f>
        <v>#DIV/0!</v>
      </c>
      <c r="E81" s="215" t="e">
        <f t="shared" ca="1" si="3"/>
        <v>#DIV/0!</v>
      </c>
      <c r="F81" s="216" t="e">
        <f t="shared" ca="1" si="4"/>
        <v>#DIV/0!</v>
      </c>
      <c r="G81" s="258" t="s">
        <v>1363</v>
      </c>
      <c r="AA81" s="256" t="s">
        <v>521</v>
      </c>
    </row>
    <row r="82" spans="1:27">
      <c r="A82" s="248" t="s">
        <v>753</v>
      </c>
      <c r="B82" s="226" t="s">
        <v>575</v>
      </c>
      <c r="C82" s="247" t="e">
        <f ca="1">VLOOKUP(AA82,'All expressed genes'!A:F,5,0)</f>
        <v>#DIV/0!</v>
      </c>
      <c r="D82" s="215" t="e">
        <f ca="1">VLOOKUP(AA82,'All expressed genes'!A:F,6,0)</f>
        <v>#DIV/0!</v>
      </c>
      <c r="E82" s="215" t="e">
        <f t="shared" ca="1" si="3"/>
        <v>#DIV/0!</v>
      </c>
      <c r="F82" s="216" t="e">
        <f t="shared" ca="1" si="4"/>
        <v>#DIV/0!</v>
      </c>
      <c r="G82" s="257" t="s">
        <v>1310</v>
      </c>
      <c r="AA82" s="256" t="s">
        <v>752</v>
      </c>
    </row>
    <row r="83" spans="1:27">
      <c r="A83" s="248" t="s">
        <v>755</v>
      </c>
      <c r="B83" s="226" t="s">
        <v>575</v>
      </c>
      <c r="C83" s="247" t="e">
        <f ca="1">VLOOKUP(AA83,'All expressed genes'!A:F,5,0)</f>
        <v>#DIV/0!</v>
      </c>
      <c r="D83" s="215" t="e">
        <f ca="1">VLOOKUP(AA83,'All expressed genes'!A:F,6,0)</f>
        <v>#DIV/0!</v>
      </c>
      <c r="E83" s="215" t="e">
        <f t="shared" ca="1" si="3"/>
        <v>#DIV/0!</v>
      </c>
      <c r="F83" s="216" t="e">
        <f t="shared" ca="1" si="4"/>
        <v>#DIV/0!</v>
      </c>
      <c r="G83" s="257" t="s">
        <v>1311</v>
      </c>
      <c r="AA83" s="256" t="s">
        <v>754</v>
      </c>
    </row>
    <row r="84" spans="1:27">
      <c r="A84" s="248" t="s">
        <v>757</v>
      </c>
      <c r="B84" s="226" t="s">
        <v>575</v>
      </c>
      <c r="C84" s="247" t="e">
        <f ca="1">VLOOKUP(AA84,'All expressed genes'!A:F,5,0)</f>
        <v>#DIV/0!</v>
      </c>
      <c r="D84" s="215" t="e">
        <f ca="1">VLOOKUP(AA84,'All expressed genes'!A:F,6,0)</f>
        <v>#DIV/0!</v>
      </c>
      <c r="E84" s="215" t="e">
        <f t="shared" ca="1" si="3"/>
        <v>#DIV/0!</v>
      </c>
      <c r="F84" s="216" t="e">
        <f t="shared" ca="1" si="4"/>
        <v>#DIV/0!</v>
      </c>
      <c r="G84" s="257" t="s">
        <v>1312</v>
      </c>
      <c r="AA84" s="256" t="s">
        <v>756</v>
      </c>
    </row>
    <row r="85" spans="1:27">
      <c r="A85" s="248" t="s">
        <v>759</v>
      </c>
      <c r="B85" s="226" t="s">
        <v>575</v>
      </c>
      <c r="C85" s="247" t="e">
        <f ca="1">VLOOKUP(AA85,'All expressed genes'!A:F,5,0)</f>
        <v>#DIV/0!</v>
      </c>
      <c r="D85" s="215" t="e">
        <f ca="1">VLOOKUP(AA85,'All expressed genes'!A:F,6,0)</f>
        <v>#DIV/0!</v>
      </c>
      <c r="E85" s="215" t="e">
        <f t="shared" ca="1" si="3"/>
        <v>#DIV/0!</v>
      </c>
      <c r="F85" s="216" t="e">
        <f t="shared" ca="1" si="4"/>
        <v>#DIV/0!</v>
      </c>
      <c r="G85" s="257" t="s">
        <v>1313</v>
      </c>
      <c r="AA85" s="256" t="s">
        <v>758</v>
      </c>
    </row>
    <row r="86" spans="1:27">
      <c r="A86" s="248" t="s">
        <v>975</v>
      </c>
      <c r="B86" s="227" t="s">
        <v>576</v>
      </c>
      <c r="C86" s="247" t="e">
        <f ca="1">VLOOKUP(AA86,'All expressed genes'!A:F,5,0)</f>
        <v>#DIV/0!</v>
      </c>
      <c r="D86" s="215" t="e">
        <f ca="1">VLOOKUP(AA86,'All expressed genes'!A:F,6,0)</f>
        <v>#DIV/0!</v>
      </c>
      <c r="E86" s="215" t="e">
        <f t="shared" ca="1" si="3"/>
        <v>#DIV/0!</v>
      </c>
      <c r="F86" s="216" t="e">
        <f t="shared" ca="1" si="4"/>
        <v>#DIV/0!</v>
      </c>
      <c r="G86" s="257" t="s">
        <v>1314</v>
      </c>
      <c r="AA86" s="256" t="s">
        <v>522</v>
      </c>
    </row>
    <row r="87" spans="1:27">
      <c r="A87" s="248" t="s">
        <v>763</v>
      </c>
      <c r="B87" s="227" t="s">
        <v>576</v>
      </c>
      <c r="C87" s="247" t="e">
        <f ca="1">VLOOKUP(AA87,'All expressed genes'!A:F,5,0)</f>
        <v>#DIV/0!</v>
      </c>
      <c r="D87" s="215" t="e">
        <f ca="1">VLOOKUP(AA87,'All expressed genes'!A:F,6,0)</f>
        <v>#DIV/0!</v>
      </c>
      <c r="E87" s="215" t="e">
        <f t="shared" ca="1" si="3"/>
        <v>#DIV/0!</v>
      </c>
      <c r="F87" s="216" t="e">
        <f t="shared" ca="1" si="4"/>
        <v>#DIV/0!</v>
      </c>
      <c r="G87" s="257" t="s">
        <v>1315</v>
      </c>
      <c r="AA87" s="256" t="s">
        <v>523</v>
      </c>
    </row>
    <row r="88" spans="1:27">
      <c r="A88" s="248" t="s">
        <v>766</v>
      </c>
      <c r="B88" s="241" t="s">
        <v>577</v>
      </c>
      <c r="C88" s="247" t="e">
        <f ca="1">VLOOKUP(AA88,'All expressed genes'!A:F,5,0)</f>
        <v>#DIV/0!</v>
      </c>
      <c r="D88" s="215" t="e">
        <f ca="1">VLOOKUP(AA88,'All expressed genes'!A:F,6,0)</f>
        <v>#DIV/0!</v>
      </c>
      <c r="E88" s="215" t="e">
        <f t="shared" ca="1" si="3"/>
        <v>#DIV/0!</v>
      </c>
      <c r="F88" s="216" t="e">
        <f t="shared" ca="1" si="4"/>
        <v>#DIV/0!</v>
      </c>
      <c r="G88" s="257" t="s">
        <v>1316</v>
      </c>
      <c r="AA88" s="256" t="s">
        <v>524</v>
      </c>
    </row>
    <row r="89" spans="1:27">
      <c r="A89" s="248" t="s">
        <v>767</v>
      </c>
      <c r="B89" s="241" t="s">
        <v>577</v>
      </c>
      <c r="C89" s="247" t="e">
        <f ca="1">VLOOKUP(AA89,'All expressed genes'!A:F,5,0)</f>
        <v>#DIV/0!</v>
      </c>
      <c r="D89" s="215" t="e">
        <f ca="1">VLOOKUP(AA89,'All expressed genes'!A:F,6,0)</f>
        <v>#DIV/0!</v>
      </c>
      <c r="E89" s="215" t="e">
        <f t="shared" ca="1" si="3"/>
        <v>#DIV/0!</v>
      </c>
      <c r="F89" s="216" t="e">
        <f t="shared" ca="1" si="4"/>
        <v>#DIV/0!</v>
      </c>
      <c r="G89" s="257" t="s">
        <v>1317</v>
      </c>
      <c r="AA89" s="256" t="s">
        <v>525</v>
      </c>
    </row>
    <row r="90" spans="1:27">
      <c r="A90" s="248" t="s">
        <v>976</v>
      </c>
      <c r="B90" s="241" t="s">
        <v>577</v>
      </c>
      <c r="C90" s="247" t="e">
        <f ca="1">VLOOKUP(AA90,'All expressed genes'!A:F,5,0)</f>
        <v>#DIV/0!</v>
      </c>
      <c r="D90" s="215" t="e">
        <f ca="1">VLOOKUP(AA90,'All expressed genes'!A:F,6,0)</f>
        <v>#DIV/0!</v>
      </c>
      <c r="E90" s="215" t="e">
        <f t="shared" ca="1" si="3"/>
        <v>#DIV/0!</v>
      </c>
      <c r="F90" s="216" t="e">
        <f t="shared" ca="1" si="4"/>
        <v>#DIV/0!</v>
      </c>
      <c r="G90" s="257" t="s">
        <v>1318</v>
      </c>
      <c r="AA90" s="256" t="s">
        <v>526</v>
      </c>
    </row>
    <row r="91" spans="1:27">
      <c r="A91" s="248" t="s">
        <v>769</v>
      </c>
      <c r="B91" s="241" t="s">
        <v>577</v>
      </c>
      <c r="C91" s="247" t="e">
        <f ca="1">VLOOKUP(AA91,'All expressed genes'!A:F,5,0)</f>
        <v>#DIV/0!</v>
      </c>
      <c r="D91" s="215" t="e">
        <f ca="1">VLOOKUP(AA91,'All expressed genes'!A:F,6,0)</f>
        <v>#DIV/0!</v>
      </c>
      <c r="E91" s="215" t="e">
        <f t="shared" ca="1" si="3"/>
        <v>#DIV/0!</v>
      </c>
      <c r="F91" s="216" t="e">
        <f t="shared" ca="1" si="4"/>
        <v>#DIV/0!</v>
      </c>
      <c r="G91" s="257" t="s">
        <v>1319</v>
      </c>
      <c r="AA91" s="256" t="s">
        <v>527</v>
      </c>
    </row>
    <row r="92" spans="1:27">
      <c r="A92" s="248" t="s">
        <v>770</v>
      </c>
      <c r="B92" s="241" t="s">
        <v>577</v>
      </c>
      <c r="C92" s="247" t="e">
        <f ca="1">VLOOKUP(AA92,'All expressed genes'!A:F,5,0)</f>
        <v>#DIV/0!</v>
      </c>
      <c r="D92" s="215" t="e">
        <f ca="1">VLOOKUP(AA92,'All expressed genes'!A:F,6,0)</f>
        <v>#DIV/0!</v>
      </c>
      <c r="E92" s="215" t="e">
        <f t="shared" ca="1" si="3"/>
        <v>#DIV/0!</v>
      </c>
      <c r="F92" s="216" t="e">
        <f t="shared" ca="1" si="4"/>
        <v>#DIV/0!</v>
      </c>
      <c r="G92" s="257" t="s">
        <v>1320</v>
      </c>
      <c r="AA92" s="256" t="s">
        <v>528</v>
      </c>
    </row>
    <row r="93" spans="1:27">
      <c r="A93" s="248" t="s">
        <v>771</v>
      </c>
      <c r="B93" s="241" t="s">
        <v>577</v>
      </c>
      <c r="C93" s="247" t="e">
        <f ca="1">VLOOKUP(AA93,'All expressed genes'!A:F,5,0)</f>
        <v>#DIV/0!</v>
      </c>
      <c r="D93" s="215" t="e">
        <f ca="1">VLOOKUP(AA93,'All expressed genes'!A:F,6,0)</f>
        <v>#DIV/0!</v>
      </c>
      <c r="E93" s="215" t="e">
        <f t="shared" ca="1" si="3"/>
        <v>#DIV/0!</v>
      </c>
      <c r="F93" s="216" t="e">
        <f t="shared" ca="1" si="4"/>
        <v>#DIV/0!</v>
      </c>
      <c r="G93" s="257" t="s">
        <v>1321</v>
      </c>
      <c r="AA93" s="256" t="s">
        <v>529</v>
      </c>
    </row>
    <row r="94" spans="1:27">
      <c r="A94" s="248" t="s">
        <v>772</v>
      </c>
      <c r="B94" s="241" t="s">
        <v>577</v>
      </c>
      <c r="C94" s="247" t="e">
        <f ca="1">VLOOKUP(AA94,'All expressed genes'!A:F,5,0)</f>
        <v>#DIV/0!</v>
      </c>
      <c r="D94" s="215" t="e">
        <f ca="1">VLOOKUP(AA94,'All expressed genes'!A:F,6,0)</f>
        <v>#DIV/0!</v>
      </c>
      <c r="E94" s="215" t="e">
        <f t="shared" ca="1" si="3"/>
        <v>#DIV/0!</v>
      </c>
      <c r="F94" s="216" t="e">
        <f t="shared" ca="1" si="4"/>
        <v>#DIV/0!</v>
      </c>
      <c r="G94" s="257" t="s">
        <v>1322</v>
      </c>
      <c r="AA94" s="256" t="s">
        <v>530</v>
      </c>
    </row>
    <row r="95" spans="1:27">
      <c r="A95" s="248" t="s">
        <v>775</v>
      </c>
      <c r="B95" s="242" t="s">
        <v>578</v>
      </c>
      <c r="C95" s="247" t="e">
        <f ca="1">VLOOKUP(AA95,'All expressed genes'!A:F,5,0)</f>
        <v>#DIV/0!</v>
      </c>
      <c r="D95" s="215" t="e">
        <f ca="1">VLOOKUP(AA95,'All expressed genes'!A:F,6,0)</f>
        <v>#DIV/0!</v>
      </c>
      <c r="E95" s="215" t="e">
        <f t="shared" ca="1" si="3"/>
        <v>#DIV/0!</v>
      </c>
      <c r="F95" s="216" t="e">
        <f t="shared" ca="1" si="4"/>
        <v>#DIV/0!</v>
      </c>
      <c r="G95" s="257" t="s">
        <v>1323</v>
      </c>
      <c r="AA95" s="256" t="s">
        <v>531</v>
      </c>
    </row>
    <row r="96" spans="1:27">
      <c r="A96" s="248" t="s">
        <v>977</v>
      </c>
      <c r="B96" s="242" t="s">
        <v>578</v>
      </c>
      <c r="C96" s="247" t="e">
        <f ca="1">VLOOKUP(AA96,'All expressed genes'!A:F,5,0)</f>
        <v>#DIV/0!</v>
      </c>
      <c r="D96" s="215" t="e">
        <f ca="1">VLOOKUP(AA96,'All expressed genes'!A:F,6,0)</f>
        <v>#DIV/0!</v>
      </c>
      <c r="E96" s="215" t="e">
        <f t="shared" ca="1" si="3"/>
        <v>#DIV/0!</v>
      </c>
      <c r="F96" s="216" t="e">
        <f t="shared" ca="1" si="4"/>
        <v>#DIV/0!</v>
      </c>
      <c r="G96" s="257" t="s">
        <v>1324</v>
      </c>
      <c r="AA96" s="256" t="s">
        <v>532</v>
      </c>
    </row>
    <row r="97" spans="1:27">
      <c r="A97" s="248" t="s">
        <v>779</v>
      </c>
      <c r="B97" s="231" t="s">
        <v>579</v>
      </c>
      <c r="C97" s="247" t="e">
        <f ca="1">VLOOKUP(AA97,'All expressed genes'!A:F,5,0)</f>
        <v>#DIV/0!</v>
      </c>
      <c r="D97" s="215" t="e">
        <f ca="1">VLOOKUP(AA97,'All expressed genes'!A:F,6,0)</f>
        <v>#DIV/0!</v>
      </c>
      <c r="E97" s="215" t="e">
        <f t="shared" ca="1" si="3"/>
        <v>#DIV/0!</v>
      </c>
      <c r="F97" s="216" t="e">
        <f t="shared" ca="1" si="4"/>
        <v>#DIV/0!</v>
      </c>
      <c r="G97" s="257" t="s">
        <v>1325</v>
      </c>
      <c r="AA97" s="256" t="s">
        <v>533</v>
      </c>
    </row>
    <row r="98" spans="1:27">
      <c r="A98" s="248" t="s">
        <v>780</v>
      </c>
      <c r="B98" s="231" t="s">
        <v>579</v>
      </c>
      <c r="C98" s="247" t="e">
        <f ca="1">VLOOKUP(AA98,'All expressed genes'!A:F,5,0)</f>
        <v>#DIV/0!</v>
      </c>
      <c r="D98" s="215" t="e">
        <f ca="1">VLOOKUP(AA98,'All expressed genes'!A:F,6,0)</f>
        <v>#DIV/0!</v>
      </c>
      <c r="E98" s="215" t="e">
        <f t="shared" ca="1" si="3"/>
        <v>#DIV/0!</v>
      </c>
      <c r="F98" s="216" t="e">
        <f t="shared" ca="1" si="4"/>
        <v>#DIV/0!</v>
      </c>
      <c r="G98" s="257" t="s">
        <v>1326</v>
      </c>
      <c r="AA98" s="256" t="s">
        <v>535</v>
      </c>
    </row>
    <row r="99" spans="1:27" ht="22.5">
      <c r="A99" s="248" t="s">
        <v>960</v>
      </c>
      <c r="B99" s="229" t="s">
        <v>573</v>
      </c>
      <c r="C99" s="247" t="e">
        <f ca="1">VLOOKUP(AA99,'All expressed genes'!A:F,5,0)</f>
        <v>#DIV/0!</v>
      </c>
      <c r="D99" s="215" t="e">
        <f ca="1">VLOOKUP(AA99,'All expressed genes'!A:F,6,0)</f>
        <v>#DIV/0!</v>
      </c>
      <c r="E99" s="215" t="e">
        <f t="shared" ca="1" si="3"/>
        <v>#DIV/0!</v>
      </c>
      <c r="F99" s="216" t="e">
        <f t="shared" ca="1" si="4"/>
        <v>#DIV/0!</v>
      </c>
      <c r="G99" s="258" t="s">
        <v>1364</v>
      </c>
      <c r="AA99" s="256" t="s">
        <v>573</v>
      </c>
    </row>
    <row r="100" spans="1:27" ht="22.5">
      <c r="A100" s="248" t="s">
        <v>961</v>
      </c>
      <c r="B100" s="229" t="s">
        <v>573</v>
      </c>
      <c r="C100" s="247" t="e">
        <f ca="1">VLOOKUP(AA100,'All expressed genes'!A:F,5,0)</f>
        <v>#DIV/0!</v>
      </c>
      <c r="D100" s="215" t="e">
        <f ca="1">VLOOKUP(AA100,'All expressed genes'!A:F,6,0)</f>
        <v>#DIV/0!</v>
      </c>
      <c r="E100" s="215" t="e">
        <f t="shared" ca="1" si="3"/>
        <v>#DIV/0!</v>
      </c>
      <c r="F100" s="216" t="e">
        <f t="shared" ca="1" si="4"/>
        <v>#DIV/0!</v>
      </c>
      <c r="G100" s="258" t="s">
        <v>1364</v>
      </c>
      <c r="AA100" s="256" t="s">
        <v>573</v>
      </c>
    </row>
    <row r="101" spans="1:27">
      <c r="A101" s="248" t="s">
        <v>785</v>
      </c>
      <c r="B101" s="230" t="s">
        <v>536</v>
      </c>
      <c r="C101" s="247" t="e">
        <f ca="1">VLOOKUP(AA101,'All expressed genes'!A:F,5,0)</f>
        <v>#DIV/0!</v>
      </c>
      <c r="D101" s="215" t="e">
        <f ca="1">VLOOKUP(AA101,'All expressed genes'!A:F,6,0)</f>
        <v>#DIV/0!</v>
      </c>
      <c r="E101" s="215" t="e">
        <f t="shared" ca="1" si="3"/>
        <v>#DIV/0!</v>
      </c>
      <c r="F101" s="216" t="e">
        <f t="shared" ca="1" si="4"/>
        <v>#DIV/0!</v>
      </c>
      <c r="G101" s="257" t="s">
        <v>1327</v>
      </c>
      <c r="AA101" s="256" t="s">
        <v>784</v>
      </c>
    </row>
    <row r="102" spans="1:27">
      <c r="A102" s="248" t="s">
        <v>787</v>
      </c>
      <c r="B102" s="230" t="s">
        <v>536</v>
      </c>
      <c r="C102" s="247" t="e">
        <f ca="1">VLOOKUP(AA102,'All expressed genes'!A:F,5,0)</f>
        <v>#DIV/0!</v>
      </c>
      <c r="D102" s="215" t="e">
        <f ca="1">VLOOKUP(AA102,'All expressed genes'!A:F,6,0)</f>
        <v>#DIV/0!</v>
      </c>
      <c r="E102" s="215" t="e">
        <f t="shared" ca="1" si="3"/>
        <v>#DIV/0!</v>
      </c>
      <c r="F102" s="216" t="e">
        <f t="shared" ca="1" si="4"/>
        <v>#DIV/0!</v>
      </c>
      <c r="G102" s="257" t="s">
        <v>1328</v>
      </c>
      <c r="AA102" s="256" t="s">
        <v>786</v>
      </c>
    </row>
    <row r="103" spans="1:27">
      <c r="A103" s="248" t="s">
        <v>790</v>
      </c>
      <c r="B103" s="235" t="s">
        <v>580</v>
      </c>
      <c r="C103" s="247" t="e">
        <f ca="1">VLOOKUP(AA103,'All expressed genes'!A:F,5,0)</f>
        <v>#DIV/0!</v>
      </c>
      <c r="D103" s="215" t="e">
        <f ca="1">VLOOKUP(AA103,'All expressed genes'!A:F,6,0)</f>
        <v>#DIV/0!</v>
      </c>
      <c r="E103" s="215" t="e">
        <f t="shared" ca="1" si="3"/>
        <v>#DIV/0!</v>
      </c>
      <c r="F103" s="216" t="e">
        <f t="shared" ca="1" si="4"/>
        <v>#DIV/0!</v>
      </c>
      <c r="G103" s="257" t="s">
        <v>1329</v>
      </c>
      <c r="AA103" s="256" t="s">
        <v>537</v>
      </c>
    </row>
    <row r="104" spans="1:27">
      <c r="A104" s="248" t="s">
        <v>791</v>
      </c>
      <c r="B104" s="235" t="s">
        <v>580</v>
      </c>
      <c r="C104" s="247" t="e">
        <f ca="1">VLOOKUP(AA104,'All expressed genes'!A:F,5,0)</f>
        <v>#DIV/0!</v>
      </c>
      <c r="D104" s="215" t="e">
        <f ca="1">VLOOKUP(AA104,'All expressed genes'!A:F,6,0)</f>
        <v>#DIV/0!</v>
      </c>
      <c r="E104" s="215" t="e">
        <f t="shared" ca="1" si="3"/>
        <v>#DIV/0!</v>
      </c>
      <c r="F104" s="216" t="e">
        <f t="shared" ca="1" si="4"/>
        <v>#DIV/0!</v>
      </c>
      <c r="G104" s="257" t="s">
        <v>1330</v>
      </c>
      <c r="AA104" s="256" t="s">
        <v>538</v>
      </c>
    </row>
    <row r="105" spans="1:27">
      <c r="A105" s="248" t="s">
        <v>795</v>
      </c>
      <c r="B105" s="236" t="s">
        <v>539</v>
      </c>
      <c r="C105" s="247" t="e">
        <f ca="1">VLOOKUP(AA105,'All expressed genes'!A:F,5,0)</f>
        <v>#DIV/0!</v>
      </c>
      <c r="D105" s="215" t="e">
        <f ca="1">VLOOKUP(AA105,'All expressed genes'!A:F,6,0)</f>
        <v>#DIV/0!</v>
      </c>
      <c r="E105" s="215" t="e">
        <f t="shared" ca="1" si="3"/>
        <v>#DIV/0!</v>
      </c>
      <c r="F105" s="216" t="e">
        <f t="shared" ca="1" si="4"/>
        <v>#DIV/0!</v>
      </c>
      <c r="G105" s="257" t="s">
        <v>1331</v>
      </c>
      <c r="AA105" s="256" t="s">
        <v>794</v>
      </c>
    </row>
    <row r="106" spans="1:27">
      <c r="A106" s="248" t="s">
        <v>797</v>
      </c>
      <c r="B106" s="236" t="s">
        <v>539</v>
      </c>
      <c r="C106" s="247" t="e">
        <f ca="1">VLOOKUP(AA106,'All expressed genes'!A:F,5,0)</f>
        <v>#DIV/0!</v>
      </c>
      <c r="D106" s="215" t="e">
        <f ca="1">VLOOKUP(AA106,'All expressed genes'!A:F,6,0)</f>
        <v>#DIV/0!</v>
      </c>
      <c r="E106" s="215" t="e">
        <f t="shared" ca="1" si="3"/>
        <v>#DIV/0!</v>
      </c>
      <c r="F106" s="216" t="e">
        <f t="shared" ca="1" si="4"/>
        <v>#DIV/0!</v>
      </c>
      <c r="G106" s="257" t="s">
        <v>1332</v>
      </c>
      <c r="AA106" s="256" t="s">
        <v>796</v>
      </c>
    </row>
    <row r="107" spans="1:27" ht="22.5">
      <c r="A107" s="248" t="s">
        <v>962</v>
      </c>
      <c r="B107" s="237" t="s">
        <v>581</v>
      </c>
      <c r="C107" s="247" t="e">
        <f ca="1">VLOOKUP(AA107,'All expressed genes'!A:F,5,0)</f>
        <v>#DIV/0!</v>
      </c>
      <c r="D107" s="215" t="e">
        <f ca="1">VLOOKUP(AA107,'All expressed genes'!A:F,6,0)</f>
        <v>#DIV/0!</v>
      </c>
      <c r="E107" s="215" t="e">
        <f t="shared" ca="1" si="3"/>
        <v>#DIV/0!</v>
      </c>
      <c r="F107" s="216" t="e">
        <f t="shared" ca="1" si="4"/>
        <v>#DIV/0!</v>
      </c>
      <c r="G107" s="258" t="s">
        <v>1365</v>
      </c>
      <c r="AA107" s="256" t="s">
        <v>540</v>
      </c>
    </row>
    <row r="108" spans="1:27" ht="22.5">
      <c r="A108" s="248" t="s">
        <v>963</v>
      </c>
      <c r="B108" s="237" t="s">
        <v>581</v>
      </c>
      <c r="C108" s="247" t="e">
        <f ca="1">VLOOKUP(AA108,'All expressed genes'!A:F,5,0)</f>
        <v>#DIV/0!</v>
      </c>
      <c r="D108" s="215" t="e">
        <f ca="1">VLOOKUP(AA108,'All expressed genes'!A:F,6,0)</f>
        <v>#DIV/0!</v>
      </c>
      <c r="E108" s="215" t="e">
        <f t="shared" ref="E108" ca="1" si="5">C108/D108</f>
        <v>#DIV/0!</v>
      </c>
      <c r="F108" s="216" t="e">
        <f t="shared" ca="1" si="4"/>
        <v>#DIV/0!</v>
      </c>
      <c r="G108" s="258" t="s">
        <v>1365</v>
      </c>
      <c r="AA108" s="256" t="s">
        <v>540</v>
      </c>
    </row>
    <row r="109" spans="1:27">
      <c r="A109" s="248" t="s">
        <v>978</v>
      </c>
      <c r="B109" s="237" t="s">
        <v>581</v>
      </c>
      <c r="C109" s="247" t="e">
        <f ca="1">VLOOKUP(AA109,'All expressed genes'!A:F,5,0)</f>
        <v>#DIV/0!</v>
      </c>
      <c r="D109" s="215" t="e">
        <f ca="1">VLOOKUP(AA109,'All expressed genes'!A:F,6,0)</f>
        <v>#DIV/0!</v>
      </c>
      <c r="E109" s="215" t="e">
        <f t="shared" ca="1" si="3"/>
        <v>#DIV/0!</v>
      </c>
      <c r="F109" s="216" t="e">
        <f t="shared" ca="1" si="4"/>
        <v>#DIV/0!</v>
      </c>
      <c r="G109" s="257" t="s">
        <v>1333</v>
      </c>
      <c r="AA109" s="256" t="s">
        <v>541</v>
      </c>
    </row>
    <row r="110" spans="1:27">
      <c r="A110" s="248" t="s">
        <v>806</v>
      </c>
      <c r="B110" s="238" t="s">
        <v>542</v>
      </c>
      <c r="C110" s="247" t="e">
        <f ca="1">VLOOKUP(AA110,'All expressed genes'!A:F,5,0)</f>
        <v>#DIV/0!</v>
      </c>
      <c r="D110" s="215" t="e">
        <f ca="1">VLOOKUP(AA110,'All expressed genes'!A:F,6,0)</f>
        <v>#DIV/0!</v>
      </c>
      <c r="E110" s="215" t="e">
        <f t="shared" ca="1" si="3"/>
        <v>#DIV/0!</v>
      </c>
      <c r="F110" s="216" t="e">
        <f t="shared" ca="1" si="4"/>
        <v>#DIV/0!</v>
      </c>
      <c r="G110" s="257" t="s">
        <v>1334</v>
      </c>
      <c r="AA110" s="256" t="s">
        <v>805</v>
      </c>
    </row>
    <row r="111" spans="1:27">
      <c r="A111" s="248" t="s">
        <v>808</v>
      </c>
      <c r="B111" s="238" t="s">
        <v>542</v>
      </c>
      <c r="C111" s="247" t="e">
        <f ca="1">VLOOKUP(AA111,'All expressed genes'!A:F,5,0)</f>
        <v>#DIV/0!</v>
      </c>
      <c r="D111" s="215" t="e">
        <f ca="1">VLOOKUP(AA111,'All expressed genes'!A:F,6,0)</f>
        <v>#DIV/0!</v>
      </c>
      <c r="E111" s="215" t="e">
        <f t="shared" ca="1" si="3"/>
        <v>#DIV/0!</v>
      </c>
      <c r="F111" s="216" t="e">
        <f t="shared" ca="1" si="4"/>
        <v>#DIV/0!</v>
      </c>
      <c r="G111" s="257" t="s">
        <v>1335</v>
      </c>
      <c r="AA111" s="256" t="s">
        <v>807</v>
      </c>
    </row>
    <row r="112" spans="1:27">
      <c r="A112" s="248" t="s">
        <v>811</v>
      </c>
      <c r="B112" s="239" t="s">
        <v>582</v>
      </c>
      <c r="C112" s="247" t="e">
        <f ca="1">VLOOKUP(AA112,'All expressed genes'!A:F,5,0)</f>
        <v>#DIV/0!</v>
      </c>
      <c r="D112" s="215" t="e">
        <f ca="1">VLOOKUP(AA112,'All expressed genes'!A:F,6,0)</f>
        <v>#DIV/0!</v>
      </c>
      <c r="E112" s="215" t="e">
        <f t="shared" ca="1" si="3"/>
        <v>#DIV/0!</v>
      </c>
      <c r="F112" s="216" t="e">
        <f t="shared" ca="1" si="4"/>
        <v>#DIV/0!</v>
      </c>
      <c r="G112" s="257" t="s">
        <v>1336</v>
      </c>
      <c r="AA112" s="256" t="s">
        <v>543</v>
      </c>
    </row>
    <row r="113" spans="1:27">
      <c r="A113" s="248" t="s">
        <v>815</v>
      </c>
      <c r="B113" s="221" t="s">
        <v>583</v>
      </c>
      <c r="C113" s="247" t="e">
        <f ca="1">VLOOKUP(AA113,'All expressed genes'!A:F,5,0)</f>
        <v>#DIV/0!</v>
      </c>
      <c r="D113" s="215" t="e">
        <f ca="1">VLOOKUP(AA113,'All expressed genes'!A:F,6,0)</f>
        <v>#DIV/0!</v>
      </c>
      <c r="E113" s="215" t="e">
        <f t="shared" ca="1" si="3"/>
        <v>#DIV/0!</v>
      </c>
      <c r="F113" s="216" t="e">
        <f t="shared" ca="1" si="4"/>
        <v>#DIV/0!</v>
      </c>
      <c r="G113" s="257" t="s">
        <v>1337</v>
      </c>
      <c r="AA113" s="256" t="s">
        <v>814</v>
      </c>
    </row>
    <row r="114" spans="1:27">
      <c r="A114" s="248" t="s">
        <v>818</v>
      </c>
      <c r="B114" s="240" t="s">
        <v>584</v>
      </c>
      <c r="C114" s="247" t="e">
        <f ca="1">VLOOKUP(AA114,'All expressed genes'!A:F,5,0)</f>
        <v>#DIV/0!</v>
      </c>
      <c r="D114" s="215" t="e">
        <f ca="1">VLOOKUP(AA114,'All expressed genes'!A:F,6,0)</f>
        <v>#DIV/0!</v>
      </c>
      <c r="E114" s="215" t="e">
        <f t="shared" ca="1" si="3"/>
        <v>#DIV/0!</v>
      </c>
      <c r="F114" s="216" t="e">
        <f t="shared" ca="1" si="4"/>
        <v>#DIV/0!</v>
      </c>
      <c r="G114" s="257" t="s">
        <v>1338</v>
      </c>
      <c r="AA114" s="256" t="s">
        <v>544</v>
      </c>
    </row>
    <row r="115" spans="1:27">
      <c r="A115" s="248" t="s">
        <v>819</v>
      </c>
      <c r="B115" s="240" t="s">
        <v>584</v>
      </c>
      <c r="C115" s="247" t="e">
        <f ca="1">VLOOKUP(AA115,'All expressed genes'!A:F,5,0)</f>
        <v>#DIV/0!</v>
      </c>
      <c r="D115" s="215" t="e">
        <f ca="1">VLOOKUP(AA115,'All expressed genes'!A:F,6,0)</f>
        <v>#DIV/0!</v>
      </c>
      <c r="E115" s="215" t="e">
        <f t="shared" ca="1" si="3"/>
        <v>#DIV/0!</v>
      </c>
      <c r="F115" s="216" t="e">
        <f t="shared" ca="1" si="4"/>
        <v>#DIV/0!</v>
      </c>
      <c r="G115" s="257" t="s">
        <v>1339</v>
      </c>
      <c r="AA115" s="256" t="s">
        <v>545</v>
      </c>
    </row>
    <row r="116" spans="1:27">
      <c r="A116" s="248" t="s">
        <v>821</v>
      </c>
      <c r="B116" s="222" t="s">
        <v>585</v>
      </c>
      <c r="C116" s="247" t="e">
        <f ca="1">VLOOKUP(AA116,'All expressed genes'!A:F,5,0)</f>
        <v>#DIV/0!</v>
      </c>
      <c r="D116" s="215" t="e">
        <f ca="1">VLOOKUP(AA116,'All expressed genes'!A:F,6,0)</f>
        <v>#DIV/0!</v>
      </c>
      <c r="E116" s="215" t="e">
        <f t="shared" ca="1" si="3"/>
        <v>#DIV/0!</v>
      </c>
      <c r="F116" s="216" t="e">
        <f t="shared" ca="1" si="4"/>
        <v>#DIV/0!</v>
      </c>
      <c r="G116" s="257" t="s">
        <v>1340</v>
      </c>
      <c r="AA116" s="256" t="s">
        <v>820</v>
      </c>
    </row>
    <row r="117" spans="1:27">
      <c r="A117" s="248" t="s">
        <v>826</v>
      </c>
      <c r="B117" s="224" t="s">
        <v>586</v>
      </c>
      <c r="C117" s="247" t="e">
        <f ca="1">VLOOKUP(AA117,'All expressed genes'!A:F,5,0)</f>
        <v>#DIV/0!</v>
      </c>
      <c r="D117" s="215" t="e">
        <f ca="1">VLOOKUP(AA117,'All expressed genes'!A:F,6,0)</f>
        <v>#DIV/0!</v>
      </c>
      <c r="E117" s="215" t="e">
        <f t="shared" ca="1" si="3"/>
        <v>#DIV/0!</v>
      </c>
      <c r="F117" s="216" t="e">
        <f t="shared" ca="1" si="4"/>
        <v>#DIV/0!</v>
      </c>
      <c r="G117" s="257" t="s">
        <v>1341</v>
      </c>
      <c r="AA117" s="256" t="s">
        <v>825</v>
      </c>
    </row>
    <row r="118" spans="1:27" ht="22.5">
      <c r="A118" s="248" t="s">
        <v>964</v>
      </c>
      <c r="B118" s="235" t="s">
        <v>587</v>
      </c>
      <c r="C118" s="247" t="e">
        <f ca="1">VLOOKUP(AA118,'All expressed genes'!A:F,5,0)</f>
        <v>#DIV/0!</v>
      </c>
      <c r="D118" s="215" t="e">
        <f ca="1">VLOOKUP(AA118,'All expressed genes'!A:F,6,0)</f>
        <v>#DIV/0!</v>
      </c>
      <c r="E118" s="215" t="e">
        <f t="shared" ca="1" si="3"/>
        <v>#DIV/0!</v>
      </c>
      <c r="F118" s="216" t="e">
        <f t="shared" ca="1" si="4"/>
        <v>#DIV/0!</v>
      </c>
      <c r="G118" s="258" t="s">
        <v>1366</v>
      </c>
      <c r="AA118" s="256" t="s">
        <v>827</v>
      </c>
    </row>
    <row r="119" spans="1:27" ht="22.5">
      <c r="A119" s="248" t="s">
        <v>965</v>
      </c>
      <c r="B119" s="235" t="s">
        <v>587</v>
      </c>
      <c r="C119" s="247" t="e">
        <f ca="1">VLOOKUP(AA119,'All expressed genes'!A:F,5,0)</f>
        <v>#DIV/0!</v>
      </c>
      <c r="D119" s="215" t="e">
        <f ca="1">VLOOKUP(AA119,'All expressed genes'!A:F,6,0)</f>
        <v>#DIV/0!</v>
      </c>
      <c r="E119" s="215" t="e">
        <f t="shared" ca="1" si="3"/>
        <v>#DIV/0!</v>
      </c>
      <c r="F119" s="216" t="e">
        <f t="shared" ca="1" si="4"/>
        <v>#DIV/0!</v>
      </c>
      <c r="G119" s="258" t="s">
        <v>1366</v>
      </c>
      <c r="AA119" s="256" t="s">
        <v>827</v>
      </c>
    </row>
    <row r="120" spans="1:27">
      <c r="A120" s="248" t="s">
        <v>979</v>
      </c>
      <c r="B120" s="235" t="s">
        <v>587</v>
      </c>
      <c r="C120" s="247" t="e">
        <f ca="1">VLOOKUP(AA120,'All expressed genes'!A:F,5,0)</f>
        <v>#DIV/0!</v>
      </c>
      <c r="D120" s="215" t="e">
        <f ca="1">VLOOKUP(AA120,'All expressed genes'!A:F,6,0)</f>
        <v>#DIV/0!</v>
      </c>
      <c r="E120" s="215" t="e">
        <f t="shared" ca="1" si="3"/>
        <v>#DIV/0!</v>
      </c>
      <c r="F120" s="216" t="e">
        <f t="shared" ca="1" si="4"/>
        <v>#DIV/0!</v>
      </c>
      <c r="G120" s="257" t="s">
        <v>1342</v>
      </c>
      <c r="AA120" s="256" t="s">
        <v>548</v>
      </c>
    </row>
    <row r="121" spans="1:27">
      <c r="A121" s="248" t="s">
        <v>832</v>
      </c>
      <c r="B121" s="235" t="s">
        <v>587</v>
      </c>
      <c r="C121" s="247" t="e">
        <f ca="1">VLOOKUP(AA121,'All expressed genes'!A:F,5,0)</f>
        <v>#DIV/0!</v>
      </c>
      <c r="D121" s="215" t="e">
        <f ca="1">VLOOKUP(AA121,'All expressed genes'!A:F,6,0)</f>
        <v>#DIV/0!</v>
      </c>
      <c r="E121" s="215" t="e">
        <f t="shared" ca="1" si="3"/>
        <v>#DIV/0!</v>
      </c>
      <c r="F121" s="216" t="e">
        <f t="shared" ca="1" si="4"/>
        <v>#DIV/0!</v>
      </c>
      <c r="G121" s="257" t="s">
        <v>1343</v>
      </c>
      <c r="AA121" s="256" t="s">
        <v>831</v>
      </c>
    </row>
    <row r="122" spans="1:27">
      <c r="A122" s="248" t="s">
        <v>834</v>
      </c>
      <c r="B122" s="235" t="s">
        <v>587</v>
      </c>
      <c r="C122" s="247" t="e">
        <f ca="1">VLOOKUP(AA122,'All expressed genes'!A:F,5,0)</f>
        <v>#DIV/0!</v>
      </c>
      <c r="D122" s="215" t="e">
        <f ca="1">VLOOKUP(AA122,'All expressed genes'!A:F,6,0)</f>
        <v>#DIV/0!</v>
      </c>
      <c r="E122" s="215" t="e">
        <f t="shared" ca="1" si="3"/>
        <v>#DIV/0!</v>
      </c>
      <c r="F122" s="216" t="e">
        <f t="shared" ca="1" si="4"/>
        <v>#DIV/0!</v>
      </c>
      <c r="G122" s="257" t="s">
        <v>1344</v>
      </c>
      <c r="AA122" s="256" t="s">
        <v>833</v>
      </c>
    </row>
    <row r="123" spans="1:27">
      <c r="A123" s="248" t="s">
        <v>838</v>
      </c>
      <c r="B123" s="229" t="s">
        <v>589</v>
      </c>
      <c r="C123" s="247" t="e">
        <f ca="1">VLOOKUP(AA123,'All expressed genes'!A:F,5,0)</f>
        <v>#DIV/0!</v>
      </c>
      <c r="D123" s="215" t="e">
        <f ca="1">VLOOKUP(AA123,'All expressed genes'!A:F,6,0)</f>
        <v>#DIV/0!</v>
      </c>
      <c r="E123" s="215" t="e">
        <f t="shared" ca="1" si="3"/>
        <v>#DIV/0!</v>
      </c>
      <c r="F123" s="216" t="e">
        <f t="shared" ca="1" si="4"/>
        <v>#DIV/0!</v>
      </c>
      <c r="G123" s="257" t="s">
        <v>1345</v>
      </c>
      <c r="AA123" s="256" t="s">
        <v>549</v>
      </c>
    </row>
    <row r="124" spans="1:27">
      <c r="A124" s="248" t="s">
        <v>839</v>
      </c>
      <c r="B124" s="229" t="s">
        <v>589</v>
      </c>
      <c r="C124" s="247" t="e">
        <f ca="1">VLOOKUP(AA124,'All expressed genes'!A:F,5,0)</f>
        <v>#DIV/0!</v>
      </c>
      <c r="D124" s="215" t="e">
        <f ca="1">VLOOKUP(AA124,'All expressed genes'!A:F,6,0)</f>
        <v>#DIV/0!</v>
      </c>
      <c r="E124" s="215" t="e">
        <f t="shared" ca="1" si="3"/>
        <v>#DIV/0!</v>
      </c>
      <c r="F124" s="216" t="e">
        <f t="shared" ca="1" si="4"/>
        <v>#DIV/0!</v>
      </c>
      <c r="G124" s="257" t="s">
        <v>1346</v>
      </c>
      <c r="AA124" s="256" t="s">
        <v>550</v>
      </c>
    </row>
    <row r="125" spans="1:27">
      <c r="A125" s="248" t="s">
        <v>841</v>
      </c>
      <c r="B125" s="230" t="s">
        <v>840</v>
      </c>
      <c r="C125" s="247" t="e">
        <f ca="1">VLOOKUP(AA125,'All expressed genes'!A:F,5,0)</f>
        <v>#DIV/0!</v>
      </c>
      <c r="D125" s="215" t="e">
        <f ca="1">VLOOKUP(AA125,'All expressed genes'!A:F,6,0)</f>
        <v>#DIV/0!</v>
      </c>
      <c r="E125" s="215" t="e">
        <f t="shared" ca="1" si="3"/>
        <v>#DIV/0!</v>
      </c>
      <c r="F125" s="216" t="e">
        <f t="shared" ca="1" si="4"/>
        <v>#DIV/0!</v>
      </c>
      <c r="G125" s="257" t="s">
        <v>1215</v>
      </c>
      <c r="AA125" s="256" t="s">
        <v>840</v>
      </c>
    </row>
    <row r="126" spans="1:27">
      <c r="A126" s="248" t="s">
        <v>980</v>
      </c>
      <c r="B126" s="244" t="s">
        <v>591</v>
      </c>
      <c r="C126" s="247" t="e">
        <f ca="1">VLOOKUP(AA126,'All expressed genes'!A:F,5,0)</f>
        <v>#DIV/0!</v>
      </c>
      <c r="D126" s="215" t="e">
        <f ca="1">VLOOKUP(AA126,'All expressed genes'!A:F,6,0)</f>
        <v>#DIV/0!</v>
      </c>
      <c r="E126" s="215" t="e">
        <f t="shared" ca="1" si="3"/>
        <v>#DIV/0!</v>
      </c>
      <c r="F126" s="216" t="e">
        <f t="shared" ca="1" si="4"/>
        <v>#DIV/0!</v>
      </c>
      <c r="G126" s="257" t="s">
        <v>1347</v>
      </c>
      <c r="AA126" s="256" t="s">
        <v>845</v>
      </c>
    </row>
    <row r="127" spans="1:27">
      <c r="A127" s="248" t="s">
        <v>848</v>
      </c>
      <c r="B127" s="244" t="s">
        <v>591</v>
      </c>
      <c r="C127" s="247" t="e">
        <f ca="1">VLOOKUP(AA127,'All expressed genes'!A:F,5,0)</f>
        <v>#DIV/0!</v>
      </c>
      <c r="D127" s="215" t="e">
        <f ca="1">VLOOKUP(AA127,'All expressed genes'!A:F,6,0)</f>
        <v>#DIV/0!</v>
      </c>
      <c r="E127" s="215" t="e">
        <f t="shared" ca="1" si="3"/>
        <v>#DIV/0!</v>
      </c>
      <c r="F127" s="216" t="e">
        <f t="shared" ca="1" si="4"/>
        <v>#DIV/0!</v>
      </c>
      <c r="G127" s="257" t="s">
        <v>1348</v>
      </c>
      <c r="AA127" s="256" t="s">
        <v>847</v>
      </c>
    </row>
    <row r="128" spans="1:27">
      <c r="A128" s="248" t="s">
        <v>850</v>
      </c>
      <c r="B128" s="244" t="s">
        <v>591</v>
      </c>
      <c r="C128" s="247" t="e">
        <f ca="1">VLOOKUP(AA128,'All expressed genes'!A:F,5,0)</f>
        <v>#DIV/0!</v>
      </c>
      <c r="D128" s="215" t="e">
        <f ca="1">VLOOKUP(AA128,'All expressed genes'!A:F,6,0)</f>
        <v>#DIV/0!</v>
      </c>
      <c r="E128" s="215" t="e">
        <f t="shared" ca="1" si="3"/>
        <v>#DIV/0!</v>
      </c>
      <c r="F128" s="216" t="e">
        <f t="shared" ca="1" si="4"/>
        <v>#DIV/0!</v>
      </c>
      <c r="G128" s="257" t="s">
        <v>1349</v>
      </c>
      <c r="AA128" s="256" t="s">
        <v>849</v>
      </c>
    </row>
    <row r="129" spans="1:27">
      <c r="A129" s="248" t="s">
        <v>852</v>
      </c>
      <c r="B129" s="244" t="s">
        <v>591</v>
      </c>
      <c r="C129" s="247" t="e">
        <f ca="1">VLOOKUP(AA129,'All expressed genes'!A:F,5,0)</f>
        <v>#DIV/0!</v>
      </c>
      <c r="D129" s="215" t="e">
        <f ca="1">VLOOKUP(AA129,'All expressed genes'!A:F,6,0)</f>
        <v>#DIV/0!</v>
      </c>
      <c r="E129" s="215" t="e">
        <f t="shared" ca="1" si="3"/>
        <v>#DIV/0!</v>
      </c>
      <c r="F129" s="216" t="e">
        <f t="shared" ca="1" si="4"/>
        <v>#DIV/0!</v>
      </c>
      <c r="G129" s="257" t="s">
        <v>1350</v>
      </c>
      <c r="AA129" s="256" t="s">
        <v>851</v>
      </c>
    </row>
    <row r="130" spans="1:27">
      <c r="A130" s="248" t="s">
        <v>981</v>
      </c>
      <c r="B130" s="238" t="s">
        <v>592</v>
      </c>
      <c r="C130" s="247" t="e">
        <f ca="1">VLOOKUP(AA130,'All expressed genes'!A:F,5,0)</f>
        <v>#DIV/0!</v>
      </c>
      <c r="D130" s="215" t="e">
        <f ca="1">VLOOKUP(AA130,'All expressed genes'!A:F,6,0)</f>
        <v>#DIV/0!</v>
      </c>
      <c r="E130" s="215" t="e">
        <f t="shared" ca="1" si="3"/>
        <v>#DIV/0!</v>
      </c>
      <c r="F130" s="216" t="e">
        <f t="shared" ca="1" si="4"/>
        <v>#DIV/0!</v>
      </c>
      <c r="G130" s="257" t="s">
        <v>1351</v>
      </c>
      <c r="AA130" s="256" t="s">
        <v>551</v>
      </c>
    </row>
    <row r="131" spans="1:27">
      <c r="A131" s="248" t="s">
        <v>859</v>
      </c>
      <c r="B131" s="245" t="s">
        <v>552</v>
      </c>
      <c r="C131" s="247" t="e">
        <f ca="1">VLOOKUP(AA131,'All expressed genes'!A:F,5,0)</f>
        <v>#DIV/0!</v>
      </c>
      <c r="D131" s="215" t="e">
        <f ca="1">VLOOKUP(AA131,'All expressed genes'!A:F,6,0)</f>
        <v>#DIV/0!</v>
      </c>
      <c r="E131" s="215" t="e">
        <f t="shared" ca="1" si="3"/>
        <v>#DIV/0!</v>
      </c>
      <c r="F131" s="216" t="e">
        <f t="shared" ca="1" si="4"/>
        <v>#DIV/0!</v>
      </c>
      <c r="G131" s="257" t="s">
        <v>1352</v>
      </c>
      <c r="AA131" s="256" t="s">
        <v>858</v>
      </c>
    </row>
    <row r="132" spans="1:27">
      <c r="A132" s="248" t="s">
        <v>861</v>
      </c>
      <c r="B132" s="245" t="s">
        <v>552</v>
      </c>
      <c r="C132" s="247" t="e">
        <f ca="1">VLOOKUP(AA132,'All expressed genes'!A:F,5,0)</f>
        <v>#DIV/0!</v>
      </c>
      <c r="D132" s="215" t="e">
        <f ca="1">VLOOKUP(AA132,'All expressed genes'!A:F,6,0)</f>
        <v>#DIV/0!</v>
      </c>
      <c r="E132" s="215" t="e">
        <f t="shared" ca="1" si="3"/>
        <v>#DIV/0!</v>
      </c>
      <c r="F132" s="216" t="e">
        <f t="shared" ca="1" si="4"/>
        <v>#DIV/0!</v>
      </c>
      <c r="G132" s="257" t="s">
        <v>1353</v>
      </c>
      <c r="AA132" s="256" t="s">
        <v>860</v>
      </c>
    </row>
    <row r="133" spans="1:27">
      <c r="A133" s="249" t="s">
        <v>863</v>
      </c>
      <c r="B133" s="246" t="s">
        <v>862</v>
      </c>
      <c r="C133" s="247" t="e">
        <f ca="1">VLOOKUP(AA133,'All expressed genes'!A:F,5,0)</f>
        <v>#DIV/0!</v>
      </c>
      <c r="D133" s="215" t="e">
        <f ca="1">VLOOKUP(AA133,'All expressed genes'!A:F,6,0)</f>
        <v>#DIV/0!</v>
      </c>
      <c r="E133" s="215" t="e">
        <f t="shared" ref="E133:E154" ca="1" si="6">C133/D133</f>
        <v>#DIV/0!</v>
      </c>
      <c r="F133" s="216" t="e">
        <f t="shared" ref="F133:F154" ca="1" si="7">IF(E133&gt;1,E133,-1/E133)</f>
        <v>#DIV/0!</v>
      </c>
      <c r="G133" s="259" t="s">
        <v>1219</v>
      </c>
      <c r="AA133" s="256" t="s">
        <v>862</v>
      </c>
    </row>
    <row r="134" spans="1:27">
      <c r="A134" s="249" t="s">
        <v>865</v>
      </c>
      <c r="B134" s="246" t="s">
        <v>864</v>
      </c>
      <c r="C134" s="247" t="e">
        <f ca="1">VLOOKUP(AA134,'All expressed genes'!A:F,5,0)</f>
        <v>#DIV/0!</v>
      </c>
      <c r="D134" s="215" t="e">
        <f ca="1">VLOOKUP(AA134,'All expressed genes'!A:F,6,0)</f>
        <v>#DIV/0!</v>
      </c>
      <c r="E134" s="215" t="e">
        <f t="shared" ca="1" si="6"/>
        <v>#DIV/0!</v>
      </c>
      <c r="F134" s="216" t="e">
        <f t="shared" ca="1" si="7"/>
        <v>#DIV/0!</v>
      </c>
      <c r="G134" s="259" t="s">
        <v>1220</v>
      </c>
      <c r="AA134" s="256" t="s">
        <v>864</v>
      </c>
    </row>
    <row r="135" spans="1:27">
      <c r="A135" s="249" t="s">
        <v>867</v>
      </c>
      <c r="B135" s="246" t="s">
        <v>866</v>
      </c>
      <c r="C135" s="247" t="e">
        <f ca="1">VLOOKUP(AA135,'All expressed genes'!A:F,5,0)</f>
        <v>#DIV/0!</v>
      </c>
      <c r="D135" s="215" t="e">
        <f ca="1">VLOOKUP(AA135,'All expressed genes'!A:F,6,0)</f>
        <v>#DIV/0!</v>
      </c>
      <c r="E135" s="215" t="e">
        <f t="shared" ca="1" si="6"/>
        <v>#DIV/0!</v>
      </c>
      <c r="F135" s="216" t="e">
        <f t="shared" ca="1" si="7"/>
        <v>#DIV/0!</v>
      </c>
      <c r="G135" s="259" t="s">
        <v>1221</v>
      </c>
      <c r="AA135" s="256" t="s">
        <v>866</v>
      </c>
    </row>
    <row r="136" spans="1:27">
      <c r="A136" s="249" t="s">
        <v>869</v>
      </c>
      <c r="B136" s="246" t="s">
        <v>868</v>
      </c>
      <c r="C136" s="247" t="e">
        <f ca="1">VLOOKUP(AA136,'All expressed genes'!A:F,5,0)</f>
        <v>#DIV/0!</v>
      </c>
      <c r="D136" s="215" t="e">
        <f ca="1">VLOOKUP(AA136,'All expressed genes'!A:F,6,0)</f>
        <v>#DIV/0!</v>
      </c>
      <c r="E136" s="215" t="e">
        <f t="shared" ca="1" si="6"/>
        <v>#DIV/0!</v>
      </c>
      <c r="F136" s="216" t="e">
        <f t="shared" ca="1" si="7"/>
        <v>#DIV/0!</v>
      </c>
      <c r="G136" s="259" t="s">
        <v>1222</v>
      </c>
      <c r="AA136" s="256" t="s">
        <v>868</v>
      </c>
    </row>
    <row r="137" spans="1:27">
      <c r="A137" s="249" t="s">
        <v>871</v>
      </c>
      <c r="B137" s="246" t="s">
        <v>870</v>
      </c>
      <c r="C137" s="247" t="e">
        <f ca="1">VLOOKUP(AA137,'All expressed genes'!A:F,5,0)</f>
        <v>#DIV/0!</v>
      </c>
      <c r="D137" s="215" t="e">
        <f ca="1">VLOOKUP(AA137,'All expressed genes'!A:F,6,0)</f>
        <v>#DIV/0!</v>
      </c>
      <c r="E137" s="215" t="e">
        <f t="shared" ca="1" si="6"/>
        <v>#DIV/0!</v>
      </c>
      <c r="F137" s="216" t="e">
        <f t="shared" ca="1" si="7"/>
        <v>#DIV/0!</v>
      </c>
      <c r="G137" s="259" t="s">
        <v>1223</v>
      </c>
      <c r="AA137" s="256" t="s">
        <v>870</v>
      </c>
    </row>
    <row r="138" spans="1:27">
      <c r="A138" s="249" t="s">
        <v>873</v>
      </c>
      <c r="B138" s="246" t="s">
        <v>872</v>
      </c>
      <c r="C138" s="247" t="e">
        <f ca="1">VLOOKUP(AA138,'All expressed genes'!A:F,5,0)</f>
        <v>#DIV/0!</v>
      </c>
      <c r="D138" s="215" t="e">
        <f ca="1">VLOOKUP(AA138,'All expressed genes'!A:F,6,0)</f>
        <v>#DIV/0!</v>
      </c>
      <c r="E138" s="215" t="e">
        <f t="shared" ca="1" si="6"/>
        <v>#DIV/0!</v>
      </c>
      <c r="F138" s="216" t="e">
        <f t="shared" ca="1" si="7"/>
        <v>#DIV/0!</v>
      </c>
      <c r="G138" s="259" t="s">
        <v>1224</v>
      </c>
      <c r="AA138" s="256" t="s">
        <v>872</v>
      </c>
    </row>
    <row r="139" spans="1:27">
      <c r="A139" s="249" t="s">
        <v>875</v>
      </c>
      <c r="B139" s="246" t="s">
        <v>874</v>
      </c>
      <c r="C139" s="247" t="e">
        <f ca="1">VLOOKUP(AA139,'All expressed genes'!A:F,5,0)</f>
        <v>#DIV/0!</v>
      </c>
      <c r="D139" s="215" t="e">
        <f ca="1">VLOOKUP(AA139,'All expressed genes'!A:F,6,0)</f>
        <v>#DIV/0!</v>
      </c>
      <c r="E139" s="215" t="e">
        <f t="shared" ca="1" si="6"/>
        <v>#DIV/0!</v>
      </c>
      <c r="F139" s="216" t="e">
        <f t="shared" ca="1" si="7"/>
        <v>#DIV/0!</v>
      </c>
      <c r="G139" s="259" t="s">
        <v>1225</v>
      </c>
      <c r="AA139" s="256" t="s">
        <v>874</v>
      </c>
    </row>
    <row r="140" spans="1:27">
      <c r="A140" s="249" t="s">
        <v>877</v>
      </c>
      <c r="B140" s="246" t="s">
        <v>876</v>
      </c>
      <c r="C140" s="247" t="e">
        <f ca="1">VLOOKUP(AA140,'All expressed genes'!A:F,5,0)</f>
        <v>#DIV/0!</v>
      </c>
      <c r="D140" s="215" t="e">
        <f ca="1">VLOOKUP(AA140,'All expressed genes'!A:F,6,0)</f>
        <v>#DIV/0!</v>
      </c>
      <c r="E140" s="215" t="e">
        <f t="shared" ca="1" si="6"/>
        <v>#DIV/0!</v>
      </c>
      <c r="F140" s="216" t="e">
        <f t="shared" ca="1" si="7"/>
        <v>#DIV/0!</v>
      </c>
      <c r="G140" s="259" t="s">
        <v>1226</v>
      </c>
      <c r="AA140" s="256" t="s">
        <v>876</v>
      </c>
    </row>
    <row r="141" spans="1:27">
      <c r="A141" s="249" t="s">
        <v>879</v>
      </c>
      <c r="B141" s="246" t="s">
        <v>878</v>
      </c>
      <c r="C141" s="247" t="e">
        <f ca="1">VLOOKUP(AA141,'All expressed genes'!A:F,5,0)</f>
        <v>#DIV/0!</v>
      </c>
      <c r="D141" s="215" t="e">
        <f ca="1">VLOOKUP(AA141,'All expressed genes'!A:F,6,0)</f>
        <v>#DIV/0!</v>
      </c>
      <c r="E141" s="215" t="e">
        <f t="shared" ca="1" si="6"/>
        <v>#DIV/0!</v>
      </c>
      <c r="F141" s="216" t="e">
        <f t="shared" ca="1" si="7"/>
        <v>#DIV/0!</v>
      </c>
      <c r="G141" s="259" t="s">
        <v>1227</v>
      </c>
      <c r="AA141" s="256" t="s">
        <v>878</v>
      </c>
    </row>
    <row r="142" spans="1:27">
      <c r="A142" s="249" t="s">
        <v>881</v>
      </c>
      <c r="B142" s="246" t="s">
        <v>880</v>
      </c>
      <c r="C142" s="247" t="e">
        <f ca="1">VLOOKUP(AA142,'All expressed genes'!A:F,5,0)</f>
        <v>#DIV/0!</v>
      </c>
      <c r="D142" s="215" t="e">
        <f ca="1">VLOOKUP(AA142,'All expressed genes'!A:F,6,0)</f>
        <v>#DIV/0!</v>
      </c>
      <c r="E142" s="215" t="e">
        <f t="shared" ca="1" si="6"/>
        <v>#DIV/0!</v>
      </c>
      <c r="F142" s="216" t="e">
        <f t="shared" ca="1" si="7"/>
        <v>#DIV/0!</v>
      </c>
      <c r="G142" s="259" t="s">
        <v>1228</v>
      </c>
      <c r="AA142" s="256" t="s">
        <v>880</v>
      </c>
    </row>
    <row r="143" spans="1:27">
      <c r="A143" s="249" t="s">
        <v>883</v>
      </c>
      <c r="B143" s="246" t="s">
        <v>882</v>
      </c>
      <c r="C143" s="247" t="e">
        <f ca="1">VLOOKUP(AA143,'All expressed genes'!A:F,5,0)</f>
        <v>#DIV/0!</v>
      </c>
      <c r="D143" s="215" t="e">
        <f ca="1">VLOOKUP(AA143,'All expressed genes'!A:F,6,0)</f>
        <v>#DIV/0!</v>
      </c>
      <c r="E143" s="215" t="e">
        <f t="shared" ca="1" si="6"/>
        <v>#DIV/0!</v>
      </c>
      <c r="F143" s="216" t="e">
        <f t="shared" ca="1" si="7"/>
        <v>#DIV/0!</v>
      </c>
      <c r="G143" s="259" t="s">
        <v>1229</v>
      </c>
      <c r="AA143" s="256" t="s">
        <v>882</v>
      </c>
    </row>
    <row r="144" spans="1:27">
      <c r="A144" s="249" t="s">
        <v>885</v>
      </c>
      <c r="B144" s="246" t="s">
        <v>884</v>
      </c>
      <c r="C144" s="247" t="e">
        <f ca="1">VLOOKUP(AA144,'All expressed genes'!A:F,5,0)</f>
        <v>#DIV/0!</v>
      </c>
      <c r="D144" s="215" t="e">
        <f ca="1">VLOOKUP(AA144,'All expressed genes'!A:F,6,0)</f>
        <v>#DIV/0!</v>
      </c>
      <c r="E144" s="215" t="e">
        <f t="shared" ca="1" si="6"/>
        <v>#DIV/0!</v>
      </c>
      <c r="F144" s="216" t="e">
        <f t="shared" ca="1" si="7"/>
        <v>#DIV/0!</v>
      </c>
      <c r="G144" s="259" t="s">
        <v>1230</v>
      </c>
      <c r="AA144" s="256" t="s">
        <v>884</v>
      </c>
    </row>
    <row r="145" spans="1:27">
      <c r="A145" s="249" t="s">
        <v>887</v>
      </c>
      <c r="B145" s="246" t="s">
        <v>886</v>
      </c>
      <c r="C145" s="247" t="e">
        <f ca="1">VLOOKUP(AA145,'All expressed genes'!A:F,5,0)</f>
        <v>#DIV/0!</v>
      </c>
      <c r="D145" s="215" t="e">
        <f ca="1">VLOOKUP(AA145,'All expressed genes'!A:F,6,0)</f>
        <v>#DIV/0!</v>
      </c>
      <c r="E145" s="215" t="e">
        <f t="shared" ca="1" si="6"/>
        <v>#DIV/0!</v>
      </c>
      <c r="F145" s="216" t="e">
        <f t="shared" ca="1" si="7"/>
        <v>#DIV/0!</v>
      </c>
      <c r="G145" s="259" t="s">
        <v>1231</v>
      </c>
      <c r="AA145" s="256" t="s">
        <v>886</v>
      </c>
    </row>
    <row r="146" spans="1:27">
      <c r="A146" s="249" t="s">
        <v>889</v>
      </c>
      <c r="B146" s="246" t="s">
        <v>888</v>
      </c>
      <c r="C146" s="247" t="e">
        <f ca="1">VLOOKUP(AA146,'All expressed genes'!A:F,5,0)</f>
        <v>#DIV/0!</v>
      </c>
      <c r="D146" s="215" t="e">
        <f ca="1">VLOOKUP(AA146,'All expressed genes'!A:F,6,0)</f>
        <v>#DIV/0!</v>
      </c>
      <c r="E146" s="215" t="e">
        <f t="shared" ca="1" si="6"/>
        <v>#DIV/0!</v>
      </c>
      <c r="F146" s="216" t="e">
        <f t="shared" ca="1" si="7"/>
        <v>#DIV/0!</v>
      </c>
      <c r="G146" s="259" t="s">
        <v>1232</v>
      </c>
      <c r="AA146" s="256" t="s">
        <v>888</v>
      </c>
    </row>
    <row r="147" spans="1:27">
      <c r="A147" s="249" t="s">
        <v>891</v>
      </c>
      <c r="B147" s="246" t="s">
        <v>890</v>
      </c>
      <c r="C147" s="247" t="e">
        <f ca="1">VLOOKUP(AA147,'All expressed genes'!A:F,5,0)</f>
        <v>#DIV/0!</v>
      </c>
      <c r="D147" s="215" t="e">
        <f ca="1">VLOOKUP(AA147,'All expressed genes'!A:F,6,0)</f>
        <v>#DIV/0!</v>
      </c>
      <c r="E147" s="215" t="e">
        <f t="shared" ca="1" si="6"/>
        <v>#DIV/0!</v>
      </c>
      <c r="F147" s="216" t="e">
        <f t="shared" ca="1" si="7"/>
        <v>#DIV/0!</v>
      </c>
      <c r="G147" s="259" t="s">
        <v>1233</v>
      </c>
      <c r="AA147" s="256" t="s">
        <v>890</v>
      </c>
    </row>
    <row r="148" spans="1:27">
      <c r="A148" s="249" t="s">
        <v>893</v>
      </c>
      <c r="B148" s="246" t="s">
        <v>892</v>
      </c>
      <c r="C148" s="247" t="e">
        <f ca="1">VLOOKUP(AA148,'All expressed genes'!A:F,5,0)</f>
        <v>#DIV/0!</v>
      </c>
      <c r="D148" s="215" t="e">
        <f ca="1">VLOOKUP(AA148,'All expressed genes'!A:F,6,0)</f>
        <v>#DIV/0!</v>
      </c>
      <c r="E148" s="215" t="e">
        <f t="shared" ca="1" si="6"/>
        <v>#DIV/0!</v>
      </c>
      <c r="F148" s="216" t="e">
        <f t="shared" ca="1" si="7"/>
        <v>#DIV/0!</v>
      </c>
      <c r="G148" s="259" t="s">
        <v>1234</v>
      </c>
      <c r="AA148" s="256" t="s">
        <v>892</v>
      </c>
    </row>
    <row r="149" spans="1:27">
      <c r="A149" s="249" t="s">
        <v>895</v>
      </c>
      <c r="B149" s="246" t="s">
        <v>894</v>
      </c>
      <c r="C149" s="247" t="e">
        <f ca="1">VLOOKUP(AA149,'All expressed genes'!A:F,5,0)</f>
        <v>#DIV/0!</v>
      </c>
      <c r="D149" s="215" t="e">
        <f ca="1">VLOOKUP(AA149,'All expressed genes'!A:F,6,0)</f>
        <v>#DIV/0!</v>
      </c>
      <c r="E149" s="215" t="e">
        <f t="shared" ca="1" si="6"/>
        <v>#DIV/0!</v>
      </c>
      <c r="F149" s="216" t="e">
        <f t="shared" ca="1" si="7"/>
        <v>#DIV/0!</v>
      </c>
      <c r="G149" s="259" t="s">
        <v>1235</v>
      </c>
      <c r="AA149" s="256" t="s">
        <v>894</v>
      </c>
    </row>
    <row r="150" spans="1:27">
      <c r="A150" s="249" t="s">
        <v>897</v>
      </c>
      <c r="B150" s="246" t="s">
        <v>896</v>
      </c>
      <c r="C150" s="247" t="e">
        <f ca="1">VLOOKUP(AA150,'All expressed genes'!A:F,5,0)</f>
        <v>#DIV/0!</v>
      </c>
      <c r="D150" s="215" t="e">
        <f ca="1">VLOOKUP(AA150,'All expressed genes'!A:F,6,0)</f>
        <v>#DIV/0!</v>
      </c>
      <c r="E150" s="215" t="e">
        <f t="shared" ca="1" si="6"/>
        <v>#DIV/0!</v>
      </c>
      <c r="F150" s="216" t="e">
        <f t="shared" ca="1" si="7"/>
        <v>#DIV/0!</v>
      </c>
      <c r="G150" s="259" t="s">
        <v>1236</v>
      </c>
      <c r="AA150" s="256" t="s">
        <v>896</v>
      </c>
    </row>
    <row r="151" spans="1:27">
      <c r="A151" s="249" t="s">
        <v>899</v>
      </c>
      <c r="B151" s="246" t="s">
        <v>898</v>
      </c>
      <c r="C151" s="247" t="e">
        <f ca="1">VLOOKUP(AA151,'All expressed genes'!A:F,5,0)</f>
        <v>#DIV/0!</v>
      </c>
      <c r="D151" s="215" t="e">
        <f ca="1">VLOOKUP(AA151,'All expressed genes'!A:F,6,0)</f>
        <v>#DIV/0!</v>
      </c>
      <c r="E151" s="215" t="e">
        <f t="shared" ca="1" si="6"/>
        <v>#DIV/0!</v>
      </c>
      <c r="F151" s="216" t="e">
        <f t="shared" ca="1" si="7"/>
        <v>#DIV/0!</v>
      </c>
      <c r="G151" s="259" t="s">
        <v>1237</v>
      </c>
      <c r="AA151" s="256" t="s">
        <v>898</v>
      </c>
    </row>
    <row r="152" spans="1:27">
      <c r="A152" s="249" t="s">
        <v>901</v>
      </c>
      <c r="B152" s="246" t="s">
        <v>900</v>
      </c>
      <c r="C152" s="247" t="e">
        <f ca="1">VLOOKUP(AA152,'All expressed genes'!A:F,5,0)</f>
        <v>#DIV/0!</v>
      </c>
      <c r="D152" s="215" t="e">
        <f ca="1">VLOOKUP(AA152,'All expressed genes'!A:F,6,0)</f>
        <v>#DIV/0!</v>
      </c>
      <c r="E152" s="215" t="e">
        <f t="shared" ca="1" si="6"/>
        <v>#DIV/0!</v>
      </c>
      <c r="F152" s="216" t="e">
        <f t="shared" ca="1" si="7"/>
        <v>#DIV/0!</v>
      </c>
      <c r="G152" s="259" t="s">
        <v>1238</v>
      </c>
      <c r="AA152" s="256" t="s">
        <v>900</v>
      </c>
    </row>
    <row r="153" spans="1:27">
      <c r="A153" s="249" t="s">
        <v>903</v>
      </c>
      <c r="B153" s="246" t="s">
        <v>902</v>
      </c>
      <c r="C153" s="247" t="e">
        <f ca="1">VLOOKUP(AA153,'All expressed genes'!A:F,5,0)</f>
        <v>#DIV/0!</v>
      </c>
      <c r="D153" s="215" t="e">
        <f ca="1">VLOOKUP(AA153,'All expressed genes'!A:F,6,0)</f>
        <v>#DIV/0!</v>
      </c>
      <c r="E153" s="215" t="e">
        <f t="shared" ca="1" si="6"/>
        <v>#DIV/0!</v>
      </c>
      <c r="F153" s="216" t="e">
        <f t="shared" ca="1" si="7"/>
        <v>#DIV/0!</v>
      </c>
      <c r="G153" s="259" t="s">
        <v>1239</v>
      </c>
      <c r="AA153" s="256" t="s">
        <v>902</v>
      </c>
    </row>
    <row r="154" spans="1:27">
      <c r="A154" s="249" t="s">
        <v>905</v>
      </c>
      <c r="B154" s="246" t="s">
        <v>904</v>
      </c>
      <c r="C154" s="247" t="e">
        <f ca="1">VLOOKUP(AA154,'All expressed genes'!A:F,5,0)</f>
        <v>#DIV/0!</v>
      </c>
      <c r="D154" s="215" t="e">
        <f ca="1">VLOOKUP(AA154,'All expressed genes'!A:F,6,0)</f>
        <v>#DIV/0!</v>
      </c>
      <c r="E154" s="215" t="e">
        <f t="shared" ca="1" si="6"/>
        <v>#DIV/0!</v>
      </c>
      <c r="F154" s="216" t="e">
        <f t="shared" ca="1" si="7"/>
        <v>#DIV/0!</v>
      </c>
      <c r="G154" s="259" t="s">
        <v>1240</v>
      </c>
      <c r="AA154" s="256" t="s">
        <v>904</v>
      </c>
    </row>
  </sheetData>
  <sortState xmlns:xlrd2="http://schemas.microsoft.com/office/spreadsheetml/2017/richdata2" ref="A34:G43">
    <sortCondition ref="A34"/>
  </sortState>
  <mergeCells count="5">
    <mergeCell ref="C2:D2"/>
    <mergeCell ref="B2:B3"/>
    <mergeCell ref="A2:A3"/>
    <mergeCell ref="G2:G3"/>
    <mergeCell ref="A1:G1"/>
  </mergeCells>
  <phoneticPr fontId="47"/>
  <conditionalFormatting sqref="A2:B2">
    <cfRule type="duplicateValues" dxfId="3" priority="10"/>
  </conditionalFormatting>
  <conditionalFormatting sqref="F4:F154">
    <cfRule type="cellIs" dxfId="2" priority="1" operator="lessThanOrEqual">
      <formula>-2</formula>
    </cfRule>
    <cfRule type="cellIs" dxfId="1" priority="2" operator="greaterThanOrEqual">
      <formula>2</formula>
    </cfRule>
  </conditionalFormatting>
  <conditionalFormatting sqref="G2">
    <cfRule type="duplicateValues" dxfId="0" priority="9"/>
  </conditionalFormatting>
  <pageMargins left="0.7" right="0.7" top="0.75" bottom="0.75" header="0.3" footer="0.3"/>
  <pageSetup paperSize="9" scale="26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T30"/>
  <sheetViews>
    <sheetView zoomScale="80" zoomScaleNormal="80" workbookViewId="0">
      <selection sqref="A1:A2"/>
    </sheetView>
  </sheetViews>
  <sheetFormatPr defaultColWidth="0" defaultRowHeight="12.75" zeroHeight="1"/>
  <cols>
    <col min="1" max="1" width="18" style="13" customWidth="1"/>
    <col min="2" max="2" width="4.875" style="13" hidden="1" customWidth="1"/>
    <col min="3" max="3" width="7.625" style="13" customWidth="1"/>
    <col min="4" max="4" width="7.125" style="13" customWidth="1"/>
    <col min="5" max="5" width="8" style="13" customWidth="1"/>
    <col min="6" max="6" width="6.75" style="13" customWidth="1"/>
    <col min="7" max="8" width="5" style="13" customWidth="1"/>
    <col min="9" max="9" width="5.75" style="13" customWidth="1"/>
    <col min="10" max="13" width="5" style="13" customWidth="1"/>
    <col min="14" max="14" width="6.125" style="13" customWidth="1"/>
    <col min="15" max="15" width="7.25" style="13" customWidth="1"/>
    <col min="16" max="17" width="5" style="13" customWidth="1"/>
    <col min="18" max="18" width="5.625" style="13" customWidth="1"/>
    <col min="19" max="19" width="5.875" style="13" customWidth="1"/>
    <col min="20" max="20" width="6" style="13" customWidth="1"/>
    <col min="21" max="23" width="5" style="13" customWidth="1"/>
    <col min="24" max="24" width="6.75" style="13" customWidth="1"/>
    <col min="25" max="25" width="18.5" style="13" customWidth="1"/>
    <col min="26" max="26" width="7.75" style="13" customWidth="1"/>
    <col min="27" max="30" width="8" style="13" customWidth="1"/>
    <col min="31" max="31" width="11" style="13" customWidth="1"/>
    <col min="32" max="39" width="8" style="13" customWidth="1"/>
    <col min="40" max="40" width="8.625" style="13" customWidth="1"/>
    <col min="41" max="48" width="8" style="13" customWidth="1"/>
    <col min="49" max="49" width="10.875" style="13" customWidth="1"/>
    <col min="50" max="59" width="8" style="13" customWidth="1"/>
    <col min="60" max="16374" width="0" style="13" hidden="1"/>
    <col min="16375" max="16384" width="8" style="60" hidden="1"/>
  </cols>
  <sheetData>
    <row r="1" spans="1:54" ht="12.75" customHeight="1">
      <c r="A1" s="311" t="s">
        <v>453</v>
      </c>
      <c r="B1" s="57"/>
      <c r="C1" s="312" t="s">
        <v>4</v>
      </c>
      <c r="D1" s="302" t="s">
        <v>5</v>
      </c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  <c r="Y1" s="315" t="s">
        <v>24</v>
      </c>
      <c r="Z1" s="313" t="s">
        <v>4</v>
      </c>
      <c r="AA1" s="309" t="s">
        <v>23</v>
      </c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10"/>
      <c r="AW1" s="305" t="s">
        <v>24</v>
      </c>
      <c r="AX1" s="303" t="s">
        <v>25</v>
      </c>
      <c r="AY1" s="303" t="s">
        <v>26</v>
      </c>
      <c r="AZ1" s="303" t="s">
        <v>27</v>
      </c>
      <c r="BA1" s="59"/>
      <c r="BB1" s="59"/>
    </row>
    <row r="2" spans="1:54">
      <c r="A2" s="311"/>
      <c r="B2" s="57"/>
      <c r="C2" s="312"/>
      <c r="D2" s="73">
        <v>1</v>
      </c>
      <c r="E2" s="73">
        <v>2</v>
      </c>
      <c r="F2" s="73">
        <v>3</v>
      </c>
      <c r="G2" s="73">
        <v>4</v>
      </c>
      <c r="H2" s="73">
        <v>5</v>
      </c>
      <c r="I2" s="73">
        <v>6</v>
      </c>
      <c r="J2" s="73">
        <v>7</v>
      </c>
      <c r="K2" s="73">
        <v>8</v>
      </c>
      <c r="L2" s="73">
        <v>9</v>
      </c>
      <c r="M2" s="73">
        <v>10</v>
      </c>
      <c r="N2" s="73">
        <v>11</v>
      </c>
      <c r="O2" s="73">
        <v>12</v>
      </c>
      <c r="P2" s="73">
        <v>13</v>
      </c>
      <c r="Q2" s="73">
        <v>14</v>
      </c>
      <c r="R2" s="73">
        <v>15</v>
      </c>
      <c r="S2" s="73">
        <v>16</v>
      </c>
      <c r="T2" s="73">
        <v>17</v>
      </c>
      <c r="U2" s="73">
        <v>18</v>
      </c>
      <c r="V2" s="73">
        <v>19</v>
      </c>
      <c r="W2" s="73">
        <v>20</v>
      </c>
      <c r="Y2" s="316"/>
      <c r="Z2" s="314"/>
      <c r="AA2" s="107">
        <v>1</v>
      </c>
      <c r="AB2" s="107">
        <v>2</v>
      </c>
      <c r="AC2" s="107">
        <v>3</v>
      </c>
      <c r="AD2" s="107">
        <v>4</v>
      </c>
      <c r="AE2" s="107">
        <v>5</v>
      </c>
      <c r="AF2" s="107">
        <v>6</v>
      </c>
      <c r="AG2" s="107">
        <v>7</v>
      </c>
      <c r="AH2" s="107">
        <v>8</v>
      </c>
      <c r="AI2" s="107">
        <v>9</v>
      </c>
      <c r="AJ2" s="107">
        <v>10</v>
      </c>
      <c r="AK2" s="107">
        <v>11</v>
      </c>
      <c r="AL2" s="107">
        <v>12</v>
      </c>
      <c r="AM2" s="107">
        <v>13</v>
      </c>
      <c r="AN2" s="107">
        <v>14</v>
      </c>
      <c r="AO2" s="107">
        <v>15</v>
      </c>
      <c r="AP2" s="107">
        <v>16</v>
      </c>
      <c r="AQ2" s="107">
        <v>17</v>
      </c>
      <c r="AR2" s="107">
        <v>18</v>
      </c>
      <c r="AS2" s="107">
        <v>19</v>
      </c>
      <c r="AT2" s="110">
        <v>20</v>
      </c>
      <c r="AW2" s="306"/>
      <c r="AX2" s="304"/>
      <c r="AY2" s="304"/>
      <c r="AZ2" s="304"/>
      <c r="BA2" s="61"/>
      <c r="BB2" s="61"/>
    </row>
    <row r="3" spans="1:54" ht="12.75" customHeight="1">
      <c r="A3" s="171" t="s">
        <v>593</v>
      </c>
      <c r="B3" s="133"/>
      <c r="C3" s="55" t="str">
        <f>IF($A3="","",IF(VLOOKUP($A3,'Test Sample Data'!$A$3:$L$196,2,FALSE)=0,"",VLOOKUP($A3,'Test Sample Data'!$A$3:$L$196,2,FALSE)))</f>
        <v>O18|P18</v>
      </c>
      <c r="D3" s="56" t="str">
        <f>IF($A3="","",IF(VLOOKUP($A3,'Data pre-processing'!$A$3:$V$194,D$2+2,FALSE)=0,"",IF(AND(ISNUMBER(VLOOKUP($A3,'Test Sample Data'!$A$3:$V$194,D$2+2,FALSE)),ISNUMBER(VLOOKUP($A3,'Data pre-processing'!$A$3:$V$194,D$2+2,FALSE))),VLOOKUP($A3,'Data pre-processing'!$A$3:$V$194,D$2+2,FALSE),"")))</f>
        <v/>
      </c>
      <c r="E3" s="56" t="str">
        <f>IF($A3="","",IF(VLOOKUP($A3,'Data pre-processing'!$A$3:$V$194,E$2+2,FALSE)=0,"",IF(AND(ISNUMBER(VLOOKUP($A3,'Test Sample Data'!$A$3:$V$194,E$2+2,FALSE)),ISNUMBER(VLOOKUP($A3,'Data pre-processing'!$A$3:$V$194,E$2+2,FALSE))),VLOOKUP($A3,'Data pre-processing'!$A$3:$V$194,E$2+2,FALSE),"")))</f>
        <v/>
      </c>
      <c r="F3" s="56" t="str">
        <f>IF($A3="","",IF(VLOOKUP($A3,'Data pre-processing'!$A$3:$V$194,F$2+2,FALSE)=0,"",IF(AND(ISNUMBER(VLOOKUP($A3,'Test Sample Data'!$A$3:$V$194,F$2+2,FALSE)),ISNUMBER(VLOOKUP($A3,'Data pre-processing'!$A$3:$V$194,F$2+2,FALSE))),VLOOKUP($A3,'Data pre-processing'!$A$3:$V$194,F$2+2,FALSE),"")))</f>
        <v/>
      </c>
      <c r="G3" s="56" t="str">
        <f>IF($A3="","",IF(VLOOKUP($A3,'Data pre-processing'!$A$3:$V$194,G$2+2,FALSE)=0,"",IF(AND(ISNUMBER(VLOOKUP($A3,'Test Sample Data'!$A$3:$V$194,G$2+2,FALSE)),ISNUMBER(VLOOKUP($A3,'Data pre-processing'!$A$3:$V$194,G$2+2,FALSE))),VLOOKUP($A3,'Data pre-processing'!$A$3:$V$194,G$2+2,FALSE),"")))</f>
        <v/>
      </c>
      <c r="H3" s="56" t="str">
        <f>IF($A3="","",IF(VLOOKUP($A3,'Data pre-processing'!$A$3:$V$194,H$2+2,FALSE)=0,"",IF(AND(ISNUMBER(VLOOKUP($A3,'Test Sample Data'!$A$3:$V$194,H$2+2,FALSE)),ISNUMBER(VLOOKUP($A3,'Data pre-processing'!$A$3:$V$194,H$2+2,FALSE))),VLOOKUP($A3,'Data pre-processing'!$A$3:$V$194,H$2+2,FALSE),"")))</f>
        <v/>
      </c>
      <c r="I3" s="56" t="str">
        <f>IF($A3="","",IF(VLOOKUP($A3,'Data pre-processing'!$A$3:$V$194,I$2+2,FALSE)=0,"",IF(AND(ISNUMBER(VLOOKUP($A3,'Test Sample Data'!$A$3:$V$194,I$2+2,FALSE)),ISNUMBER(VLOOKUP($A3,'Data pre-processing'!$A$3:$V$194,I$2+2,FALSE))),VLOOKUP($A3,'Data pre-processing'!$A$3:$V$194,I$2+2,FALSE),"")))</f>
        <v/>
      </c>
      <c r="J3" s="56" t="str">
        <f>IF($A3="","",IF(VLOOKUP($A3,'Data pre-processing'!$A$3:$V$194,J$2+2,FALSE)=0,"",IF(AND(ISNUMBER(VLOOKUP($A3,'Test Sample Data'!$A$3:$V$194,J$2+2,FALSE)),ISNUMBER(VLOOKUP($A3,'Data pre-processing'!$A$3:$V$194,J$2+2,FALSE))),VLOOKUP($A3,'Data pre-processing'!$A$3:$V$194,J$2+2,FALSE),"")))</f>
        <v/>
      </c>
      <c r="K3" s="56" t="str">
        <f>IF($A3="","",IF(VLOOKUP($A3,'Data pre-processing'!$A$3:$V$194,K$2+2,FALSE)=0,"",IF(AND(ISNUMBER(VLOOKUP($A3,'Test Sample Data'!$A$3:$V$194,K$2+2,FALSE)),ISNUMBER(VLOOKUP($A3,'Data pre-processing'!$A$3:$V$194,K$2+2,FALSE))),VLOOKUP($A3,'Data pre-processing'!$A$3:$V$194,K$2+2,FALSE),"")))</f>
        <v/>
      </c>
      <c r="L3" s="56" t="str">
        <f>IF($A3="","",IF(VLOOKUP($A3,'Data pre-processing'!$A$3:$V$194,L$2+2,FALSE)=0,"",IF(AND(ISNUMBER(VLOOKUP($A3,'Test Sample Data'!$A$3:$V$194,L$2+2,FALSE)),ISNUMBER(VLOOKUP($A3,'Data pre-processing'!$A$3:$V$194,L$2+2,FALSE))),VLOOKUP($A3,'Data pre-processing'!$A$3:$V$194,L$2+2,FALSE),"")))</f>
        <v/>
      </c>
      <c r="M3" s="56" t="str">
        <f>IF($A3="","",IF(VLOOKUP($A3,'Data pre-processing'!$A$3:$V$194,M$2+2,FALSE)=0,"",IF(AND(ISNUMBER(VLOOKUP($A3,'Test Sample Data'!$A$3:$V$194,M$2+2,FALSE)),ISNUMBER(VLOOKUP($A3,'Data pre-processing'!$A$3:$V$194,M$2+2,FALSE))),VLOOKUP($A3,'Data pre-processing'!$A$3:$V$194,M$2+2,FALSE),"")))</f>
        <v/>
      </c>
      <c r="N3" s="56" t="str">
        <f>IF($A3="","",IF(VLOOKUP($A3,'Data pre-processing'!$A$3:$V$194,N$2+2,FALSE)=0,"",IF(AND(ISNUMBER(VLOOKUP($A3,'Test Sample Data'!$A$3:$V$194,N$2+2,FALSE)),ISNUMBER(VLOOKUP($A3,'Data pre-processing'!$A$3:$V$194,N$2+2,FALSE))),VLOOKUP($A3,'Data pre-processing'!$A$3:$V$194,N$2+2,FALSE),"")))</f>
        <v/>
      </c>
      <c r="O3" s="56" t="str">
        <f>IF($A3="","",IF(VLOOKUP($A3,'Data pre-processing'!$A$3:$V$194,O$2+2,FALSE)=0,"",IF(AND(ISNUMBER(VLOOKUP($A3,'Test Sample Data'!$A$3:$V$194,O$2+2,FALSE)),ISNUMBER(VLOOKUP($A3,'Data pre-processing'!$A$3:$V$194,O$2+2,FALSE))),VLOOKUP($A3,'Data pre-processing'!$A$3:$V$194,O$2+2,FALSE),"")))</f>
        <v/>
      </c>
      <c r="P3" s="56" t="str">
        <f>IF($A3="","",IF(VLOOKUP($A3,'Data pre-processing'!$A$3:$V$194,P$2+2,FALSE)=0,"",IF(AND(ISNUMBER(VLOOKUP($A3,'Test Sample Data'!$A$3:$V$194,P$2+2,FALSE)),ISNUMBER(VLOOKUP($A3,'Data pre-processing'!$A$3:$V$194,P$2+2,FALSE))),VLOOKUP($A3,'Data pre-processing'!$A$3:$V$194,P$2+2,FALSE),"")))</f>
        <v/>
      </c>
      <c r="Q3" s="56" t="str">
        <f>IF($A3="","",IF(VLOOKUP($A3,'Data pre-processing'!$A$3:$V$194,Q$2+2,FALSE)=0,"",IF(AND(ISNUMBER(VLOOKUP($A3,'Test Sample Data'!$A$3:$V$194,Q$2+2,FALSE)),ISNUMBER(VLOOKUP($A3,'Data pre-processing'!$A$3:$V$194,Q$2+2,FALSE))),VLOOKUP($A3,'Data pre-processing'!$A$3:$V$194,Q$2+2,FALSE),"")))</f>
        <v/>
      </c>
      <c r="R3" s="56" t="str">
        <f>IF($A3="","",IF(VLOOKUP($A3,'Data pre-processing'!$A$3:$V$194,R$2+2,FALSE)=0,"",IF(AND(ISNUMBER(VLOOKUP($A3,'Test Sample Data'!$A$3:$V$194,R$2+2,FALSE)),ISNUMBER(VLOOKUP($A3,'Data pre-processing'!$A$3:$V$194,R$2+2,FALSE))),VLOOKUP($A3,'Data pre-processing'!$A$3:$V$194,R$2+2,FALSE),"")))</f>
        <v/>
      </c>
      <c r="S3" s="56" t="str">
        <f>IF($A3="","",IF(VLOOKUP($A3,'Data pre-processing'!$A$3:$V$194,S$2+2,FALSE)=0,"",IF(AND(ISNUMBER(VLOOKUP($A3,'Test Sample Data'!$A$3:$V$194,S$2+2,FALSE)),ISNUMBER(VLOOKUP($A3,'Data pre-processing'!$A$3:$V$194,S$2+2,FALSE))),VLOOKUP($A3,'Data pre-processing'!$A$3:$V$194,S$2+2,FALSE),"")))</f>
        <v/>
      </c>
      <c r="T3" s="56" t="str">
        <f>IF($A3="","",IF(VLOOKUP($A3,'Data pre-processing'!$A$3:$V$194,T$2+2,FALSE)=0,"",IF(AND(ISNUMBER(VLOOKUP($A3,'Test Sample Data'!$A$3:$V$194,T$2+2,FALSE)),ISNUMBER(VLOOKUP($A3,'Data pre-processing'!$A$3:$V$194,T$2+2,FALSE))),VLOOKUP($A3,'Data pre-processing'!$A$3:$V$194,T$2+2,FALSE),"")))</f>
        <v/>
      </c>
      <c r="U3" s="56" t="str">
        <f>IF($A3="","",IF(VLOOKUP($A3,'Data pre-processing'!$A$3:$V$194,U$2+2,FALSE)=0,"",IF(AND(ISNUMBER(VLOOKUP($A3,'Test Sample Data'!$A$3:$V$194,U$2+2,FALSE)),ISNUMBER(VLOOKUP($A3,'Data pre-processing'!$A$3:$V$194,U$2+2,FALSE))),VLOOKUP($A3,'Data pre-processing'!$A$3:$V$194,U$2+2,FALSE),"")))</f>
        <v/>
      </c>
      <c r="V3" s="56" t="str">
        <f>IF($A3="","",IF(VLOOKUP($A3,'Data pre-processing'!$A$3:$V$194,V$2+2,FALSE)=0,"",IF(AND(ISNUMBER(VLOOKUP($A3,'Test Sample Data'!$A$3:$V$194,V$2+2,FALSE)),ISNUMBER(VLOOKUP($A3,'Data pre-processing'!$A$3:$V$194,V$2+2,FALSE))),VLOOKUP($A3,'Data pre-processing'!$A$3:$V$194,V$2+2,FALSE),"")))</f>
        <v/>
      </c>
      <c r="W3" s="56" t="str">
        <f>IF($A3="","",IF(VLOOKUP($A3,'Data pre-processing'!$A$3:$V$194,W$2+2,FALSE)=0,"",IF(AND(ISNUMBER(VLOOKUP($A3,'Test Sample Data'!$A$3:$V$194,W$2+2,FALSE)),ISNUMBER(VLOOKUP($A3,'Data pre-processing'!$A$3:$V$194,W$2+2,FALSE))),VLOOKUP($A3,'Data pre-processing'!$A$3:$V$194,W$2+2,FALSE),"")))</f>
        <v/>
      </c>
      <c r="Y3" s="171" t="s">
        <v>593</v>
      </c>
      <c r="Z3" s="108" t="str">
        <f>IF('Choose Housekeeping Genes'!C3=0,"",'Choose Housekeeping Genes'!C3)</f>
        <v>O18|P18</v>
      </c>
      <c r="AA3" s="56" t="str">
        <f>IF($A3="","",IF(VLOOKUP($A3,'Data pre-processing'!$W$3:$AR$194,AA$2+2,FALSE)=0,"",IF(AND(ISNUMBER(VLOOKUP($A3,'Control Sample Data'!$A$3:$V$194,AA$2+2,FALSE)),ISNUMBER(VLOOKUP($A3,'Data pre-processing'!$W$3:$AR$194,AA$2+2,FALSE))),VLOOKUP($A3,'Data pre-processing'!$W$3:$AR$194,AA$2+2,FALSE),"")))</f>
        <v/>
      </c>
      <c r="AB3" s="56" t="str">
        <f>IF($A3="","",IF(VLOOKUP($A3,'Data pre-processing'!$W$3:$AR$194,AB$2+2,FALSE)=0,"",IF(AND(ISNUMBER(VLOOKUP($A3,'Control Sample Data'!$A$3:$V$194,AB$2+2,FALSE)),ISNUMBER(VLOOKUP($A3,'Data pre-processing'!$W$3:$AR$194,AB$2+2,FALSE))),VLOOKUP($A3,'Data pre-processing'!$W$3:$AR$194,AB$2+2,FALSE),"")))</f>
        <v/>
      </c>
      <c r="AC3" s="56" t="str">
        <f>IF($A3="","",IF(VLOOKUP($A3,'Data pre-processing'!$W$3:$AR$194,AC$2+2,FALSE)=0,"",IF(AND(ISNUMBER(VLOOKUP($A3,'Control Sample Data'!$A$3:$V$194,AC$2+2,FALSE)),ISNUMBER(VLOOKUP($A3,'Data pre-processing'!$W$3:$AR$194,AC$2+2,FALSE))),VLOOKUP($A3,'Data pre-processing'!$W$3:$AR$194,AC$2+2,FALSE),"")))</f>
        <v/>
      </c>
      <c r="AD3" s="56" t="str">
        <f>IF($A3="","",IF(VLOOKUP($A3,'Data pre-processing'!$W$3:$AR$194,AD$2+2,FALSE)=0,"",IF(AND(ISNUMBER(VLOOKUP($A3,'Control Sample Data'!$A$3:$V$194,AD$2+2,FALSE)),ISNUMBER(VLOOKUP($A3,'Data pre-processing'!$W$3:$AR$194,AD$2+2,FALSE))),VLOOKUP($A3,'Data pre-processing'!$W$3:$AR$194,AD$2+2,FALSE),"")))</f>
        <v/>
      </c>
      <c r="AE3" s="56" t="str">
        <f>IF($A3="","",IF(VLOOKUP($A3,'Data pre-processing'!$W$3:$AR$194,AE$2+2,FALSE)=0,"",IF(AND(ISNUMBER(VLOOKUP($A3,'Control Sample Data'!$A$3:$V$194,AE$2+2,FALSE)),ISNUMBER(VLOOKUP($A3,'Data pre-processing'!$W$3:$AR$194,AE$2+2,FALSE))),VLOOKUP($A3,'Data pre-processing'!$W$3:$AR$194,AE$2+2,FALSE),"")))</f>
        <v/>
      </c>
      <c r="AF3" s="56" t="str">
        <f>IF($A3="","",IF(VLOOKUP($A3,'Data pre-processing'!$W$3:$AR$194,AF$2+2,FALSE)=0,"",IF(AND(ISNUMBER(VLOOKUP($A3,'Control Sample Data'!$A$3:$V$194,AF$2+2,FALSE)),ISNUMBER(VLOOKUP($A3,'Data pre-processing'!$W$3:$AR$194,AF$2+2,FALSE))),VLOOKUP($A3,'Data pre-processing'!$W$3:$AR$194,AF$2+2,FALSE),"")))</f>
        <v/>
      </c>
      <c r="AG3" s="56" t="str">
        <f>IF($A3="","",IF(VLOOKUP($A3,'Data pre-processing'!$W$3:$AR$194,AG$2+2,FALSE)=0,"",IF(AND(ISNUMBER(VLOOKUP($A3,'Control Sample Data'!$A$3:$V$194,AG$2+2,FALSE)),ISNUMBER(VLOOKUP($A3,'Data pre-processing'!$W$3:$AR$194,AG$2+2,FALSE))),VLOOKUP($A3,'Data pre-processing'!$W$3:$AR$194,AG$2+2,FALSE),"")))</f>
        <v/>
      </c>
      <c r="AH3" s="56" t="str">
        <f>IF($A3="","",IF(VLOOKUP($A3,'Data pre-processing'!$W$3:$AR$194,AH$2+2,FALSE)=0,"",IF(AND(ISNUMBER(VLOOKUP($A3,'Control Sample Data'!$A$3:$V$194,AH$2+2,FALSE)),ISNUMBER(VLOOKUP($A3,'Data pre-processing'!$W$3:$AR$194,AH$2+2,FALSE))),VLOOKUP($A3,'Data pre-processing'!$W$3:$AR$194,AH$2+2,FALSE),"")))</f>
        <v/>
      </c>
      <c r="AI3" s="56" t="str">
        <f>IF($A3="","",IF(VLOOKUP($A3,'Data pre-processing'!$W$3:$AR$194,AI$2+2,FALSE)=0,"",IF(AND(ISNUMBER(VLOOKUP($A3,'Control Sample Data'!$A$3:$V$194,AI$2+2,FALSE)),ISNUMBER(VLOOKUP($A3,'Data pre-processing'!$W$3:$AR$194,AI$2+2,FALSE))),VLOOKUP($A3,'Data pre-processing'!$W$3:$AR$194,AI$2+2,FALSE),"")))</f>
        <v/>
      </c>
      <c r="AJ3" s="56" t="str">
        <f>IF($A3="","",IF(VLOOKUP($A3,'Data pre-processing'!$W$3:$AR$194,AJ$2+2,FALSE)=0,"",IF(AND(ISNUMBER(VLOOKUP($A3,'Control Sample Data'!$A$3:$V$194,AJ$2+2,FALSE)),ISNUMBER(VLOOKUP($A3,'Data pre-processing'!$W$3:$AR$194,AJ$2+2,FALSE))),VLOOKUP($A3,'Data pre-processing'!$W$3:$AR$194,AJ$2+2,FALSE),"")))</f>
        <v/>
      </c>
      <c r="AK3" s="56" t="str">
        <f>IF($A3="","",IF(VLOOKUP($A3,'Data pre-processing'!$W$3:$AR$194,AK$2+2,FALSE)=0,"",IF(AND(ISNUMBER(VLOOKUP($A3,'Control Sample Data'!$A$3:$V$194,AK$2+2,FALSE)),ISNUMBER(VLOOKUP($A3,'Data pre-processing'!$W$3:$AR$194,AK$2+2,FALSE))),VLOOKUP($A3,'Data pre-processing'!$W$3:$AR$194,AK$2+2,FALSE),"")))</f>
        <v/>
      </c>
      <c r="AL3" s="56" t="str">
        <f>IF($A3="","",IF(VLOOKUP($A3,'Data pre-processing'!$W$3:$AR$194,AL$2+2,FALSE)=0,"",IF(AND(ISNUMBER(VLOOKUP($A3,'Control Sample Data'!$A$3:$V$194,AL$2+2,FALSE)),ISNUMBER(VLOOKUP($A3,'Data pre-processing'!$W$3:$AR$194,AL$2+2,FALSE))),VLOOKUP($A3,'Data pre-processing'!$W$3:$AR$194,AL$2+2,FALSE),"")))</f>
        <v/>
      </c>
      <c r="AM3" s="56" t="str">
        <f>IF($A3="","",IF(VLOOKUP($A3,'Data pre-processing'!$W$3:$AR$194,AM$2+2,FALSE)=0,"",IF(AND(ISNUMBER(VLOOKUP($A3,'Control Sample Data'!$A$3:$V$194,AM$2+2,FALSE)),ISNUMBER(VLOOKUP($A3,'Data pre-processing'!$W$3:$AR$194,AM$2+2,FALSE))),VLOOKUP($A3,'Data pre-processing'!$W$3:$AR$194,AM$2+2,FALSE),"")))</f>
        <v/>
      </c>
      <c r="AN3" s="56" t="str">
        <f>IF($A3="","",IF(VLOOKUP($A3,'Data pre-processing'!$W$3:$AR$194,AN$2+2,FALSE)=0,"",IF(AND(ISNUMBER(VLOOKUP($A3,'Control Sample Data'!$A$3:$V$194,AN$2+2,FALSE)),ISNUMBER(VLOOKUP($A3,'Data pre-processing'!$W$3:$AR$194,AN$2+2,FALSE))),VLOOKUP($A3,'Data pre-processing'!$W$3:$AR$194,AN$2+2,FALSE),"")))</f>
        <v/>
      </c>
      <c r="AO3" s="56" t="str">
        <f>IF($A3="","",IF(VLOOKUP($A3,'Data pre-processing'!$W$3:$AR$194,AO$2+2,FALSE)=0,"",IF(AND(ISNUMBER(VLOOKUP($A3,'Control Sample Data'!$A$3:$V$194,AO$2+2,FALSE)),ISNUMBER(VLOOKUP($A3,'Data pre-processing'!$W$3:$AR$194,AO$2+2,FALSE))),VLOOKUP($A3,'Data pre-processing'!$W$3:$AR$194,AO$2+2,FALSE),"")))</f>
        <v/>
      </c>
      <c r="AP3" s="56" t="str">
        <f>IF($A3="","",IF(VLOOKUP($A3,'Data pre-processing'!$W$3:$AR$194,AP$2+2,FALSE)=0,"",IF(AND(ISNUMBER(VLOOKUP($A3,'Control Sample Data'!$A$3:$V$194,AP$2+2,FALSE)),ISNUMBER(VLOOKUP($A3,'Data pre-processing'!$W$3:$AR$194,AP$2+2,FALSE))),VLOOKUP($A3,'Data pre-processing'!$W$3:$AR$194,AP$2+2,FALSE),"")))</f>
        <v/>
      </c>
      <c r="AQ3" s="56" t="str">
        <f>IF($A3="","",IF(VLOOKUP($A3,'Data pre-processing'!$W$3:$AR$194,AQ$2+2,FALSE)=0,"",IF(AND(ISNUMBER(VLOOKUP($A3,'Control Sample Data'!$A$3:$V$194,AQ$2+2,FALSE)),ISNUMBER(VLOOKUP($A3,'Data pre-processing'!$W$3:$AR$194,AQ$2+2,FALSE))),VLOOKUP($A3,'Data pre-processing'!$W$3:$AR$194,AQ$2+2,FALSE),"")))</f>
        <v/>
      </c>
      <c r="AR3" s="56" t="str">
        <f>IF($A3="","",IF(VLOOKUP($A3,'Data pre-processing'!$W$3:$AR$194,AR$2+2,FALSE)=0,"",IF(AND(ISNUMBER(VLOOKUP($A3,'Control Sample Data'!$A$3:$V$194,AR$2+2,FALSE)),ISNUMBER(VLOOKUP($A3,'Data pre-processing'!$W$3:$AR$194,AR$2+2,FALSE))),VLOOKUP($A3,'Data pre-processing'!$W$3:$AR$194,AR$2+2,FALSE),"")))</f>
        <v/>
      </c>
      <c r="AS3" s="56" t="str">
        <f>IF($A3="","",IF(VLOOKUP($A3,'Data pre-processing'!$W$3:$AR$194,AS$2+2,FALSE)=0,"",IF(AND(ISNUMBER(VLOOKUP($A3,'Control Sample Data'!$A$3:$V$194,AS$2+2,FALSE)),ISNUMBER(VLOOKUP($A3,'Data pre-processing'!$W$3:$AR$194,AS$2+2,FALSE))),VLOOKUP($A3,'Data pre-processing'!$W$3:$AR$194,AS$2+2,FALSE),"")))</f>
        <v/>
      </c>
      <c r="AT3" s="56" t="str">
        <f>IF($A3="","",IF(VLOOKUP($A3,'Data pre-processing'!$W$3:$AR$194,AT$2+2,FALSE)=0,"",IF(AND(ISNUMBER(VLOOKUP($A3,'Control Sample Data'!$A$3:$V$194,AT$2+2,FALSE)),ISNUMBER(VLOOKUP($A3,'Data pre-processing'!$W$3:$AR$194,AT$2+2,FALSE))),VLOOKUP($A3,'Data pre-processing'!$W$3:$AR$194,AT$2+2,FALSE),"")))</f>
        <v/>
      </c>
      <c r="AW3" s="17" t="str">
        <f>A3</f>
        <v>U6</v>
      </c>
      <c r="AX3" s="20" t="e">
        <f>AVERAGE(D3:W3)-AVERAGE(AA3:AT3)</f>
        <v>#DIV/0!</v>
      </c>
      <c r="AY3" s="20" t="e">
        <f>STDEV(D3:W3)/AVERAGE(D3:W3)-STDEV(AA3:AT3)/AVERAGE(AA3:AT3)</f>
        <v>#DIV/0!</v>
      </c>
      <c r="AZ3" s="20" t="str">
        <f>IF(ISERROR(TTEST('Choose Housekeeping Genes'!D3:W3,'Choose Housekeeping Genes'!AA3:AT3,2,2)),"N/A",TTEST('Choose Housekeeping Genes'!D3:W3,'Choose Housekeeping Genes'!AA3:AT3,2,2))</f>
        <v>N/A</v>
      </c>
      <c r="BA3" s="20" t="e">
        <f ca="1">IF($AW3=$A$9,"",AZ3)</f>
        <v>#NUM!</v>
      </c>
      <c r="BB3" s="20" t="e">
        <f ca="1">IF(OR($AW3=$A$10,$AW3=$A$9),"",AZ3)</f>
        <v>#NUM!</v>
      </c>
    </row>
    <row r="4" spans="1:54" ht="12" customHeight="1">
      <c r="A4" s="170" t="s">
        <v>596</v>
      </c>
      <c r="B4" s="97"/>
      <c r="C4" s="98" t="str">
        <f>IF($A4="","",IF(VLOOKUP($A4,'Test Sample Data'!$A$3:$L$196,2,FALSE)=0,"",VLOOKUP($A4,'Test Sample Data'!$A$3:$L$196,2,FALSE)))</f>
        <v>O19|P19</v>
      </c>
      <c r="D4" s="99" t="str">
        <f>IF($A4="","",IF(VLOOKUP($A4,'Data pre-processing'!$A$3:$V$194,D$2+2,FALSE)=0,"",IF(AND(ISNUMBER(VLOOKUP($A4,'Test Sample Data'!$A$3:$V$194,D$2+2,FALSE)),ISNUMBER(VLOOKUP($A4,'Data pre-processing'!$A$3:$V$194,D$2+2,FALSE))),VLOOKUP($A4,'Data pre-processing'!$A$3:$V$194,D$2+2,FALSE),"")))</f>
        <v/>
      </c>
      <c r="E4" s="99" t="str">
        <f>IF($A4="","",IF(VLOOKUP($A4,'Data pre-processing'!$A$3:$V$194,E$2+2,FALSE)=0,"",IF(AND(ISNUMBER(VLOOKUP($A4,'Test Sample Data'!$A$3:$V$194,E$2+2,FALSE)),ISNUMBER(VLOOKUP($A4,'Data pre-processing'!$A$3:$V$194,E$2+2,FALSE))),VLOOKUP($A4,'Data pre-processing'!$A$3:$V$194,E$2+2,FALSE),"")))</f>
        <v/>
      </c>
      <c r="F4" s="99" t="str">
        <f>IF($A4="","",IF(VLOOKUP($A4,'Data pre-processing'!$A$3:$V$194,F$2+2,FALSE)=0,"",IF(AND(ISNUMBER(VLOOKUP($A4,'Test Sample Data'!$A$3:$V$194,F$2+2,FALSE)),ISNUMBER(VLOOKUP($A4,'Data pre-processing'!$A$3:$V$194,F$2+2,FALSE))),VLOOKUP($A4,'Data pre-processing'!$A$3:$V$194,F$2+2,FALSE),"")))</f>
        <v/>
      </c>
      <c r="G4" s="99" t="str">
        <f>IF($A4="","",IF(VLOOKUP($A4,'Data pre-processing'!$A$3:$V$194,G$2+2,FALSE)=0,"",IF(AND(ISNUMBER(VLOOKUP($A4,'Test Sample Data'!$A$3:$V$194,G$2+2,FALSE)),ISNUMBER(VLOOKUP($A4,'Data pre-processing'!$A$3:$V$194,G$2+2,FALSE))),VLOOKUP($A4,'Data pre-processing'!$A$3:$V$194,G$2+2,FALSE),"")))</f>
        <v/>
      </c>
      <c r="H4" s="99" t="str">
        <f>IF($A4="","",IF(VLOOKUP($A4,'Data pre-processing'!$A$3:$V$194,H$2+2,FALSE)=0,"",IF(AND(ISNUMBER(VLOOKUP($A4,'Test Sample Data'!$A$3:$V$194,H$2+2,FALSE)),ISNUMBER(VLOOKUP($A4,'Data pre-processing'!$A$3:$V$194,H$2+2,FALSE))),VLOOKUP($A4,'Data pre-processing'!$A$3:$V$194,H$2+2,FALSE),"")))</f>
        <v/>
      </c>
      <c r="I4" s="99" t="str">
        <f>IF($A4="","",IF(VLOOKUP($A4,'Data pre-processing'!$A$3:$V$194,I$2+2,FALSE)=0,"",IF(AND(ISNUMBER(VLOOKUP($A4,'Test Sample Data'!$A$3:$V$194,I$2+2,FALSE)),ISNUMBER(VLOOKUP($A4,'Data pre-processing'!$A$3:$V$194,I$2+2,FALSE))),VLOOKUP($A4,'Data pre-processing'!$A$3:$V$194,I$2+2,FALSE),"")))</f>
        <v/>
      </c>
      <c r="J4" s="99" t="str">
        <f>IF($A4="","",IF(VLOOKUP($A4,'Data pre-processing'!$A$3:$V$194,J$2+2,FALSE)=0,"",IF(AND(ISNUMBER(VLOOKUP($A4,'Test Sample Data'!$A$3:$V$194,J$2+2,FALSE)),ISNUMBER(VLOOKUP($A4,'Data pre-processing'!$A$3:$V$194,J$2+2,FALSE))),VLOOKUP($A4,'Data pre-processing'!$A$3:$V$194,J$2+2,FALSE),"")))</f>
        <v/>
      </c>
      <c r="K4" s="99" t="str">
        <f>IF($A4="","",IF(VLOOKUP($A4,'Data pre-processing'!$A$3:$V$194,K$2+2,FALSE)=0,"",IF(AND(ISNUMBER(VLOOKUP($A4,'Test Sample Data'!$A$3:$V$194,K$2+2,FALSE)),ISNUMBER(VLOOKUP($A4,'Data pre-processing'!$A$3:$V$194,K$2+2,FALSE))),VLOOKUP($A4,'Data pre-processing'!$A$3:$V$194,K$2+2,FALSE),"")))</f>
        <v/>
      </c>
      <c r="L4" s="99" t="str">
        <f>IF($A4="","",IF(VLOOKUP($A4,'Data pre-processing'!$A$3:$V$194,L$2+2,FALSE)=0,"",IF(AND(ISNUMBER(VLOOKUP($A4,'Test Sample Data'!$A$3:$V$194,L$2+2,FALSE)),ISNUMBER(VLOOKUP($A4,'Data pre-processing'!$A$3:$V$194,L$2+2,FALSE))),VLOOKUP($A4,'Data pre-processing'!$A$3:$V$194,L$2+2,FALSE),"")))</f>
        <v/>
      </c>
      <c r="M4" s="99" t="str">
        <f>IF($A4="","",IF(VLOOKUP($A4,'Data pre-processing'!$A$3:$V$194,M$2+2,FALSE)=0,"",IF(AND(ISNUMBER(VLOOKUP($A4,'Test Sample Data'!$A$3:$V$194,M$2+2,FALSE)),ISNUMBER(VLOOKUP($A4,'Data pre-processing'!$A$3:$V$194,M$2+2,FALSE))),VLOOKUP($A4,'Data pre-processing'!$A$3:$V$194,M$2+2,FALSE),"")))</f>
        <v/>
      </c>
      <c r="N4" s="99" t="str">
        <f>IF($A4="","",IF(VLOOKUP($A4,'Data pre-processing'!$A$3:$V$194,N$2+2,FALSE)=0,"",IF(AND(ISNUMBER(VLOOKUP($A4,'Test Sample Data'!$A$3:$V$194,N$2+2,FALSE)),ISNUMBER(VLOOKUP($A4,'Data pre-processing'!$A$3:$V$194,N$2+2,FALSE))),VLOOKUP($A4,'Data pre-processing'!$A$3:$V$194,N$2+2,FALSE),"")))</f>
        <v/>
      </c>
      <c r="O4" s="99" t="str">
        <f>IF($A4="","",IF(VLOOKUP($A4,'Data pre-processing'!$A$3:$V$194,O$2+2,FALSE)=0,"",IF(AND(ISNUMBER(VLOOKUP($A4,'Test Sample Data'!$A$3:$V$194,O$2+2,FALSE)),ISNUMBER(VLOOKUP($A4,'Data pre-processing'!$A$3:$V$194,O$2+2,FALSE))),VLOOKUP($A4,'Data pre-processing'!$A$3:$V$194,O$2+2,FALSE),"")))</f>
        <v/>
      </c>
      <c r="P4" s="99" t="str">
        <f>IF($A4="","",IF(VLOOKUP($A4,'Data pre-processing'!$A$3:$V$194,P$2+2,FALSE)=0,"",IF(AND(ISNUMBER(VLOOKUP($A4,'Test Sample Data'!$A$3:$V$194,P$2+2,FALSE)),ISNUMBER(VLOOKUP($A4,'Data pre-processing'!$A$3:$V$194,P$2+2,FALSE))),VLOOKUP($A4,'Data pre-processing'!$A$3:$V$194,P$2+2,FALSE),"")))</f>
        <v/>
      </c>
      <c r="Q4" s="99" t="str">
        <f>IF($A4="","",IF(VLOOKUP($A4,'Data pre-processing'!$A$3:$V$194,Q$2+2,FALSE)=0,"",IF(AND(ISNUMBER(VLOOKUP($A4,'Test Sample Data'!$A$3:$V$194,Q$2+2,FALSE)),ISNUMBER(VLOOKUP($A4,'Data pre-processing'!$A$3:$V$194,Q$2+2,FALSE))),VLOOKUP($A4,'Data pre-processing'!$A$3:$V$194,Q$2+2,FALSE),"")))</f>
        <v/>
      </c>
      <c r="R4" s="99" t="str">
        <f>IF($A4="","",IF(VLOOKUP($A4,'Data pre-processing'!$A$3:$V$194,R$2+2,FALSE)=0,"",IF(AND(ISNUMBER(VLOOKUP($A4,'Test Sample Data'!$A$3:$V$194,R$2+2,FALSE)),ISNUMBER(VLOOKUP($A4,'Data pre-processing'!$A$3:$V$194,R$2+2,FALSE))),VLOOKUP($A4,'Data pre-processing'!$A$3:$V$194,R$2+2,FALSE),"")))</f>
        <v/>
      </c>
      <c r="S4" s="99" t="str">
        <f>IF($A4="","",IF(VLOOKUP($A4,'Data pre-processing'!$A$3:$V$194,S$2+2,FALSE)=0,"",IF(AND(ISNUMBER(VLOOKUP($A4,'Test Sample Data'!$A$3:$V$194,S$2+2,FALSE)),ISNUMBER(VLOOKUP($A4,'Data pre-processing'!$A$3:$V$194,S$2+2,FALSE))),VLOOKUP($A4,'Data pre-processing'!$A$3:$V$194,S$2+2,FALSE),"")))</f>
        <v/>
      </c>
      <c r="T4" s="99" t="str">
        <f>IF($A4="","",IF(VLOOKUP($A4,'Data pre-processing'!$A$3:$V$194,T$2+2,FALSE)=0,"",IF(AND(ISNUMBER(VLOOKUP($A4,'Test Sample Data'!$A$3:$V$194,T$2+2,FALSE)),ISNUMBER(VLOOKUP($A4,'Data pre-processing'!$A$3:$V$194,T$2+2,FALSE))),VLOOKUP($A4,'Data pre-processing'!$A$3:$V$194,T$2+2,FALSE),"")))</f>
        <v/>
      </c>
      <c r="U4" s="99" t="str">
        <f>IF($A4="","",IF(VLOOKUP($A4,'Data pre-processing'!$A$3:$V$194,U$2+2,FALSE)=0,"",IF(AND(ISNUMBER(VLOOKUP($A4,'Test Sample Data'!$A$3:$V$194,U$2+2,FALSE)),ISNUMBER(VLOOKUP($A4,'Data pre-processing'!$A$3:$V$194,U$2+2,FALSE))),VLOOKUP($A4,'Data pre-processing'!$A$3:$V$194,U$2+2,FALSE),"")))</f>
        <v/>
      </c>
      <c r="V4" s="99" t="str">
        <f>IF($A4="","",IF(VLOOKUP($A4,'Data pre-processing'!$A$3:$V$194,V$2+2,FALSE)=0,"",IF(AND(ISNUMBER(VLOOKUP($A4,'Test Sample Data'!$A$3:$V$194,V$2+2,FALSE)),ISNUMBER(VLOOKUP($A4,'Data pre-processing'!$A$3:$V$194,V$2+2,FALSE))),VLOOKUP($A4,'Data pre-processing'!$A$3:$V$194,V$2+2,FALSE),"")))</f>
        <v/>
      </c>
      <c r="W4" s="99" t="str">
        <f>IF($A4="","",IF(VLOOKUP($A4,'Data pre-processing'!$A$3:$V$194,W$2+2,FALSE)=0,"",IF(AND(ISNUMBER(VLOOKUP($A4,'Test Sample Data'!$A$3:$V$194,W$2+2,FALSE)),ISNUMBER(VLOOKUP($A4,'Data pre-processing'!$A$3:$V$194,W$2+2,FALSE))),VLOOKUP($A4,'Data pre-processing'!$A$3:$V$194,W$2+2,FALSE),"")))</f>
        <v/>
      </c>
      <c r="Y4" s="170" t="s">
        <v>596</v>
      </c>
      <c r="Z4" s="111" t="str">
        <f>IF('Choose Housekeeping Genes'!C4=0,"",'Choose Housekeeping Genes'!C4)</f>
        <v>O19|P19</v>
      </c>
      <c r="AA4" s="99" t="str">
        <f>IF($A4="","",IF(VLOOKUP($A4,'Data pre-processing'!$W$3:$AR$194,AA$2+2,FALSE)=0,"",IF(AND(ISNUMBER(VLOOKUP($A4,'Control Sample Data'!$A$3:$V$194,AA$2+2,FALSE)),ISNUMBER(VLOOKUP($A4,'Data pre-processing'!$W$3:$AR$194,AA$2+2,FALSE))),VLOOKUP($A4,'Data pre-processing'!$W$3:$AR$194,AA$2+2,FALSE),"")))</f>
        <v/>
      </c>
      <c r="AB4" s="99" t="str">
        <f>IF($A4="","",IF(VLOOKUP($A4,'Data pre-processing'!$W$3:$AR$194,AB$2+2,FALSE)=0,"",IF(AND(ISNUMBER(VLOOKUP($A4,'Control Sample Data'!$A$3:$V$194,AB$2+2,FALSE)),ISNUMBER(VLOOKUP($A4,'Data pre-processing'!$W$3:$AR$194,AB$2+2,FALSE))),VLOOKUP($A4,'Data pre-processing'!$W$3:$AR$194,AB$2+2,FALSE),"")))</f>
        <v/>
      </c>
      <c r="AC4" s="99" t="str">
        <f>IF($A4="","",IF(VLOOKUP($A4,'Data pre-processing'!$W$3:$AR$194,AC$2+2,FALSE)=0,"",IF(AND(ISNUMBER(VLOOKUP($A4,'Control Sample Data'!$A$3:$V$194,AC$2+2,FALSE)),ISNUMBER(VLOOKUP($A4,'Data pre-processing'!$W$3:$AR$194,AC$2+2,FALSE))),VLOOKUP($A4,'Data pre-processing'!$W$3:$AR$194,AC$2+2,FALSE),"")))</f>
        <v/>
      </c>
      <c r="AD4" s="99" t="str">
        <f>IF($A4="","",IF(VLOOKUP($A4,'Data pre-processing'!$W$3:$AR$194,AD$2+2,FALSE)=0,"",IF(AND(ISNUMBER(VLOOKUP($A4,'Control Sample Data'!$A$3:$V$194,AD$2+2,FALSE)),ISNUMBER(VLOOKUP($A4,'Data pre-processing'!$W$3:$AR$194,AD$2+2,FALSE))),VLOOKUP($A4,'Data pre-processing'!$W$3:$AR$194,AD$2+2,FALSE),"")))</f>
        <v/>
      </c>
      <c r="AE4" s="99" t="str">
        <f>IF($A4="","",IF(VLOOKUP($A4,'Data pre-processing'!$W$3:$AR$194,AE$2+2,FALSE)=0,"",IF(AND(ISNUMBER(VLOOKUP($A4,'Control Sample Data'!$A$3:$V$194,AE$2+2,FALSE)),ISNUMBER(VLOOKUP($A4,'Data pre-processing'!$W$3:$AR$194,AE$2+2,FALSE))),VLOOKUP($A4,'Data pre-processing'!$W$3:$AR$194,AE$2+2,FALSE),"")))</f>
        <v/>
      </c>
      <c r="AF4" s="99" t="str">
        <f>IF($A4="","",IF(VLOOKUP($A4,'Data pre-processing'!$W$3:$AR$194,AF$2+2,FALSE)=0,"",IF(AND(ISNUMBER(VLOOKUP($A4,'Control Sample Data'!$A$3:$V$194,AF$2+2,FALSE)),ISNUMBER(VLOOKUP($A4,'Data pre-processing'!$W$3:$AR$194,AF$2+2,FALSE))),VLOOKUP($A4,'Data pre-processing'!$W$3:$AR$194,AF$2+2,FALSE),"")))</f>
        <v/>
      </c>
      <c r="AG4" s="99" t="str">
        <f>IF($A4="","",IF(VLOOKUP($A4,'Data pre-processing'!$W$3:$AR$194,AG$2+2,FALSE)=0,"",IF(AND(ISNUMBER(VLOOKUP($A4,'Control Sample Data'!$A$3:$V$194,AG$2+2,FALSE)),ISNUMBER(VLOOKUP($A4,'Data pre-processing'!$W$3:$AR$194,AG$2+2,FALSE))),VLOOKUP($A4,'Data pre-processing'!$W$3:$AR$194,AG$2+2,FALSE),"")))</f>
        <v/>
      </c>
      <c r="AH4" s="99" t="str">
        <f>IF($A4="","",IF(VLOOKUP($A4,'Data pre-processing'!$W$3:$AR$194,AH$2+2,FALSE)=0,"",IF(AND(ISNUMBER(VLOOKUP($A4,'Control Sample Data'!$A$3:$V$194,AH$2+2,FALSE)),ISNUMBER(VLOOKUP($A4,'Data pre-processing'!$W$3:$AR$194,AH$2+2,FALSE))),VLOOKUP($A4,'Data pre-processing'!$W$3:$AR$194,AH$2+2,FALSE),"")))</f>
        <v/>
      </c>
      <c r="AI4" s="99" t="str">
        <f>IF($A4="","",IF(VLOOKUP($A4,'Data pre-processing'!$W$3:$AR$194,AI$2+2,FALSE)=0,"",IF(AND(ISNUMBER(VLOOKUP($A4,'Control Sample Data'!$A$3:$V$194,AI$2+2,FALSE)),ISNUMBER(VLOOKUP($A4,'Data pre-processing'!$W$3:$AR$194,AI$2+2,FALSE))),VLOOKUP($A4,'Data pre-processing'!$W$3:$AR$194,AI$2+2,FALSE),"")))</f>
        <v/>
      </c>
      <c r="AJ4" s="99" t="str">
        <f>IF($A4="","",IF(VLOOKUP($A4,'Data pre-processing'!$W$3:$AR$194,AJ$2+2,FALSE)=0,"",IF(AND(ISNUMBER(VLOOKUP($A4,'Control Sample Data'!$A$3:$V$194,AJ$2+2,FALSE)),ISNUMBER(VLOOKUP($A4,'Data pre-processing'!$W$3:$AR$194,AJ$2+2,FALSE))),VLOOKUP($A4,'Data pre-processing'!$W$3:$AR$194,AJ$2+2,FALSE),"")))</f>
        <v/>
      </c>
      <c r="AK4" s="99" t="str">
        <f>IF($A4="","",IF(VLOOKUP($A4,'Data pre-processing'!$W$3:$AR$194,AK$2+2,FALSE)=0,"",IF(AND(ISNUMBER(VLOOKUP($A4,'Control Sample Data'!$A$3:$V$194,AK$2+2,FALSE)),ISNUMBER(VLOOKUP($A4,'Data pre-processing'!$W$3:$AR$194,AK$2+2,FALSE))),VLOOKUP($A4,'Data pre-processing'!$W$3:$AR$194,AK$2+2,FALSE),"")))</f>
        <v/>
      </c>
      <c r="AL4" s="99" t="str">
        <f>IF($A4="","",IF(VLOOKUP($A4,'Data pre-processing'!$W$3:$AR$194,AL$2+2,FALSE)=0,"",IF(AND(ISNUMBER(VLOOKUP($A4,'Control Sample Data'!$A$3:$V$194,AL$2+2,FALSE)),ISNUMBER(VLOOKUP($A4,'Data pre-processing'!$W$3:$AR$194,AL$2+2,FALSE))),VLOOKUP($A4,'Data pre-processing'!$W$3:$AR$194,AL$2+2,FALSE),"")))</f>
        <v/>
      </c>
      <c r="AM4" s="99" t="str">
        <f>IF($A4="","",IF(VLOOKUP($A4,'Data pre-processing'!$W$3:$AR$194,AM$2+2,FALSE)=0,"",IF(AND(ISNUMBER(VLOOKUP($A4,'Control Sample Data'!$A$3:$V$194,AM$2+2,FALSE)),ISNUMBER(VLOOKUP($A4,'Data pre-processing'!$W$3:$AR$194,AM$2+2,FALSE))),VLOOKUP($A4,'Data pre-processing'!$W$3:$AR$194,AM$2+2,FALSE),"")))</f>
        <v/>
      </c>
      <c r="AN4" s="99" t="str">
        <f>IF($A4="","",IF(VLOOKUP($A4,'Data pre-processing'!$W$3:$AR$194,AN$2+2,FALSE)=0,"",IF(AND(ISNUMBER(VLOOKUP($A4,'Control Sample Data'!$A$3:$V$194,AN$2+2,FALSE)),ISNUMBER(VLOOKUP($A4,'Data pre-processing'!$W$3:$AR$194,AN$2+2,FALSE))),VLOOKUP($A4,'Data pre-processing'!$W$3:$AR$194,AN$2+2,FALSE),"")))</f>
        <v/>
      </c>
      <c r="AO4" s="99" t="str">
        <f>IF($A4="","",IF(VLOOKUP($A4,'Data pre-processing'!$W$3:$AR$194,AO$2+2,FALSE)=0,"",IF(AND(ISNUMBER(VLOOKUP($A4,'Control Sample Data'!$A$3:$V$194,AO$2+2,FALSE)),ISNUMBER(VLOOKUP($A4,'Data pre-processing'!$W$3:$AR$194,AO$2+2,FALSE))),VLOOKUP($A4,'Data pre-processing'!$W$3:$AR$194,AO$2+2,FALSE),"")))</f>
        <v/>
      </c>
      <c r="AP4" s="99" t="str">
        <f>IF($A4="","",IF(VLOOKUP($A4,'Data pre-processing'!$W$3:$AR$194,AP$2+2,FALSE)=0,"",IF(AND(ISNUMBER(VLOOKUP($A4,'Control Sample Data'!$A$3:$V$194,AP$2+2,FALSE)),ISNUMBER(VLOOKUP($A4,'Data pre-processing'!$W$3:$AR$194,AP$2+2,FALSE))),VLOOKUP($A4,'Data pre-processing'!$W$3:$AR$194,AP$2+2,FALSE),"")))</f>
        <v/>
      </c>
      <c r="AQ4" s="99" t="str">
        <f>IF($A4="","",IF(VLOOKUP($A4,'Data pre-processing'!$W$3:$AR$194,AQ$2+2,FALSE)=0,"",IF(AND(ISNUMBER(VLOOKUP($A4,'Control Sample Data'!$A$3:$V$194,AQ$2+2,FALSE)),ISNUMBER(VLOOKUP($A4,'Data pre-processing'!$W$3:$AR$194,AQ$2+2,FALSE))),VLOOKUP($A4,'Data pre-processing'!$W$3:$AR$194,AQ$2+2,FALSE),"")))</f>
        <v/>
      </c>
      <c r="AR4" s="99" t="str">
        <f>IF($A4="","",IF(VLOOKUP($A4,'Data pre-processing'!$W$3:$AR$194,AR$2+2,FALSE)=0,"",IF(AND(ISNUMBER(VLOOKUP($A4,'Control Sample Data'!$A$3:$V$194,AR$2+2,FALSE)),ISNUMBER(VLOOKUP($A4,'Data pre-processing'!$W$3:$AR$194,AR$2+2,FALSE))),VLOOKUP($A4,'Data pre-processing'!$W$3:$AR$194,AR$2+2,FALSE),"")))</f>
        <v/>
      </c>
      <c r="AS4" s="99" t="str">
        <f>IF($A4="","",IF(VLOOKUP($A4,'Data pre-processing'!$W$3:$AR$194,AS$2+2,FALSE)=0,"",IF(AND(ISNUMBER(VLOOKUP($A4,'Control Sample Data'!$A$3:$V$194,AS$2+2,FALSE)),ISNUMBER(VLOOKUP($A4,'Data pre-processing'!$W$3:$AR$194,AS$2+2,FALSE))),VLOOKUP($A4,'Data pre-processing'!$W$3:$AR$194,AS$2+2,FALSE),"")))</f>
        <v/>
      </c>
      <c r="AT4" s="99" t="str">
        <f>IF($A4="","",IF(VLOOKUP($A4,'Data pre-processing'!$W$3:$AR$194,AT$2+2,FALSE)=0,"",IF(AND(ISNUMBER(VLOOKUP($A4,'Control Sample Data'!$A$3:$V$194,AT$2+2,FALSE)),ISNUMBER(VLOOKUP($A4,'Data pre-processing'!$W$3:$AR$194,AT$2+2,FALSE))),VLOOKUP($A4,'Data pre-processing'!$W$3:$AR$194,AT$2+2,FALSE),"")))</f>
        <v/>
      </c>
      <c r="AW4" s="17" t="str">
        <f>A4</f>
        <v>5S rRNA</v>
      </c>
      <c r="AX4" s="20" t="e">
        <f t="shared" ref="AX4:AX5" si="0">AVERAGE(D4:W4)-AVERAGE(AA4:AT4)</f>
        <v>#DIV/0!</v>
      </c>
      <c r="AY4" s="20" t="e">
        <f t="shared" ref="AY4:AY5" si="1">STDEV(D4:W4)/AVERAGE(D4:W4)-STDEV(AA4:AT4)/AVERAGE(AA4:AT4)</f>
        <v>#DIV/0!</v>
      </c>
      <c r="AZ4" s="20" t="str">
        <f>IF(ISERROR(TTEST('Choose Housekeeping Genes'!D4:W4,'Choose Housekeeping Genes'!AA4:AT4,2,2)),"N/A",TTEST('Choose Housekeeping Genes'!D4:W4,'Choose Housekeeping Genes'!AA4:AT4,2,2))</f>
        <v>N/A</v>
      </c>
      <c r="BA4" s="20" t="e">
        <f ca="1">IF($AW4=$A$9,"",AZ4)</f>
        <v>#NUM!</v>
      </c>
      <c r="BB4" s="20" t="e">
        <f ca="1">IF(OR($AW4=$A$10,$AW4=$A$9),"",AZ4)</f>
        <v>#NUM!</v>
      </c>
    </row>
    <row r="5" spans="1:54" ht="12.75" customHeight="1">
      <c r="A5" s="173" t="s">
        <v>597</v>
      </c>
      <c r="B5" s="97"/>
      <c r="C5" s="103" t="str">
        <f>IF($A5="","",IF(VLOOKUP($A5,'Test Sample Data'!$A$3:$L$196,2,FALSE)=0,"",VLOOKUP($A5,'Test Sample Data'!$A$3:$L$196,2,FALSE)))</f>
        <v>O20|P20</v>
      </c>
      <c r="D5" s="99" t="str">
        <f>IF($A5="","",IF(VLOOKUP($A5,'Data pre-processing'!$A$3:$V$194,D$2+2,FALSE)=0,"",IF(AND(ISNUMBER(VLOOKUP($A5,'Test Sample Data'!$A$3:$V$194,D$2+2,FALSE)),ISNUMBER(VLOOKUP($A5,'Data pre-processing'!$A$3:$V$194,D$2+2,FALSE))),VLOOKUP($A5,'Data pre-processing'!$A$3:$V$194,D$2+2,FALSE),"")))</f>
        <v/>
      </c>
      <c r="E5" s="99" t="str">
        <f>IF($A5="","",IF(VLOOKUP($A5,'Data pre-processing'!$A$3:$V$194,E$2+2,FALSE)=0,"",IF(AND(ISNUMBER(VLOOKUP($A5,'Test Sample Data'!$A$3:$V$194,E$2+2,FALSE)),ISNUMBER(VLOOKUP($A5,'Data pre-processing'!$A$3:$V$194,E$2+2,FALSE))),VLOOKUP($A5,'Data pre-processing'!$A$3:$V$194,E$2+2,FALSE),"")))</f>
        <v/>
      </c>
      <c r="F5" s="99" t="str">
        <f>IF($A5="","",IF(VLOOKUP($A5,'Data pre-processing'!$A$3:$V$194,F$2+2,FALSE)=0,"",IF(AND(ISNUMBER(VLOOKUP($A5,'Test Sample Data'!$A$3:$V$194,F$2+2,FALSE)),ISNUMBER(VLOOKUP($A5,'Data pre-processing'!$A$3:$V$194,F$2+2,FALSE))),VLOOKUP($A5,'Data pre-processing'!$A$3:$V$194,F$2+2,FALSE),"")))</f>
        <v/>
      </c>
      <c r="G5" s="99" t="str">
        <f>IF($A5="","",IF(VLOOKUP($A5,'Data pre-processing'!$A$3:$V$194,G$2+2,FALSE)=0,"",IF(AND(ISNUMBER(VLOOKUP($A5,'Test Sample Data'!$A$3:$V$194,G$2+2,FALSE)),ISNUMBER(VLOOKUP($A5,'Data pre-processing'!$A$3:$V$194,G$2+2,FALSE))),VLOOKUP($A5,'Data pre-processing'!$A$3:$V$194,G$2+2,FALSE),"")))</f>
        <v/>
      </c>
      <c r="H5" s="99" t="str">
        <f>IF($A5="","",IF(VLOOKUP($A5,'Data pre-processing'!$A$3:$V$194,H$2+2,FALSE)=0,"",IF(AND(ISNUMBER(VLOOKUP($A5,'Test Sample Data'!$A$3:$V$194,H$2+2,FALSE)),ISNUMBER(VLOOKUP($A5,'Data pre-processing'!$A$3:$V$194,H$2+2,FALSE))),VLOOKUP($A5,'Data pre-processing'!$A$3:$V$194,H$2+2,FALSE),"")))</f>
        <v/>
      </c>
      <c r="I5" s="99" t="str">
        <f>IF($A5="","",IF(VLOOKUP($A5,'Data pre-processing'!$A$3:$V$194,I$2+2,FALSE)=0,"",IF(AND(ISNUMBER(VLOOKUP($A5,'Test Sample Data'!$A$3:$V$194,I$2+2,FALSE)),ISNUMBER(VLOOKUP($A5,'Data pre-processing'!$A$3:$V$194,I$2+2,FALSE))),VLOOKUP($A5,'Data pre-processing'!$A$3:$V$194,I$2+2,FALSE),"")))</f>
        <v/>
      </c>
      <c r="J5" s="99" t="str">
        <f>IF($A5="","",IF(VLOOKUP($A5,'Data pre-processing'!$A$3:$V$194,J$2+2,FALSE)=0,"",IF(AND(ISNUMBER(VLOOKUP($A5,'Test Sample Data'!$A$3:$V$194,J$2+2,FALSE)),ISNUMBER(VLOOKUP($A5,'Data pre-processing'!$A$3:$V$194,J$2+2,FALSE))),VLOOKUP($A5,'Data pre-processing'!$A$3:$V$194,J$2+2,FALSE),"")))</f>
        <v/>
      </c>
      <c r="K5" s="99" t="str">
        <f>IF($A5="","",IF(VLOOKUP($A5,'Data pre-processing'!$A$3:$V$194,K$2+2,FALSE)=0,"",IF(AND(ISNUMBER(VLOOKUP($A5,'Test Sample Data'!$A$3:$V$194,K$2+2,FALSE)),ISNUMBER(VLOOKUP($A5,'Data pre-processing'!$A$3:$V$194,K$2+2,FALSE))),VLOOKUP($A5,'Data pre-processing'!$A$3:$V$194,K$2+2,FALSE),"")))</f>
        <v/>
      </c>
      <c r="L5" s="99" t="str">
        <f>IF($A5="","",IF(VLOOKUP($A5,'Data pre-processing'!$A$3:$V$194,L$2+2,FALSE)=0,"",IF(AND(ISNUMBER(VLOOKUP($A5,'Test Sample Data'!$A$3:$V$194,L$2+2,FALSE)),ISNUMBER(VLOOKUP($A5,'Data pre-processing'!$A$3:$V$194,L$2+2,FALSE))),VLOOKUP($A5,'Data pre-processing'!$A$3:$V$194,L$2+2,FALSE),"")))</f>
        <v/>
      </c>
      <c r="M5" s="99" t="str">
        <f>IF($A5="","",IF(VLOOKUP($A5,'Data pre-processing'!$A$3:$V$194,M$2+2,FALSE)=0,"",IF(AND(ISNUMBER(VLOOKUP($A5,'Test Sample Data'!$A$3:$V$194,M$2+2,FALSE)),ISNUMBER(VLOOKUP($A5,'Data pre-processing'!$A$3:$V$194,M$2+2,FALSE))),VLOOKUP($A5,'Data pre-processing'!$A$3:$V$194,M$2+2,FALSE),"")))</f>
        <v/>
      </c>
      <c r="N5" s="99" t="str">
        <f>IF($A5="","",IF(VLOOKUP($A5,'Data pre-processing'!$A$3:$V$194,N$2+2,FALSE)=0,"",IF(AND(ISNUMBER(VLOOKUP($A5,'Test Sample Data'!$A$3:$V$194,N$2+2,FALSE)),ISNUMBER(VLOOKUP($A5,'Data pre-processing'!$A$3:$V$194,N$2+2,FALSE))),VLOOKUP($A5,'Data pre-processing'!$A$3:$V$194,N$2+2,FALSE),"")))</f>
        <v/>
      </c>
      <c r="O5" s="99" t="str">
        <f>IF($A5="","",IF(VLOOKUP($A5,'Data pre-processing'!$A$3:$V$194,O$2+2,FALSE)=0,"",IF(AND(ISNUMBER(VLOOKUP($A5,'Test Sample Data'!$A$3:$V$194,O$2+2,FALSE)),ISNUMBER(VLOOKUP($A5,'Data pre-processing'!$A$3:$V$194,O$2+2,FALSE))),VLOOKUP($A5,'Data pre-processing'!$A$3:$V$194,O$2+2,FALSE),"")))</f>
        <v/>
      </c>
      <c r="P5" s="99" t="str">
        <f>IF($A5="","",IF(VLOOKUP($A5,'Data pre-processing'!$A$3:$V$194,P$2+2,FALSE)=0,"",IF(AND(ISNUMBER(VLOOKUP($A5,'Test Sample Data'!$A$3:$V$194,P$2+2,FALSE)),ISNUMBER(VLOOKUP($A5,'Data pre-processing'!$A$3:$V$194,P$2+2,FALSE))),VLOOKUP($A5,'Data pre-processing'!$A$3:$V$194,P$2+2,FALSE),"")))</f>
        <v/>
      </c>
      <c r="Q5" s="99" t="str">
        <f>IF($A5="","",IF(VLOOKUP($A5,'Data pre-processing'!$A$3:$V$194,Q$2+2,FALSE)=0,"",IF(AND(ISNUMBER(VLOOKUP($A5,'Test Sample Data'!$A$3:$V$194,Q$2+2,FALSE)),ISNUMBER(VLOOKUP($A5,'Data pre-processing'!$A$3:$V$194,Q$2+2,FALSE))),VLOOKUP($A5,'Data pre-processing'!$A$3:$V$194,Q$2+2,FALSE),"")))</f>
        <v/>
      </c>
      <c r="R5" s="99" t="str">
        <f>IF($A5="","",IF(VLOOKUP($A5,'Data pre-processing'!$A$3:$V$194,R$2+2,FALSE)=0,"",IF(AND(ISNUMBER(VLOOKUP($A5,'Test Sample Data'!$A$3:$V$194,R$2+2,FALSE)),ISNUMBER(VLOOKUP($A5,'Data pre-processing'!$A$3:$V$194,R$2+2,FALSE))),VLOOKUP($A5,'Data pre-processing'!$A$3:$V$194,R$2+2,FALSE),"")))</f>
        <v/>
      </c>
      <c r="S5" s="99" t="str">
        <f>IF($A5="","",IF(VLOOKUP($A5,'Data pre-processing'!$A$3:$V$194,S$2+2,FALSE)=0,"",IF(AND(ISNUMBER(VLOOKUP($A5,'Test Sample Data'!$A$3:$V$194,S$2+2,FALSE)),ISNUMBER(VLOOKUP($A5,'Data pre-processing'!$A$3:$V$194,S$2+2,FALSE))),VLOOKUP($A5,'Data pre-processing'!$A$3:$V$194,S$2+2,FALSE),"")))</f>
        <v/>
      </c>
      <c r="T5" s="99" t="str">
        <f>IF($A5="","",IF(VLOOKUP($A5,'Data pre-processing'!$A$3:$V$194,T$2+2,FALSE)=0,"",IF(AND(ISNUMBER(VLOOKUP($A5,'Test Sample Data'!$A$3:$V$194,T$2+2,FALSE)),ISNUMBER(VLOOKUP($A5,'Data pre-processing'!$A$3:$V$194,T$2+2,FALSE))),VLOOKUP($A5,'Data pre-processing'!$A$3:$V$194,T$2+2,FALSE),"")))</f>
        <v/>
      </c>
      <c r="U5" s="99" t="str">
        <f>IF($A5="","",IF(VLOOKUP($A5,'Data pre-processing'!$A$3:$V$194,U$2+2,FALSE)=0,"",IF(AND(ISNUMBER(VLOOKUP($A5,'Test Sample Data'!$A$3:$V$194,U$2+2,FALSE)),ISNUMBER(VLOOKUP($A5,'Data pre-processing'!$A$3:$V$194,U$2+2,FALSE))),VLOOKUP($A5,'Data pre-processing'!$A$3:$V$194,U$2+2,FALSE),"")))</f>
        <v/>
      </c>
      <c r="V5" s="99" t="str">
        <f>IF($A5="","",IF(VLOOKUP($A5,'Data pre-processing'!$A$3:$V$194,V$2+2,FALSE)=0,"",IF(AND(ISNUMBER(VLOOKUP($A5,'Test Sample Data'!$A$3:$V$194,V$2+2,FALSE)),ISNUMBER(VLOOKUP($A5,'Data pre-processing'!$A$3:$V$194,V$2+2,FALSE))),VLOOKUP($A5,'Data pre-processing'!$A$3:$V$194,V$2+2,FALSE),"")))</f>
        <v/>
      </c>
      <c r="W5" s="99" t="str">
        <f>IF($A5="","",IF(VLOOKUP($A5,'Data pre-processing'!$A$3:$V$194,W$2+2,FALSE)=0,"",IF(AND(ISNUMBER(VLOOKUP($A5,'Test Sample Data'!$A$3:$V$194,W$2+2,FALSE)),ISNUMBER(VLOOKUP($A5,'Data pre-processing'!$A$3:$V$194,W$2+2,FALSE))),VLOOKUP($A5,'Data pre-processing'!$A$3:$V$194,W$2+2,FALSE),"")))</f>
        <v/>
      </c>
      <c r="Y5" s="173" t="s">
        <v>597</v>
      </c>
      <c r="Z5" s="111" t="str">
        <f>IF('Choose Housekeeping Genes'!C5=0,"",'Choose Housekeeping Genes'!C5)</f>
        <v>O20|P20</v>
      </c>
      <c r="AA5" s="99" t="str">
        <f>IF($A5="","",IF(VLOOKUP($A5,'Data pre-processing'!$W$3:$AR$194,AA$2+2,FALSE)=0,"",IF(AND(ISNUMBER(VLOOKUP($A5,'Control Sample Data'!$A$3:$V$194,AA$2+2,FALSE)),ISNUMBER(VLOOKUP($A5,'Data pre-processing'!$W$3:$AR$194,AA$2+2,FALSE))),VLOOKUP($A5,'Data pre-processing'!$W$3:$AR$194,AA$2+2,FALSE),"")))</f>
        <v/>
      </c>
      <c r="AB5" s="99" t="str">
        <f>IF($A5="","",IF(VLOOKUP($A5,'Data pre-processing'!$W$3:$AR$194,AB$2+2,FALSE)=0,"",IF(AND(ISNUMBER(VLOOKUP($A5,'Control Sample Data'!$A$3:$V$194,AB$2+2,FALSE)),ISNUMBER(VLOOKUP($A5,'Data pre-processing'!$W$3:$AR$194,AB$2+2,FALSE))),VLOOKUP($A5,'Data pre-processing'!$W$3:$AR$194,AB$2+2,FALSE),"")))</f>
        <v/>
      </c>
      <c r="AC5" s="99" t="str">
        <f>IF($A5="","",IF(VLOOKUP($A5,'Data pre-processing'!$W$3:$AR$194,AC$2+2,FALSE)=0,"",IF(AND(ISNUMBER(VLOOKUP($A5,'Control Sample Data'!$A$3:$V$194,AC$2+2,FALSE)),ISNUMBER(VLOOKUP($A5,'Data pre-processing'!$W$3:$AR$194,AC$2+2,FALSE))),VLOOKUP($A5,'Data pre-processing'!$W$3:$AR$194,AC$2+2,FALSE),"")))</f>
        <v/>
      </c>
      <c r="AD5" s="99" t="str">
        <f>IF($A5="","",IF(VLOOKUP($A5,'Data pre-processing'!$W$3:$AR$194,AD$2+2,FALSE)=0,"",IF(AND(ISNUMBER(VLOOKUP($A5,'Control Sample Data'!$A$3:$V$194,AD$2+2,FALSE)),ISNUMBER(VLOOKUP($A5,'Data pre-processing'!$W$3:$AR$194,AD$2+2,FALSE))),VLOOKUP($A5,'Data pre-processing'!$W$3:$AR$194,AD$2+2,FALSE),"")))</f>
        <v/>
      </c>
      <c r="AE5" s="99" t="str">
        <f>IF($A5="","",IF(VLOOKUP($A5,'Data pre-processing'!$W$3:$AR$194,AE$2+2,FALSE)=0,"",IF(AND(ISNUMBER(VLOOKUP($A5,'Control Sample Data'!$A$3:$V$194,AE$2+2,FALSE)),ISNUMBER(VLOOKUP($A5,'Data pre-processing'!$W$3:$AR$194,AE$2+2,FALSE))),VLOOKUP($A5,'Data pre-processing'!$W$3:$AR$194,AE$2+2,FALSE),"")))</f>
        <v/>
      </c>
      <c r="AF5" s="99" t="str">
        <f>IF($A5="","",IF(VLOOKUP($A5,'Data pre-processing'!$W$3:$AR$194,AF$2+2,FALSE)=0,"",IF(AND(ISNUMBER(VLOOKUP($A5,'Control Sample Data'!$A$3:$V$194,AF$2+2,FALSE)),ISNUMBER(VLOOKUP($A5,'Data pre-processing'!$W$3:$AR$194,AF$2+2,FALSE))),VLOOKUP($A5,'Data pre-processing'!$W$3:$AR$194,AF$2+2,FALSE),"")))</f>
        <v/>
      </c>
      <c r="AG5" s="99" t="str">
        <f>IF($A5="","",IF(VLOOKUP($A5,'Data pre-processing'!$W$3:$AR$194,AG$2+2,FALSE)=0,"",IF(AND(ISNUMBER(VLOOKUP($A5,'Control Sample Data'!$A$3:$V$194,AG$2+2,FALSE)),ISNUMBER(VLOOKUP($A5,'Data pre-processing'!$W$3:$AR$194,AG$2+2,FALSE))),VLOOKUP($A5,'Data pre-processing'!$W$3:$AR$194,AG$2+2,FALSE),"")))</f>
        <v/>
      </c>
      <c r="AH5" s="99" t="str">
        <f>IF($A5="","",IF(VLOOKUP($A5,'Data pre-processing'!$W$3:$AR$194,AH$2+2,FALSE)=0,"",IF(AND(ISNUMBER(VLOOKUP($A5,'Control Sample Data'!$A$3:$V$194,AH$2+2,FALSE)),ISNUMBER(VLOOKUP($A5,'Data pre-processing'!$W$3:$AR$194,AH$2+2,FALSE))),VLOOKUP($A5,'Data pre-processing'!$W$3:$AR$194,AH$2+2,FALSE),"")))</f>
        <v/>
      </c>
      <c r="AI5" s="99" t="str">
        <f>IF($A5="","",IF(VLOOKUP($A5,'Data pre-processing'!$W$3:$AR$194,AI$2+2,FALSE)=0,"",IF(AND(ISNUMBER(VLOOKUP($A5,'Control Sample Data'!$A$3:$V$194,AI$2+2,FALSE)),ISNUMBER(VLOOKUP($A5,'Data pre-processing'!$W$3:$AR$194,AI$2+2,FALSE))),VLOOKUP($A5,'Data pre-processing'!$W$3:$AR$194,AI$2+2,FALSE),"")))</f>
        <v/>
      </c>
      <c r="AJ5" s="99" t="str">
        <f>IF($A5="","",IF(VLOOKUP($A5,'Data pre-processing'!$W$3:$AR$194,AJ$2+2,FALSE)=0,"",IF(AND(ISNUMBER(VLOOKUP($A5,'Control Sample Data'!$A$3:$V$194,AJ$2+2,FALSE)),ISNUMBER(VLOOKUP($A5,'Data pre-processing'!$W$3:$AR$194,AJ$2+2,FALSE))),VLOOKUP($A5,'Data pre-processing'!$W$3:$AR$194,AJ$2+2,FALSE),"")))</f>
        <v/>
      </c>
      <c r="AK5" s="99" t="str">
        <f>IF($A5="","",IF(VLOOKUP($A5,'Data pre-processing'!$W$3:$AR$194,AK$2+2,FALSE)=0,"",IF(AND(ISNUMBER(VLOOKUP($A5,'Control Sample Data'!$A$3:$V$194,AK$2+2,FALSE)),ISNUMBER(VLOOKUP($A5,'Data pre-processing'!$W$3:$AR$194,AK$2+2,FALSE))),VLOOKUP($A5,'Data pre-processing'!$W$3:$AR$194,AK$2+2,FALSE),"")))</f>
        <v/>
      </c>
      <c r="AL5" s="99" t="str">
        <f>IF($A5="","",IF(VLOOKUP($A5,'Data pre-processing'!$W$3:$AR$194,AL$2+2,FALSE)=0,"",IF(AND(ISNUMBER(VLOOKUP($A5,'Control Sample Data'!$A$3:$V$194,AL$2+2,FALSE)),ISNUMBER(VLOOKUP($A5,'Data pre-processing'!$W$3:$AR$194,AL$2+2,FALSE))),VLOOKUP($A5,'Data pre-processing'!$W$3:$AR$194,AL$2+2,FALSE),"")))</f>
        <v/>
      </c>
      <c r="AM5" s="99" t="str">
        <f>IF($A5="","",IF(VLOOKUP($A5,'Data pre-processing'!$W$3:$AR$194,AM$2+2,FALSE)=0,"",IF(AND(ISNUMBER(VLOOKUP($A5,'Control Sample Data'!$A$3:$V$194,AM$2+2,FALSE)),ISNUMBER(VLOOKUP($A5,'Data pre-processing'!$W$3:$AR$194,AM$2+2,FALSE))),VLOOKUP($A5,'Data pre-processing'!$W$3:$AR$194,AM$2+2,FALSE),"")))</f>
        <v/>
      </c>
      <c r="AN5" s="99" t="str">
        <f>IF($A5="","",IF(VLOOKUP($A5,'Data pre-processing'!$W$3:$AR$194,AN$2+2,FALSE)=0,"",IF(AND(ISNUMBER(VLOOKUP($A5,'Control Sample Data'!$A$3:$V$194,AN$2+2,FALSE)),ISNUMBER(VLOOKUP($A5,'Data pre-processing'!$W$3:$AR$194,AN$2+2,FALSE))),VLOOKUP($A5,'Data pre-processing'!$W$3:$AR$194,AN$2+2,FALSE),"")))</f>
        <v/>
      </c>
      <c r="AO5" s="99" t="str">
        <f>IF($A5="","",IF(VLOOKUP($A5,'Data pre-processing'!$W$3:$AR$194,AO$2+2,FALSE)=0,"",IF(AND(ISNUMBER(VLOOKUP($A5,'Control Sample Data'!$A$3:$V$194,AO$2+2,FALSE)),ISNUMBER(VLOOKUP($A5,'Data pre-processing'!$W$3:$AR$194,AO$2+2,FALSE))),VLOOKUP($A5,'Data pre-processing'!$W$3:$AR$194,AO$2+2,FALSE),"")))</f>
        <v/>
      </c>
      <c r="AP5" s="99" t="str">
        <f>IF($A5="","",IF(VLOOKUP($A5,'Data pre-processing'!$W$3:$AR$194,AP$2+2,FALSE)=0,"",IF(AND(ISNUMBER(VLOOKUP($A5,'Control Sample Data'!$A$3:$V$194,AP$2+2,FALSE)),ISNUMBER(VLOOKUP($A5,'Data pre-processing'!$W$3:$AR$194,AP$2+2,FALSE))),VLOOKUP($A5,'Data pre-processing'!$W$3:$AR$194,AP$2+2,FALSE),"")))</f>
        <v/>
      </c>
      <c r="AQ5" s="99" t="str">
        <f>IF($A5="","",IF(VLOOKUP($A5,'Data pre-processing'!$W$3:$AR$194,AQ$2+2,FALSE)=0,"",IF(AND(ISNUMBER(VLOOKUP($A5,'Control Sample Data'!$A$3:$V$194,AQ$2+2,FALSE)),ISNUMBER(VLOOKUP($A5,'Data pre-processing'!$W$3:$AR$194,AQ$2+2,FALSE))),VLOOKUP($A5,'Data pre-processing'!$W$3:$AR$194,AQ$2+2,FALSE),"")))</f>
        <v/>
      </c>
      <c r="AR5" s="99" t="str">
        <f>IF($A5="","",IF(VLOOKUP($A5,'Data pre-processing'!$W$3:$AR$194,AR$2+2,FALSE)=0,"",IF(AND(ISNUMBER(VLOOKUP($A5,'Control Sample Data'!$A$3:$V$194,AR$2+2,FALSE)),ISNUMBER(VLOOKUP($A5,'Data pre-processing'!$W$3:$AR$194,AR$2+2,FALSE))),VLOOKUP($A5,'Data pre-processing'!$W$3:$AR$194,AR$2+2,FALSE),"")))</f>
        <v/>
      </c>
      <c r="AS5" s="99" t="str">
        <f>IF($A5="","",IF(VLOOKUP($A5,'Data pre-processing'!$W$3:$AR$194,AS$2+2,FALSE)=0,"",IF(AND(ISNUMBER(VLOOKUP($A5,'Control Sample Data'!$A$3:$V$194,AS$2+2,FALSE)),ISNUMBER(VLOOKUP($A5,'Data pre-processing'!$W$3:$AR$194,AS$2+2,FALSE))),VLOOKUP($A5,'Data pre-processing'!$W$3:$AR$194,AS$2+2,FALSE),"")))</f>
        <v/>
      </c>
      <c r="AT5" s="99" t="str">
        <f>IF($A5="","",IF(VLOOKUP($A5,'Data pre-processing'!$W$3:$AR$194,AT$2+2,FALSE)=0,"",IF(AND(ISNUMBER(VLOOKUP($A5,'Control Sample Data'!$A$3:$V$194,AT$2+2,FALSE)),ISNUMBER(VLOOKUP($A5,'Data pre-processing'!$W$3:$AR$194,AT$2+2,FALSE))),VLOOKUP($A5,'Data pre-processing'!$W$3:$AR$194,AT$2+2,FALSE),"")))</f>
        <v/>
      </c>
      <c r="AW5" s="17" t="str">
        <f>A5</f>
        <v>18S rRNA</v>
      </c>
      <c r="AX5" s="20" t="e">
        <f t="shared" si="0"/>
        <v>#DIV/0!</v>
      </c>
      <c r="AY5" s="20" t="e">
        <f t="shared" si="1"/>
        <v>#DIV/0!</v>
      </c>
      <c r="AZ5" s="20" t="str">
        <f>IF(ISERROR(TTEST('Choose Housekeeping Genes'!D5:W5,'Choose Housekeeping Genes'!AA5:AT5,2,2)),"N/A",TTEST('Choose Housekeeping Genes'!D5:W5,'Choose Housekeeping Genes'!AA5:AT5,2,2))</f>
        <v>N/A</v>
      </c>
      <c r="BA5" s="20" t="e">
        <f ca="1">IF($AW5=$A$9,"",AZ5)</f>
        <v>#NUM!</v>
      </c>
      <c r="BB5" s="20" t="e">
        <f ca="1">IF(OR($AW5=$A$10,$AW5=$A$9),"",AZ5)</f>
        <v>#NUM!</v>
      </c>
    </row>
    <row r="6" spans="1:54" ht="13.5">
      <c r="A6" s="319" t="s">
        <v>454</v>
      </c>
      <c r="B6" s="101"/>
      <c r="C6" s="104"/>
      <c r="D6" s="320" t="s">
        <v>455</v>
      </c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Y6" s="307" t="s">
        <v>456</v>
      </c>
      <c r="Z6" s="112"/>
      <c r="AA6" s="299" t="s">
        <v>452</v>
      </c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1"/>
    </row>
    <row r="7" spans="1:54" ht="13.5">
      <c r="A7" s="319"/>
      <c r="B7" s="101"/>
      <c r="C7" s="105"/>
      <c r="D7" s="320" t="s">
        <v>5</v>
      </c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Y7" s="308"/>
      <c r="Z7" s="112"/>
      <c r="AA7" s="299" t="s">
        <v>23</v>
      </c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1"/>
    </row>
    <row r="8" spans="1:54" ht="12.75" customHeight="1">
      <c r="A8" s="319"/>
      <c r="B8" s="101"/>
      <c r="C8" s="105"/>
      <c r="D8" s="119">
        <v>1</v>
      </c>
      <c r="E8" s="120">
        <v>2</v>
      </c>
      <c r="F8" s="120">
        <v>3</v>
      </c>
      <c r="G8" s="120">
        <v>4</v>
      </c>
      <c r="H8" s="120">
        <v>5</v>
      </c>
      <c r="I8" s="120">
        <v>6</v>
      </c>
      <c r="J8" s="120">
        <v>7</v>
      </c>
      <c r="K8" s="120">
        <v>8</v>
      </c>
      <c r="L8" s="120">
        <v>9</v>
      </c>
      <c r="M8" s="120">
        <v>10</v>
      </c>
      <c r="N8" s="120">
        <v>11</v>
      </c>
      <c r="O8" s="120">
        <v>12</v>
      </c>
      <c r="P8" s="120">
        <v>13</v>
      </c>
      <c r="Q8" s="120">
        <v>14</v>
      </c>
      <c r="R8" s="120">
        <v>15</v>
      </c>
      <c r="S8" s="120">
        <v>16</v>
      </c>
      <c r="T8" s="120">
        <v>17</v>
      </c>
      <c r="U8" s="120">
        <v>18</v>
      </c>
      <c r="V8" s="120">
        <v>19</v>
      </c>
      <c r="W8" s="120">
        <v>20</v>
      </c>
      <c r="Y8" s="308"/>
      <c r="Z8" s="112"/>
      <c r="AA8" s="113">
        <v>1</v>
      </c>
      <c r="AB8" s="113">
        <v>2</v>
      </c>
      <c r="AC8" s="113">
        <v>3</v>
      </c>
      <c r="AD8" s="113">
        <v>4</v>
      </c>
      <c r="AE8" s="113">
        <v>5</v>
      </c>
      <c r="AF8" s="113">
        <v>6</v>
      </c>
      <c r="AG8" s="113">
        <v>7</v>
      </c>
      <c r="AH8" s="113">
        <v>8</v>
      </c>
      <c r="AI8" s="113">
        <v>9</v>
      </c>
      <c r="AJ8" s="113">
        <v>10</v>
      </c>
      <c r="AK8" s="113">
        <v>11</v>
      </c>
      <c r="AL8" s="113">
        <v>12</v>
      </c>
      <c r="AM8" s="113">
        <v>13</v>
      </c>
      <c r="AN8" s="113">
        <v>14</v>
      </c>
      <c r="AO8" s="113">
        <v>15</v>
      </c>
      <c r="AP8" s="113">
        <v>16</v>
      </c>
      <c r="AQ8" s="113">
        <v>17</v>
      </c>
      <c r="AR8" s="113">
        <v>18</v>
      </c>
      <c r="AS8" s="113">
        <v>19</v>
      </c>
      <c r="AT8" s="113">
        <v>20</v>
      </c>
    </row>
    <row r="9" spans="1:54" ht="12.75" customHeight="1">
      <c r="A9" s="117" t="e">
        <f t="array" aca="1" ref="A9" ca="1">INDIRECT("AW"&amp;MIN(IF(AZ$3:AZ$5=LARGE($AZ$3:$AZ$5,1),ROW($AZ$3:$AZ$5),"")))</f>
        <v>#NUM!</v>
      </c>
      <c r="B9" s="101"/>
      <c r="C9" s="105"/>
      <c r="D9" s="102" t="e">
        <f ca="1">IF($A9="","",IF(VLOOKUP($A9,'Choose Housekeeping Genes'!$A$3:$W$5,D$8+3,FALSE)=0,"",IF(ISNUMBER(VLOOKUP($A9,'Choose Housekeeping Genes'!$A$3:$W$5,D$8+3,FALSE)),VLOOKUP($A9,'Choose Housekeeping Genes'!$A$3:$W$5,D$8+3,FALSE),"")))</f>
        <v>#NUM!</v>
      </c>
      <c r="E9" s="100" t="e">
        <f ca="1">IF($A9="","",IF(VLOOKUP($A9,'Choose Housekeeping Genes'!$A$3:$W$5,E$8+3,FALSE)=0,"",IF(ISNUMBER(VLOOKUP($A9,'Choose Housekeeping Genes'!$A$3:$W$5,E$8+3,FALSE)),VLOOKUP($A9,'Choose Housekeeping Genes'!$A$3:$W$5,E$8+3,FALSE),"")))</f>
        <v>#NUM!</v>
      </c>
      <c r="F9" s="100" t="e">
        <f ca="1">IF($A9="","",IF(VLOOKUP($A9,'Choose Housekeeping Genes'!$A$3:$W$5,F$8+3,FALSE)=0,"",IF(ISNUMBER(VLOOKUP($A9,'Choose Housekeeping Genes'!$A$3:$W$5,F$8+3,FALSE)),VLOOKUP($A9,'Choose Housekeeping Genes'!$A$3:$W$5,F$8+3,FALSE),"")))</f>
        <v>#NUM!</v>
      </c>
      <c r="G9" s="100" t="e">
        <f ca="1">IF($A9="","",IF(VLOOKUP($A9,'Choose Housekeeping Genes'!$A$3:$W$5,G$8+3,FALSE)=0,"",IF(ISNUMBER(VLOOKUP($A9,'Choose Housekeeping Genes'!$A$3:$W$5,G$8+3,FALSE)),VLOOKUP($A9,'Choose Housekeeping Genes'!$A$3:$W$5,G$8+3,FALSE),"")))</f>
        <v>#NUM!</v>
      </c>
      <c r="H9" s="100" t="e">
        <f ca="1">IF($A9="","",IF(VLOOKUP($A9,'Choose Housekeeping Genes'!$A$3:$W$5,H$8+3,FALSE)=0,"",IF(ISNUMBER(VLOOKUP($A9,'Choose Housekeeping Genes'!$A$3:$W$5,H$8+3,FALSE)),VLOOKUP($A9,'Choose Housekeeping Genes'!$A$3:$W$5,H$8+3,FALSE),"")))</f>
        <v>#NUM!</v>
      </c>
      <c r="I9" s="100" t="e">
        <f ca="1">IF($A9="","",IF(VLOOKUP($A9,'Choose Housekeeping Genes'!$A$3:$W$5,I$8+3,FALSE)=0,"",IF(ISNUMBER(VLOOKUP($A9,'Choose Housekeeping Genes'!$A$3:$W$5,I$8+3,FALSE)),VLOOKUP($A9,'Choose Housekeeping Genes'!$A$3:$W$5,I$8+3,FALSE),"")))</f>
        <v>#NUM!</v>
      </c>
      <c r="J9" s="100" t="e">
        <f ca="1">IF($A9="","",IF(VLOOKUP($A9,'Choose Housekeeping Genes'!$A$3:$W$5,J$8+3,FALSE)=0,"",IF(ISNUMBER(VLOOKUP($A9,'Choose Housekeeping Genes'!$A$3:$W$5,J$8+3,FALSE)),VLOOKUP($A9,'Choose Housekeeping Genes'!$A$3:$W$5,J$8+3,FALSE),"")))</f>
        <v>#NUM!</v>
      </c>
      <c r="K9" s="100" t="e">
        <f ca="1">IF($A9="","",IF(VLOOKUP($A9,'Choose Housekeeping Genes'!$A$3:$W$5,K$8+3,FALSE)=0,"",IF(ISNUMBER(VLOOKUP($A9,'Choose Housekeeping Genes'!$A$3:$W$5,K$8+3,FALSE)),VLOOKUP($A9,'Choose Housekeeping Genes'!$A$3:$W$5,K$8+3,FALSE),"")))</f>
        <v>#NUM!</v>
      </c>
      <c r="L9" s="100" t="e">
        <f ca="1">IF($A9="","",IF(VLOOKUP($A9,'Choose Housekeeping Genes'!$A$3:$W$5,L$8+3,FALSE)=0,"",IF(ISNUMBER(VLOOKUP($A9,'Choose Housekeeping Genes'!$A$3:$W$5,L$8+3,FALSE)),VLOOKUP($A9,'Choose Housekeeping Genes'!$A$3:$W$5,L$8+3,FALSE),"")))</f>
        <v>#NUM!</v>
      </c>
      <c r="M9" s="100" t="e">
        <f ca="1">IF($A9="","",IF(VLOOKUP($A9,'Choose Housekeeping Genes'!$A$3:$W$5,M$8+3,FALSE)=0,"",IF(ISNUMBER(VLOOKUP($A9,'Choose Housekeeping Genes'!$A$3:$W$5,M$8+3,FALSE)),VLOOKUP($A9,'Choose Housekeeping Genes'!$A$3:$W$5,M$8+3,FALSE),"")))</f>
        <v>#NUM!</v>
      </c>
      <c r="N9" s="100" t="e">
        <f ca="1">IF($A9="","",IF(VLOOKUP($A9,'Choose Housekeeping Genes'!$A$3:$W$5,N$8+3,FALSE)=0,"",IF(ISNUMBER(VLOOKUP($A9,'Choose Housekeeping Genes'!$A$3:$W$5,N$8+3,FALSE)),VLOOKUP($A9,'Choose Housekeeping Genes'!$A$3:$W$5,N$8+3,FALSE),"")))</f>
        <v>#NUM!</v>
      </c>
      <c r="O9" s="100" t="e">
        <f ca="1">IF($A9="","",IF(VLOOKUP($A9,'Choose Housekeeping Genes'!$A$3:$W$5,O$8+3,FALSE)=0,"",IF(ISNUMBER(VLOOKUP($A9,'Choose Housekeeping Genes'!$A$3:$W$5,O$8+3,FALSE)),VLOOKUP($A9,'Choose Housekeeping Genes'!$A$3:$W$5,O$8+3,FALSE),"")))</f>
        <v>#NUM!</v>
      </c>
      <c r="P9" s="100" t="e">
        <f ca="1">IF($A9="","",IF(VLOOKUP($A9,'Choose Housekeeping Genes'!$A$3:$W$5,P$8+3,FALSE)=0,"",IF(ISNUMBER(VLOOKUP($A9,'Choose Housekeeping Genes'!$A$3:$W$5,P$8+3,FALSE)),VLOOKUP($A9,'Choose Housekeeping Genes'!$A$3:$W$5,P$8+3,FALSE),"")))</f>
        <v>#NUM!</v>
      </c>
      <c r="Q9" s="100" t="e">
        <f ca="1">IF($A9="","",IF(VLOOKUP($A9,'Choose Housekeeping Genes'!$A$3:$W$5,Q$8+3,FALSE)=0,"",IF(ISNUMBER(VLOOKUP($A9,'Choose Housekeeping Genes'!$A$3:$W$5,Q$8+3,FALSE)),VLOOKUP($A9,'Choose Housekeeping Genes'!$A$3:$W$5,Q$8+3,FALSE),"")))</f>
        <v>#NUM!</v>
      </c>
      <c r="R9" s="100" t="e">
        <f ca="1">IF($A9="","",IF(VLOOKUP($A9,'Choose Housekeeping Genes'!$A$3:$W$5,R$8+3,FALSE)=0,"",IF(ISNUMBER(VLOOKUP($A9,'Choose Housekeeping Genes'!$A$3:$W$5,R$8+3,FALSE)),VLOOKUP($A9,'Choose Housekeeping Genes'!$A$3:$W$5,R$8+3,FALSE),"")))</f>
        <v>#NUM!</v>
      </c>
      <c r="S9" s="100" t="e">
        <f ca="1">IF($A9="","",IF(VLOOKUP($A9,'Choose Housekeeping Genes'!$A$3:$W$5,S$8+3,FALSE)=0,"",IF(ISNUMBER(VLOOKUP($A9,'Choose Housekeeping Genes'!$A$3:$W$5,S$8+3,FALSE)),VLOOKUP($A9,'Choose Housekeeping Genes'!$A$3:$W$5,S$8+3,FALSE),"")))</f>
        <v>#NUM!</v>
      </c>
      <c r="T9" s="100" t="e">
        <f ca="1">IF($A9="","",IF(VLOOKUP($A9,'Choose Housekeeping Genes'!$A$3:$W$5,T$8+3,FALSE)=0,"",IF(ISNUMBER(VLOOKUP($A9,'Choose Housekeeping Genes'!$A$3:$W$5,T$8+3,FALSE)),VLOOKUP($A9,'Choose Housekeeping Genes'!$A$3:$W$5,T$8+3,FALSE),"")))</f>
        <v>#NUM!</v>
      </c>
      <c r="U9" s="100" t="e">
        <f ca="1">IF($A9="","",IF(VLOOKUP($A9,'Choose Housekeeping Genes'!$A$3:$W$5,U$8+3,FALSE)=0,"",IF(ISNUMBER(VLOOKUP($A9,'Choose Housekeeping Genes'!$A$3:$W$5,U$8+3,FALSE)),VLOOKUP($A9,'Choose Housekeeping Genes'!$A$3:$W$5,U$8+3,FALSE),"")))</f>
        <v>#NUM!</v>
      </c>
      <c r="V9" s="100" t="e">
        <f ca="1">IF($A9="","",IF(VLOOKUP($A9,'Choose Housekeeping Genes'!$A$3:$W$5,V$8+3,FALSE)=0,"",IF(ISNUMBER(VLOOKUP($A9,'Choose Housekeeping Genes'!$A$3:$W$5,V$8+3,FALSE)),VLOOKUP($A9,'Choose Housekeeping Genes'!$A$3:$W$5,V$8+3,FALSE),"")))</f>
        <v>#NUM!</v>
      </c>
      <c r="W9" s="100" t="e">
        <f ca="1">IF($A9="","",IF(VLOOKUP($A9,'Choose Housekeeping Genes'!$A$3:$W$5,W$8+3,FALSE)=0,"",IF(ISNUMBER(VLOOKUP($A9,'Choose Housekeeping Genes'!$A$3:$W$5,W$8+3,FALSE)),VLOOKUP($A9,'Choose Housekeeping Genes'!$A$3:$W$5,W$8+3,FALSE),"")))</f>
        <v>#NUM!</v>
      </c>
      <c r="Y9" s="111" t="e">
        <f ca="1">A9</f>
        <v>#NUM!</v>
      </c>
      <c r="Z9" s="112"/>
      <c r="AA9" s="100" t="e">
        <f ca="1">IF($A9="","",IF(VLOOKUP($A9,'Choose Housekeeping Genes'!$Y$3:$AT$5,AA$8+2,FALSE)=0,"",IF(ISNUMBER(VLOOKUP($A9,'Choose Housekeeping Genes'!$Y$3:$AT$5,AA$8+2,FALSE)),VLOOKUP($A9,'Choose Housekeeping Genes'!$Y$3:$AT$5,AA$8+2,FALSE),"")))</f>
        <v>#NUM!</v>
      </c>
      <c r="AB9" s="100" t="e">
        <f ca="1">IF($A9="","",IF(VLOOKUP($A9,'Choose Housekeeping Genes'!$Y$3:$AT$5,AB$8+2,FALSE)=0,"",IF(ISNUMBER(VLOOKUP($A9,'Choose Housekeeping Genes'!$Y$3:$AT$5,AB$8+2,FALSE)),VLOOKUP($A9,'Choose Housekeeping Genes'!$Y$3:$AT$5,AB$8+2,FALSE),"")))</f>
        <v>#NUM!</v>
      </c>
      <c r="AC9" s="100" t="e">
        <f ca="1">IF($A9="","",IF(VLOOKUP($A9,'Choose Housekeeping Genes'!$Y$3:$AT$5,AC$8+2,FALSE)=0,"",IF(ISNUMBER(VLOOKUP($A9,'Choose Housekeeping Genes'!$Y$3:$AT$5,AC$8+2,FALSE)),VLOOKUP($A9,'Choose Housekeeping Genes'!$Y$3:$AT$5,AC$8+2,FALSE),"")))</f>
        <v>#NUM!</v>
      </c>
      <c r="AD9" s="100" t="e">
        <f ca="1">IF($A9="","",IF(VLOOKUP($A9,'Choose Housekeeping Genes'!$Y$3:$AT$5,AD$8+2,FALSE)=0,"",IF(ISNUMBER(VLOOKUP($A9,'Choose Housekeeping Genes'!$Y$3:$AT$5,AD$8+2,FALSE)),VLOOKUP($A9,'Choose Housekeeping Genes'!$Y$3:$AT$5,AD$8+2,FALSE),"")))</f>
        <v>#NUM!</v>
      </c>
      <c r="AE9" s="100" t="e">
        <f ca="1">IF($A9="","",IF(VLOOKUP($A9,'Choose Housekeeping Genes'!$Y$3:$AT$5,AE$8+2,FALSE)=0,"",IF(ISNUMBER(VLOOKUP($A9,'Choose Housekeeping Genes'!$Y$3:$AT$5,AE$8+2,FALSE)),VLOOKUP($A9,'Choose Housekeeping Genes'!$Y$3:$AT$5,AE$8+2,FALSE),"")))</f>
        <v>#NUM!</v>
      </c>
      <c r="AF9" s="100" t="e">
        <f ca="1">IF($A9="","",IF(VLOOKUP($A9,'Choose Housekeeping Genes'!$Y$3:$AT$5,AF$8+2,FALSE)=0,"",IF(ISNUMBER(VLOOKUP($A9,'Choose Housekeeping Genes'!$Y$3:$AT$5,AF$8+2,FALSE)),VLOOKUP($A9,'Choose Housekeeping Genes'!$Y$3:$AT$5,AF$8+2,FALSE),"")))</f>
        <v>#NUM!</v>
      </c>
      <c r="AG9" s="100" t="e">
        <f ca="1">IF($A9="","",IF(VLOOKUP($A9,'Choose Housekeeping Genes'!$Y$3:$AT$5,AG$8+2,FALSE)=0,"",IF(ISNUMBER(VLOOKUP($A9,'Choose Housekeeping Genes'!$Y$3:$AT$5,AG$8+2,FALSE)),VLOOKUP($A9,'Choose Housekeeping Genes'!$Y$3:$AT$5,AG$8+2,FALSE),"")))</f>
        <v>#NUM!</v>
      </c>
      <c r="AH9" s="100" t="e">
        <f ca="1">IF($A9="","",IF(VLOOKUP($A9,'Choose Housekeeping Genes'!$Y$3:$AT$5,AH$8+2,FALSE)=0,"",IF(ISNUMBER(VLOOKUP($A9,'Choose Housekeeping Genes'!$Y$3:$AT$5,AH$8+2,FALSE)),VLOOKUP($A9,'Choose Housekeeping Genes'!$Y$3:$AT$5,AH$8+2,FALSE),"")))</f>
        <v>#NUM!</v>
      </c>
      <c r="AI9" s="100" t="e">
        <f ca="1">IF($A9="","",IF(VLOOKUP($A9,'Choose Housekeeping Genes'!$Y$3:$AT$5,AI$8+2,FALSE)=0,"",IF(ISNUMBER(VLOOKUP($A9,'Choose Housekeeping Genes'!$Y$3:$AT$5,AI$8+2,FALSE)),VLOOKUP($A9,'Choose Housekeeping Genes'!$Y$3:$AT$5,AI$8+2,FALSE),"")))</f>
        <v>#NUM!</v>
      </c>
      <c r="AJ9" s="100" t="e">
        <f ca="1">IF($A9="","",IF(VLOOKUP($A9,'Choose Housekeeping Genes'!$Y$3:$AT$5,AJ$8+2,FALSE)=0,"",IF(ISNUMBER(VLOOKUP($A9,'Choose Housekeeping Genes'!$Y$3:$AT$5,AJ$8+2,FALSE)),VLOOKUP($A9,'Choose Housekeeping Genes'!$Y$3:$AT$5,AJ$8+2,FALSE),"")))</f>
        <v>#NUM!</v>
      </c>
      <c r="AK9" s="100" t="e">
        <f ca="1">IF($A9="","",IF(VLOOKUP($A9,'Choose Housekeeping Genes'!$Y$3:$AT$5,AK$8+2,FALSE)=0,"",IF(ISNUMBER(VLOOKUP($A9,'Choose Housekeeping Genes'!$Y$3:$AT$5,AK$8+2,FALSE)),VLOOKUP($A9,'Choose Housekeeping Genes'!$Y$3:$AT$5,AK$8+2,FALSE),"")))</f>
        <v>#NUM!</v>
      </c>
      <c r="AL9" s="100" t="e">
        <f ca="1">IF($A9="","",IF(VLOOKUP($A9,'Choose Housekeeping Genes'!$Y$3:$AT$5,AL$8+2,FALSE)=0,"",IF(ISNUMBER(VLOOKUP($A9,'Choose Housekeeping Genes'!$Y$3:$AT$5,AL$8+2,FALSE)),VLOOKUP($A9,'Choose Housekeeping Genes'!$Y$3:$AT$5,AL$8+2,FALSE),"")))</f>
        <v>#NUM!</v>
      </c>
      <c r="AM9" s="100" t="e">
        <f ca="1">IF($A9="","",IF(VLOOKUP($A9,'Choose Housekeeping Genes'!$Y$3:$AT$5,AM$8+2,FALSE)=0,"",IF(ISNUMBER(VLOOKUP($A9,'Choose Housekeeping Genes'!$Y$3:$AT$5,AM$8+2,FALSE)),VLOOKUP($A9,'Choose Housekeeping Genes'!$Y$3:$AT$5,AM$8+2,FALSE),"")))</f>
        <v>#NUM!</v>
      </c>
      <c r="AN9" s="100" t="e">
        <f ca="1">IF($A9="","",IF(VLOOKUP($A9,'Choose Housekeeping Genes'!$Y$3:$AT$5,AN$8+2,FALSE)=0,"",IF(ISNUMBER(VLOOKUP($A9,'Choose Housekeeping Genes'!$Y$3:$AT$5,AN$8+2,FALSE)),VLOOKUP($A9,'Choose Housekeeping Genes'!$Y$3:$AT$5,AN$8+2,FALSE),"")))</f>
        <v>#NUM!</v>
      </c>
      <c r="AO9" s="100" t="e">
        <f ca="1">IF($A9="","",IF(VLOOKUP($A9,'Choose Housekeeping Genes'!$Y$3:$AT$5,AO$8+2,FALSE)=0,"",IF(ISNUMBER(VLOOKUP($A9,'Choose Housekeeping Genes'!$Y$3:$AT$5,AO$8+2,FALSE)),VLOOKUP($A9,'Choose Housekeeping Genes'!$Y$3:$AT$5,AO$8+2,FALSE),"")))</f>
        <v>#NUM!</v>
      </c>
      <c r="AP9" s="100" t="e">
        <f ca="1">IF($A9="","",IF(VLOOKUP($A9,'Choose Housekeeping Genes'!$Y$3:$AT$5,AP$8+2,FALSE)=0,"",IF(ISNUMBER(VLOOKUP($A9,'Choose Housekeeping Genes'!$Y$3:$AT$5,AP$8+2,FALSE)),VLOOKUP($A9,'Choose Housekeeping Genes'!$Y$3:$AT$5,AP$8+2,FALSE),"")))</f>
        <v>#NUM!</v>
      </c>
      <c r="AQ9" s="100" t="e">
        <f ca="1">IF($A9="","",IF(VLOOKUP($A9,'Choose Housekeeping Genes'!$Y$3:$AT$5,AQ$8+2,FALSE)=0,"",IF(ISNUMBER(VLOOKUP($A9,'Choose Housekeeping Genes'!$Y$3:$AT$5,AQ$8+2,FALSE)),VLOOKUP($A9,'Choose Housekeeping Genes'!$Y$3:$AT$5,AQ$8+2,FALSE),"")))</f>
        <v>#NUM!</v>
      </c>
      <c r="AR9" s="100" t="e">
        <f ca="1">IF($A9="","",IF(VLOOKUP($A9,'Choose Housekeeping Genes'!$Y$3:$AT$5,AR$8+2,FALSE)=0,"",IF(ISNUMBER(VLOOKUP($A9,'Choose Housekeeping Genes'!$Y$3:$AT$5,AR$8+2,FALSE)),VLOOKUP($A9,'Choose Housekeeping Genes'!$Y$3:$AT$5,AR$8+2,FALSE),"")))</f>
        <v>#NUM!</v>
      </c>
      <c r="AS9" s="100" t="e">
        <f ca="1">IF($A9="","",IF(VLOOKUP($A9,'Choose Housekeeping Genes'!$Y$3:$AT$5,AS$8+2,FALSE)=0,"",IF(ISNUMBER(VLOOKUP($A9,'Choose Housekeeping Genes'!$Y$3:$AT$5,AS$8+2,FALSE)),VLOOKUP($A9,'Choose Housekeeping Genes'!$Y$3:$AT$5,AS$8+2,FALSE),"")))</f>
        <v>#NUM!</v>
      </c>
      <c r="AT9" s="100" t="e">
        <f ca="1">IF($A9="","",IF(VLOOKUP($A9,'Choose Housekeeping Genes'!$Y$3:$AT$5,AT$8+2,FALSE)=0,"",IF(ISNUMBER(VLOOKUP($A9,'Choose Housekeeping Genes'!$Y$3:$AT$5,AT$8+2,FALSE)),VLOOKUP($A9,'Choose Housekeeping Genes'!$Y$3:$AT$5,AT$8+2,FALSE),"")))</f>
        <v>#NUM!</v>
      </c>
    </row>
    <row r="10" spans="1:54" ht="12.75" customHeight="1">
      <c r="A10" s="117" t="e">
        <f t="array" aca="1" ref="A10" ca="1">INDIRECT("AW"&amp;MIN(IF(BA$3:BA$5=LARGE($BA$3:$BA$5,1),ROW($BA$3:$BA$5),"")))</f>
        <v>#NUM!</v>
      </c>
      <c r="B10" s="101"/>
      <c r="C10" s="105"/>
      <c r="D10" s="102" t="e">
        <f ca="1">IF($A10="","",IF(VLOOKUP($A10,'Choose Housekeeping Genes'!$A$3:$W$5,D$8+3,FALSE)=0,"",IF(ISNUMBER(VLOOKUP($A10,'Choose Housekeeping Genes'!$A$3:$W$5,D$8+3,FALSE)),VLOOKUP($A10,'Choose Housekeeping Genes'!$A$3:$W$5,D$8+3,FALSE),"")))</f>
        <v>#NUM!</v>
      </c>
      <c r="E10" s="100" t="e">
        <f ca="1">IF($A10="","",IF(VLOOKUP($A10,'Choose Housekeeping Genes'!$A$3:$W$5,E$8+3,FALSE)=0,"",IF(ISNUMBER(VLOOKUP($A10,'Choose Housekeeping Genes'!$A$3:$W$5,E$8+3,FALSE)),VLOOKUP($A10,'Choose Housekeeping Genes'!$A$3:$W$5,E$8+3,FALSE),"")))</f>
        <v>#NUM!</v>
      </c>
      <c r="F10" s="100" t="e">
        <f ca="1">IF($A10="","",IF(VLOOKUP($A10,'Choose Housekeeping Genes'!$A$3:$W$5,F$8+3,FALSE)=0,"",IF(ISNUMBER(VLOOKUP($A10,'Choose Housekeeping Genes'!$A$3:$W$5,F$8+3,FALSE)),VLOOKUP($A10,'Choose Housekeeping Genes'!$A$3:$W$5,F$8+3,FALSE),"")))</f>
        <v>#NUM!</v>
      </c>
      <c r="G10" s="100" t="e">
        <f ca="1">IF($A10="","",IF(VLOOKUP($A10,'Choose Housekeeping Genes'!$A$3:$W$5,G$8+3,FALSE)=0,"",IF(ISNUMBER(VLOOKUP($A10,'Choose Housekeeping Genes'!$A$3:$W$5,G$8+3,FALSE)),VLOOKUP($A10,'Choose Housekeeping Genes'!$A$3:$W$5,G$8+3,FALSE),"")))</f>
        <v>#NUM!</v>
      </c>
      <c r="H10" s="100" t="e">
        <f ca="1">IF($A10="","",IF(VLOOKUP($A10,'Choose Housekeeping Genes'!$A$3:$W$5,H$8+3,FALSE)=0,"",IF(ISNUMBER(VLOOKUP($A10,'Choose Housekeeping Genes'!$A$3:$W$5,H$8+3,FALSE)),VLOOKUP($A10,'Choose Housekeeping Genes'!$A$3:$W$5,H$8+3,FALSE),"")))</f>
        <v>#NUM!</v>
      </c>
      <c r="I10" s="100" t="e">
        <f ca="1">IF($A10="","",IF(VLOOKUP($A10,'Choose Housekeeping Genes'!$A$3:$W$5,I$8+3,FALSE)=0,"",IF(ISNUMBER(VLOOKUP($A10,'Choose Housekeeping Genes'!$A$3:$W$5,I$8+3,FALSE)),VLOOKUP($A10,'Choose Housekeeping Genes'!$A$3:$W$5,I$8+3,FALSE),"")))</f>
        <v>#NUM!</v>
      </c>
      <c r="J10" s="100" t="e">
        <f ca="1">IF($A10="","",IF(VLOOKUP($A10,'Choose Housekeeping Genes'!$A$3:$W$5,J$8+3,FALSE)=0,"",IF(ISNUMBER(VLOOKUP($A10,'Choose Housekeeping Genes'!$A$3:$W$5,J$8+3,FALSE)),VLOOKUP($A10,'Choose Housekeeping Genes'!$A$3:$W$5,J$8+3,FALSE),"")))</f>
        <v>#NUM!</v>
      </c>
      <c r="K10" s="100" t="e">
        <f ca="1">IF($A10="","",IF(VLOOKUP($A10,'Choose Housekeeping Genes'!$A$3:$W$5,K$8+3,FALSE)=0,"",IF(ISNUMBER(VLOOKUP($A10,'Choose Housekeeping Genes'!$A$3:$W$5,K$8+3,FALSE)),VLOOKUP($A10,'Choose Housekeeping Genes'!$A$3:$W$5,K$8+3,FALSE),"")))</f>
        <v>#NUM!</v>
      </c>
      <c r="L10" s="100" t="e">
        <f ca="1">IF($A10="","",IF(VLOOKUP($A10,'Choose Housekeeping Genes'!$A$3:$W$5,L$8+3,FALSE)=0,"",IF(ISNUMBER(VLOOKUP($A10,'Choose Housekeeping Genes'!$A$3:$W$5,L$8+3,FALSE)),VLOOKUP($A10,'Choose Housekeeping Genes'!$A$3:$W$5,L$8+3,FALSE),"")))</f>
        <v>#NUM!</v>
      </c>
      <c r="M10" s="100" t="e">
        <f ca="1">IF($A10="","",IF(VLOOKUP($A10,'Choose Housekeeping Genes'!$A$3:$W$5,M$8+3,FALSE)=0,"",IF(ISNUMBER(VLOOKUP($A10,'Choose Housekeeping Genes'!$A$3:$W$5,M$8+3,FALSE)),VLOOKUP($A10,'Choose Housekeeping Genes'!$A$3:$W$5,M$8+3,FALSE),"")))</f>
        <v>#NUM!</v>
      </c>
      <c r="N10" s="100" t="e">
        <f ca="1">IF($A10="","",IF(VLOOKUP($A10,'Choose Housekeeping Genes'!$A$3:$W$5,N$8+3,FALSE)=0,"",IF(ISNUMBER(VLOOKUP($A10,'Choose Housekeeping Genes'!$A$3:$W$5,N$8+3,FALSE)),VLOOKUP($A10,'Choose Housekeeping Genes'!$A$3:$W$5,N$8+3,FALSE),"")))</f>
        <v>#NUM!</v>
      </c>
      <c r="O10" s="100" t="e">
        <f ca="1">IF($A10="","",IF(VLOOKUP($A10,'Choose Housekeeping Genes'!$A$3:$W$5,O$8+3,FALSE)=0,"",IF(ISNUMBER(VLOOKUP($A10,'Choose Housekeeping Genes'!$A$3:$W$5,O$8+3,FALSE)),VLOOKUP($A10,'Choose Housekeeping Genes'!$A$3:$W$5,O$8+3,FALSE),"")))</f>
        <v>#NUM!</v>
      </c>
      <c r="P10" s="100" t="e">
        <f ca="1">IF($A10="","",IF(VLOOKUP($A10,'Choose Housekeeping Genes'!$A$3:$W$5,P$8+3,FALSE)=0,"",IF(ISNUMBER(VLOOKUP($A10,'Choose Housekeeping Genes'!$A$3:$W$5,P$8+3,FALSE)),VLOOKUP($A10,'Choose Housekeeping Genes'!$A$3:$W$5,P$8+3,FALSE),"")))</f>
        <v>#NUM!</v>
      </c>
      <c r="Q10" s="100" t="e">
        <f ca="1">IF($A10="","",IF(VLOOKUP($A10,'Choose Housekeeping Genes'!$A$3:$W$5,Q$8+3,FALSE)=0,"",IF(ISNUMBER(VLOOKUP($A10,'Choose Housekeeping Genes'!$A$3:$W$5,Q$8+3,FALSE)),VLOOKUP($A10,'Choose Housekeeping Genes'!$A$3:$W$5,Q$8+3,FALSE),"")))</f>
        <v>#NUM!</v>
      </c>
      <c r="R10" s="100" t="e">
        <f ca="1">IF($A10="","",IF(VLOOKUP($A10,'Choose Housekeeping Genes'!$A$3:$W$5,R$8+3,FALSE)=0,"",IF(ISNUMBER(VLOOKUP($A10,'Choose Housekeeping Genes'!$A$3:$W$5,R$8+3,FALSE)),VLOOKUP($A10,'Choose Housekeeping Genes'!$A$3:$W$5,R$8+3,FALSE),"")))</f>
        <v>#NUM!</v>
      </c>
      <c r="S10" s="100" t="e">
        <f ca="1">IF($A10="","",IF(VLOOKUP($A10,'Choose Housekeeping Genes'!$A$3:$W$5,S$8+3,FALSE)=0,"",IF(ISNUMBER(VLOOKUP($A10,'Choose Housekeeping Genes'!$A$3:$W$5,S$8+3,FALSE)),VLOOKUP($A10,'Choose Housekeeping Genes'!$A$3:$W$5,S$8+3,FALSE),"")))</f>
        <v>#NUM!</v>
      </c>
      <c r="T10" s="100" t="e">
        <f ca="1">IF($A10="","",IF(VLOOKUP($A10,'Choose Housekeeping Genes'!$A$3:$W$5,T$8+3,FALSE)=0,"",IF(ISNUMBER(VLOOKUP($A10,'Choose Housekeeping Genes'!$A$3:$W$5,T$8+3,FALSE)),VLOOKUP($A10,'Choose Housekeeping Genes'!$A$3:$W$5,T$8+3,FALSE),"")))</f>
        <v>#NUM!</v>
      </c>
      <c r="U10" s="100" t="e">
        <f ca="1">IF($A10="","",IF(VLOOKUP($A10,'Choose Housekeeping Genes'!$A$3:$W$5,U$8+3,FALSE)=0,"",IF(ISNUMBER(VLOOKUP($A10,'Choose Housekeeping Genes'!$A$3:$W$5,U$8+3,FALSE)),VLOOKUP($A10,'Choose Housekeeping Genes'!$A$3:$W$5,U$8+3,FALSE),"")))</f>
        <v>#NUM!</v>
      </c>
      <c r="V10" s="100" t="e">
        <f ca="1">IF($A10="","",IF(VLOOKUP($A10,'Choose Housekeeping Genes'!$A$3:$W$5,V$8+3,FALSE)=0,"",IF(ISNUMBER(VLOOKUP($A10,'Choose Housekeeping Genes'!$A$3:$W$5,V$8+3,FALSE)),VLOOKUP($A10,'Choose Housekeeping Genes'!$A$3:$W$5,V$8+3,FALSE),"")))</f>
        <v>#NUM!</v>
      </c>
      <c r="W10" s="100" t="e">
        <f ca="1">IF($A10="","",IF(VLOOKUP($A10,'Choose Housekeeping Genes'!$A$3:$W$5,W$8+3,FALSE)=0,"",IF(ISNUMBER(VLOOKUP($A10,'Choose Housekeeping Genes'!$A$3:$W$5,W$8+3,FALSE)),VLOOKUP($A10,'Choose Housekeeping Genes'!$A$3:$W$5,W$8+3,FALSE),"")))</f>
        <v>#NUM!</v>
      </c>
      <c r="Y10" s="111" t="e">
        <f ca="1">A10</f>
        <v>#NUM!</v>
      </c>
      <c r="Z10" s="114"/>
      <c r="AA10" s="100" t="e">
        <f ca="1">IF($A10="","",IF(VLOOKUP($A10,'Choose Housekeeping Genes'!$Y$3:$AT$5,AA$8+2,FALSE)=0,"",IF(ISNUMBER(VLOOKUP($A10,'Choose Housekeeping Genes'!$Y$3:$AT$5,AA$8+2,FALSE)),VLOOKUP($A10,'Choose Housekeeping Genes'!$Y$3:$AT$5,AA$8+2,FALSE),"")))</f>
        <v>#NUM!</v>
      </c>
      <c r="AB10" s="100" t="e">
        <f ca="1">IF($A10="","",IF(VLOOKUP($A10,'Choose Housekeeping Genes'!$Y$3:$AT$5,AB$8+2,FALSE)=0,"",IF(ISNUMBER(VLOOKUP($A10,'Choose Housekeeping Genes'!$Y$3:$AT$5,AB$8+2,FALSE)),VLOOKUP($A10,'Choose Housekeeping Genes'!$Y$3:$AT$5,AB$8+2,FALSE),"")))</f>
        <v>#NUM!</v>
      </c>
      <c r="AC10" s="100" t="e">
        <f ca="1">IF($A10="","",IF(VLOOKUP($A10,'Choose Housekeeping Genes'!$Y$3:$AT$5,AC$8+2,FALSE)=0,"",IF(ISNUMBER(VLOOKUP($A10,'Choose Housekeeping Genes'!$Y$3:$AT$5,AC$8+2,FALSE)),VLOOKUP($A10,'Choose Housekeeping Genes'!$Y$3:$AT$5,AC$8+2,FALSE),"")))</f>
        <v>#NUM!</v>
      </c>
      <c r="AD10" s="100" t="e">
        <f ca="1">IF($A10="","",IF(VLOOKUP($A10,'Choose Housekeeping Genes'!$Y$3:$AT$5,AD$8+2,FALSE)=0,"",IF(ISNUMBER(VLOOKUP($A10,'Choose Housekeeping Genes'!$Y$3:$AT$5,AD$8+2,FALSE)),VLOOKUP($A10,'Choose Housekeeping Genes'!$Y$3:$AT$5,AD$8+2,FALSE),"")))</f>
        <v>#NUM!</v>
      </c>
      <c r="AE10" s="100" t="e">
        <f ca="1">IF($A10="","",IF(VLOOKUP($A10,'Choose Housekeeping Genes'!$Y$3:$AT$5,AE$8+2,FALSE)=0,"",IF(ISNUMBER(VLOOKUP($A10,'Choose Housekeeping Genes'!$Y$3:$AT$5,AE$8+2,FALSE)),VLOOKUP($A10,'Choose Housekeeping Genes'!$Y$3:$AT$5,AE$8+2,FALSE),"")))</f>
        <v>#NUM!</v>
      </c>
      <c r="AF10" s="100" t="e">
        <f ca="1">IF($A10="","",IF(VLOOKUP($A10,'Choose Housekeeping Genes'!$Y$3:$AT$5,AF$8+2,FALSE)=0,"",IF(ISNUMBER(VLOOKUP($A10,'Choose Housekeeping Genes'!$Y$3:$AT$5,AF$8+2,FALSE)),VLOOKUP($A10,'Choose Housekeeping Genes'!$Y$3:$AT$5,AF$8+2,FALSE),"")))</f>
        <v>#NUM!</v>
      </c>
      <c r="AG10" s="100" t="e">
        <f ca="1">IF($A10="","",IF(VLOOKUP($A10,'Choose Housekeeping Genes'!$Y$3:$AT$5,AG$8+2,FALSE)=0,"",IF(ISNUMBER(VLOOKUP($A10,'Choose Housekeeping Genes'!$Y$3:$AT$5,AG$8+2,FALSE)),VLOOKUP($A10,'Choose Housekeeping Genes'!$Y$3:$AT$5,AG$8+2,FALSE),"")))</f>
        <v>#NUM!</v>
      </c>
      <c r="AH10" s="100" t="e">
        <f ca="1">IF($A10="","",IF(VLOOKUP($A10,'Choose Housekeeping Genes'!$Y$3:$AT$5,AH$8+2,FALSE)=0,"",IF(ISNUMBER(VLOOKUP($A10,'Choose Housekeeping Genes'!$Y$3:$AT$5,AH$8+2,FALSE)),VLOOKUP($A10,'Choose Housekeeping Genes'!$Y$3:$AT$5,AH$8+2,FALSE),"")))</f>
        <v>#NUM!</v>
      </c>
      <c r="AI10" s="100" t="e">
        <f ca="1">IF($A10="","",IF(VLOOKUP($A10,'Choose Housekeeping Genes'!$Y$3:$AT$5,AI$8+2,FALSE)=0,"",IF(ISNUMBER(VLOOKUP($A10,'Choose Housekeeping Genes'!$Y$3:$AT$5,AI$8+2,FALSE)),VLOOKUP($A10,'Choose Housekeeping Genes'!$Y$3:$AT$5,AI$8+2,FALSE),"")))</f>
        <v>#NUM!</v>
      </c>
      <c r="AJ10" s="100" t="e">
        <f ca="1">IF($A10="","",IF(VLOOKUP($A10,'Choose Housekeeping Genes'!$Y$3:$AT$5,AJ$8+2,FALSE)=0,"",IF(ISNUMBER(VLOOKUP($A10,'Choose Housekeeping Genes'!$Y$3:$AT$5,AJ$8+2,FALSE)),VLOOKUP($A10,'Choose Housekeeping Genes'!$Y$3:$AT$5,AJ$8+2,FALSE),"")))</f>
        <v>#NUM!</v>
      </c>
      <c r="AK10" s="100" t="e">
        <f ca="1">IF($A10="","",IF(VLOOKUP($A10,'Choose Housekeeping Genes'!$Y$3:$AT$5,AK$8+2,FALSE)=0,"",IF(ISNUMBER(VLOOKUP($A10,'Choose Housekeeping Genes'!$Y$3:$AT$5,AK$8+2,FALSE)),VLOOKUP($A10,'Choose Housekeeping Genes'!$Y$3:$AT$5,AK$8+2,FALSE),"")))</f>
        <v>#NUM!</v>
      </c>
      <c r="AL10" s="100" t="e">
        <f ca="1">IF($A10="","",IF(VLOOKUP($A10,'Choose Housekeeping Genes'!$Y$3:$AT$5,AL$8+2,FALSE)=0,"",IF(ISNUMBER(VLOOKUP($A10,'Choose Housekeeping Genes'!$Y$3:$AT$5,AL$8+2,FALSE)),VLOOKUP($A10,'Choose Housekeeping Genes'!$Y$3:$AT$5,AL$8+2,FALSE),"")))</f>
        <v>#NUM!</v>
      </c>
      <c r="AM10" s="100" t="e">
        <f ca="1">IF($A10="","",IF(VLOOKUP($A10,'Choose Housekeeping Genes'!$Y$3:$AT$5,AM$8+2,FALSE)=0,"",IF(ISNUMBER(VLOOKUP($A10,'Choose Housekeeping Genes'!$Y$3:$AT$5,AM$8+2,FALSE)),VLOOKUP($A10,'Choose Housekeeping Genes'!$Y$3:$AT$5,AM$8+2,FALSE),"")))</f>
        <v>#NUM!</v>
      </c>
      <c r="AN10" s="100" t="e">
        <f ca="1">IF($A10="","",IF(VLOOKUP($A10,'Choose Housekeeping Genes'!$Y$3:$AT$5,AN$8+2,FALSE)=0,"",IF(ISNUMBER(VLOOKUP($A10,'Choose Housekeeping Genes'!$Y$3:$AT$5,AN$8+2,FALSE)),VLOOKUP($A10,'Choose Housekeeping Genes'!$Y$3:$AT$5,AN$8+2,FALSE),"")))</f>
        <v>#NUM!</v>
      </c>
      <c r="AO10" s="100" t="e">
        <f ca="1">IF($A10="","",IF(VLOOKUP($A10,'Choose Housekeeping Genes'!$Y$3:$AT$5,AO$8+2,FALSE)=0,"",IF(ISNUMBER(VLOOKUP($A10,'Choose Housekeeping Genes'!$Y$3:$AT$5,AO$8+2,FALSE)),VLOOKUP($A10,'Choose Housekeeping Genes'!$Y$3:$AT$5,AO$8+2,FALSE),"")))</f>
        <v>#NUM!</v>
      </c>
      <c r="AP10" s="100" t="e">
        <f ca="1">IF($A10="","",IF(VLOOKUP($A10,'Choose Housekeeping Genes'!$Y$3:$AT$5,AP$8+2,FALSE)=0,"",IF(ISNUMBER(VLOOKUP($A10,'Choose Housekeeping Genes'!$Y$3:$AT$5,AP$8+2,FALSE)),VLOOKUP($A10,'Choose Housekeeping Genes'!$Y$3:$AT$5,AP$8+2,FALSE),"")))</f>
        <v>#NUM!</v>
      </c>
      <c r="AQ10" s="100" t="e">
        <f ca="1">IF($A10="","",IF(VLOOKUP($A10,'Choose Housekeeping Genes'!$Y$3:$AT$5,AQ$8+2,FALSE)=0,"",IF(ISNUMBER(VLOOKUP($A10,'Choose Housekeeping Genes'!$Y$3:$AT$5,AQ$8+2,FALSE)),VLOOKUP($A10,'Choose Housekeeping Genes'!$Y$3:$AT$5,AQ$8+2,FALSE),"")))</f>
        <v>#NUM!</v>
      </c>
      <c r="AR10" s="100" t="e">
        <f ca="1">IF($A10="","",IF(VLOOKUP($A10,'Choose Housekeeping Genes'!$Y$3:$AT$5,AR$8+2,FALSE)=0,"",IF(ISNUMBER(VLOOKUP($A10,'Choose Housekeeping Genes'!$Y$3:$AT$5,AR$8+2,FALSE)),VLOOKUP($A10,'Choose Housekeeping Genes'!$Y$3:$AT$5,AR$8+2,FALSE),"")))</f>
        <v>#NUM!</v>
      </c>
      <c r="AS10" s="100" t="e">
        <f ca="1">IF($A10="","",IF(VLOOKUP($A10,'Choose Housekeeping Genes'!$Y$3:$AT$5,AS$8+2,FALSE)=0,"",IF(ISNUMBER(VLOOKUP($A10,'Choose Housekeeping Genes'!$Y$3:$AT$5,AS$8+2,FALSE)),VLOOKUP($A10,'Choose Housekeeping Genes'!$Y$3:$AT$5,AS$8+2,FALSE),"")))</f>
        <v>#NUM!</v>
      </c>
      <c r="AT10" s="100" t="e">
        <f ca="1">IF($A10="","",IF(VLOOKUP($A10,'Choose Housekeeping Genes'!$Y$3:$AT$5,AT$8+2,FALSE)=0,"",IF(ISNUMBER(VLOOKUP($A10,'Choose Housekeeping Genes'!$Y$3:$AT$5,AT$8+2,FALSE)),VLOOKUP($A10,'Choose Housekeeping Genes'!$Y$3:$AT$5,AT$8+2,FALSE),"")))</f>
        <v>#NUM!</v>
      </c>
    </row>
    <row r="11" spans="1:54" ht="12.75" customHeight="1">
      <c r="A11" s="117" t="e">
        <f t="array" aca="1" ref="A11" ca="1">INDIRECT("AW"&amp;MIN(IF(BB$3:BB$5=LARGE($BB$3:$BB$5,1),ROW($BB$3:$BB$5),"")))</f>
        <v>#NUM!</v>
      </c>
      <c r="B11" s="101"/>
      <c r="C11" s="105"/>
      <c r="D11" s="102" t="e">
        <f ca="1">IF($A11="","",IF(VLOOKUP($A11,'Choose Housekeeping Genes'!$A$3:$W$5,D$8+3,FALSE)=0,"",IF(ISNUMBER(VLOOKUP($A11,'Choose Housekeeping Genes'!$A$3:$W$5,D$8+3,FALSE)),VLOOKUP($A11,'Choose Housekeeping Genes'!$A$3:$W$5,D$8+3,FALSE),"")))</f>
        <v>#NUM!</v>
      </c>
      <c r="E11" s="100" t="e">
        <f ca="1">IF($A11="","",IF(VLOOKUP($A11,'Choose Housekeeping Genes'!$A$3:$W$5,E$8+3,FALSE)=0,"",IF(ISNUMBER(VLOOKUP($A11,'Choose Housekeeping Genes'!$A$3:$W$5,E$8+3,FALSE)),VLOOKUP($A11,'Choose Housekeeping Genes'!$A$3:$W$5,E$8+3,FALSE),"")))</f>
        <v>#NUM!</v>
      </c>
      <c r="F11" s="100" t="e">
        <f ca="1">IF($A11="","",IF(VLOOKUP($A11,'Choose Housekeeping Genes'!$A$3:$W$5,F$8+3,FALSE)=0,"",IF(ISNUMBER(VLOOKUP($A11,'Choose Housekeeping Genes'!$A$3:$W$5,F$8+3,FALSE)),VLOOKUP($A11,'Choose Housekeeping Genes'!$A$3:$W$5,F$8+3,FALSE),"")))</f>
        <v>#NUM!</v>
      </c>
      <c r="G11" s="100" t="e">
        <f ca="1">IF($A11="","",IF(VLOOKUP($A11,'Choose Housekeeping Genes'!$A$3:$W$5,G$8+3,FALSE)=0,"",IF(ISNUMBER(VLOOKUP($A11,'Choose Housekeeping Genes'!$A$3:$W$5,G$8+3,FALSE)),VLOOKUP($A11,'Choose Housekeeping Genes'!$A$3:$W$5,G$8+3,FALSE),"")))</f>
        <v>#NUM!</v>
      </c>
      <c r="H11" s="100" t="e">
        <f ca="1">IF($A11="","",IF(VLOOKUP($A11,'Choose Housekeeping Genes'!$A$3:$W$5,H$8+3,FALSE)=0,"",IF(ISNUMBER(VLOOKUP($A11,'Choose Housekeeping Genes'!$A$3:$W$5,H$8+3,FALSE)),VLOOKUP($A11,'Choose Housekeeping Genes'!$A$3:$W$5,H$8+3,FALSE),"")))</f>
        <v>#NUM!</v>
      </c>
      <c r="I11" s="100" t="e">
        <f ca="1">IF($A11="","",IF(VLOOKUP($A11,'Choose Housekeeping Genes'!$A$3:$W$5,I$8+3,FALSE)=0,"",IF(ISNUMBER(VLOOKUP($A11,'Choose Housekeeping Genes'!$A$3:$W$5,I$8+3,FALSE)),VLOOKUP($A11,'Choose Housekeeping Genes'!$A$3:$W$5,I$8+3,FALSE),"")))</f>
        <v>#NUM!</v>
      </c>
      <c r="J11" s="100" t="e">
        <f ca="1">IF($A11="","",IF(VLOOKUP($A11,'Choose Housekeeping Genes'!$A$3:$W$5,J$8+3,FALSE)=0,"",IF(ISNUMBER(VLOOKUP($A11,'Choose Housekeeping Genes'!$A$3:$W$5,J$8+3,FALSE)),VLOOKUP($A11,'Choose Housekeeping Genes'!$A$3:$W$5,J$8+3,FALSE),"")))</f>
        <v>#NUM!</v>
      </c>
      <c r="K11" s="100" t="e">
        <f ca="1">IF($A11="","",IF(VLOOKUP($A11,'Choose Housekeeping Genes'!$A$3:$W$5,K$8+3,FALSE)=0,"",IF(ISNUMBER(VLOOKUP($A11,'Choose Housekeeping Genes'!$A$3:$W$5,K$8+3,FALSE)),VLOOKUP($A11,'Choose Housekeeping Genes'!$A$3:$W$5,K$8+3,FALSE),"")))</f>
        <v>#NUM!</v>
      </c>
      <c r="L11" s="100" t="e">
        <f ca="1">IF($A11="","",IF(VLOOKUP($A11,'Choose Housekeeping Genes'!$A$3:$W$5,L$8+3,FALSE)=0,"",IF(ISNUMBER(VLOOKUP($A11,'Choose Housekeeping Genes'!$A$3:$W$5,L$8+3,FALSE)),VLOOKUP($A11,'Choose Housekeeping Genes'!$A$3:$W$5,L$8+3,FALSE),"")))</f>
        <v>#NUM!</v>
      </c>
      <c r="M11" s="100" t="e">
        <f ca="1">IF($A11="","",IF(VLOOKUP($A11,'Choose Housekeeping Genes'!$A$3:$W$5,M$8+3,FALSE)=0,"",IF(ISNUMBER(VLOOKUP($A11,'Choose Housekeeping Genes'!$A$3:$W$5,M$8+3,FALSE)),VLOOKUP($A11,'Choose Housekeeping Genes'!$A$3:$W$5,M$8+3,FALSE),"")))</f>
        <v>#NUM!</v>
      </c>
      <c r="N11" s="100" t="e">
        <f ca="1">IF($A11="","",IF(VLOOKUP($A11,'Choose Housekeeping Genes'!$A$3:$W$5,N$8+3,FALSE)=0,"",IF(ISNUMBER(VLOOKUP($A11,'Choose Housekeeping Genes'!$A$3:$W$5,N$8+3,FALSE)),VLOOKUP($A11,'Choose Housekeeping Genes'!$A$3:$W$5,N$8+3,FALSE),"")))</f>
        <v>#NUM!</v>
      </c>
      <c r="O11" s="100" t="e">
        <f ca="1">IF($A11="","",IF(VLOOKUP($A11,'Choose Housekeeping Genes'!$A$3:$W$5,O$8+3,FALSE)=0,"",IF(ISNUMBER(VLOOKUP($A11,'Choose Housekeeping Genes'!$A$3:$W$5,O$8+3,FALSE)),VLOOKUP($A11,'Choose Housekeeping Genes'!$A$3:$W$5,O$8+3,FALSE),"")))</f>
        <v>#NUM!</v>
      </c>
      <c r="P11" s="100" t="e">
        <f ca="1">IF($A11="","",IF(VLOOKUP($A11,'Choose Housekeeping Genes'!$A$3:$W$5,P$8+3,FALSE)=0,"",IF(ISNUMBER(VLOOKUP($A11,'Choose Housekeeping Genes'!$A$3:$W$5,P$8+3,FALSE)),VLOOKUP($A11,'Choose Housekeeping Genes'!$A$3:$W$5,P$8+3,FALSE),"")))</f>
        <v>#NUM!</v>
      </c>
      <c r="Q11" s="100" t="e">
        <f ca="1">IF($A11="","",IF(VLOOKUP($A11,'Choose Housekeeping Genes'!$A$3:$W$5,Q$8+3,FALSE)=0,"",IF(ISNUMBER(VLOOKUP($A11,'Choose Housekeeping Genes'!$A$3:$W$5,Q$8+3,FALSE)),VLOOKUP($A11,'Choose Housekeeping Genes'!$A$3:$W$5,Q$8+3,FALSE),"")))</f>
        <v>#NUM!</v>
      </c>
      <c r="R11" s="100" t="e">
        <f ca="1">IF($A11="","",IF(VLOOKUP($A11,'Choose Housekeeping Genes'!$A$3:$W$5,R$8+3,FALSE)=0,"",IF(ISNUMBER(VLOOKUP($A11,'Choose Housekeeping Genes'!$A$3:$W$5,R$8+3,FALSE)),VLOOKUP($A11,'Choose Housekeeping Genes'!$A$3:$W$5,R$8+3,FALSE),"")))</f>
        <v>#NUM!</v>
      </c>
      <c r="S11" s="100" t="e">
        <f ca="1">IF($A11="","",IF(VLOOKUP($A11,'Choose Housekeeping Genes'!$A$3:$W$5,S$8+3,FALSE)=0,"",IF(ISNUMBER(VLOOKUP($A11,'Choose Housekeeping Genes'!$A$3:$W$5,S$8+3,FALSE)),VLOOKUP($A11,'Choose Housekeeping Genes'!$A$3:$W$5,S$8+3,FALSE),"")))</f>
        <v>#NUM!</v>
      </c>
      <c r="T11" s="100" t="e">
        <f ca="1">IF($A11="","",IF(VLOOKUP($A11,'Choose Housekeeping Genes'!$A$3:$W$5,T$8+3,FALSE)=0,"",IF(ISNUMBER(VLOOKUP($A11,'Choose Housekeeping Genes'!$A$3:$W$5,T$8+3,FALSE)),VLOOKUP($A11,'Choose Housekeeping Genes'!$A$3:$W$5,T$8+3,FALSE),"")))</f>
        <v>#NUM!</v>
      </c>
      <c r="U11" s="100" t="e">
        <f ca="1">IF($A11="","",IF(VLOOKUP($A11,'Choose Housekeeping Genes'!$A$3:$W$5,U$8+3,FALSE)=0,"",IF(ISNUMBER(VLOOKUP($A11,'Choose Housekeeping Genes'!$A$3:$W$5,U$8+3,FALSE)),VLOOKUP($A11,'Choose Housekeeping Genes'!$A$3:$W$5,U$8+3,FALSE),"")))</f>
        <v>#NUM!</v>
      </c>
      <c r="V11" s="100" t="e">
        <f ca="1">IF($A11="","",IF(VLOOKUP($A11,'Choose Housekeeping Genes'!$A$3:$W$5,V$8+3,FALSE)=0,"",IF(ISNUMBER(VLOOKUP($A11,'Choose Housekeeping Genes'!$A$3:$W$5,V$8+3,FALSE)),VLOOKUP($A11,'Choose Housekeeping Genes'!$A$3:$W$5,V$8+3,FALSE),"")))</f>
        <v>#NUM!</v>
      </c>
      <c r="W11" s="100" t="e">
        <f ca="1">IF($A11="","",IF(VLOOKUP($A11,'Choose Housekeeping Genes'!$A$3:$W$5,W$8+3,FALSE)=0,"",IF(ISNUMBER(VLOOKUP($A11,'Choose Housekeeping Genes'!$A$3:$W$5,W$8+3,FALSE)),VLOOKUP($A11,'Choose Housekeeping Genes'!$A$3:$W$5,W$8+3,FALSE),"")))</f>
        <v>#NUM!</v>
      </c>
      <c r="Y11" s="111" t="e">
        <f ca="1">A11</f>
        <v>#NUM!</v>
      </c>
      <c r="Z11" s="114"/>
      <c r="AA11" s="100" t="e">
        <f ca="1">IF($A11="","",IF(VLOOKUP($A11,'Choose Housekeeping Genes'!$Y$3:$AT$5,AA$8+2,FALSE)=0,"",IF(ISNUMBER(VLOOKUP($A11,'Choose Housekeeping Genes'!$Y$3:$AT$5,AA$8+2,FALSE)),VLOOKUP($A11,'Choose Housekeeping Genes'!$Y$3:$AT$5,AA$8+2,FALSE),"")))</f>
        <v>#NUM!</v>
      </c>
      <c r="AB11" s="100" t="e">
        <f ca="1">IF($A11="","",IF(VLOOKUP($A11,'Choose Housekeeping Genes'!$Y$3:$AT$5,AB$8+2,FALSE)=0,"",IF(ISNUMBER(VLOOKUP($A11,'Choose Housekeeping Genes'!$Y$3:$AT$5,AB$8+2,FALSE)),VLOOKUP($A11,'Choose Housekeeping Genes'!$Y$3:$AT$5,AB$8+2,FALSE),"")))</f>
        <v>#NUM!</v>
      </c>
      <c r="AC11" s="100" t="e">
        <f ca="1">IF($A11="","",IF(VLOOKUP($A11,'Choose Housekeeping Genes'!$Y$3:$AT$5,AC$8+2,FALSE)=0,"",IF(ISNUMBER(VLOOKUP($A11,'Choose Housekeeping Genes'!$Y$3:$AT$5,AC$8+2,FALSE)),VLOOKUP($A11,'Choose Housekeeping Genes'!$Y$3:$AT$5,AC$8+2,FALSE),"")))</f>
        <v>#NUM!</v>
      </c>
      <c r="AD11" s="100" t="e">
        <f ca="1">IF($A11="","",IF(VLOOKUP($A11,'Choose Housekeeping Genes'!$Y$3:$AT$5,AD$8+2,FALSE)=0,"",IF(ISNUMBER(VLOOKUP($A11,'Choose Housekeeping Genes'!$Y$3:$AT$5,AD$8+2,FALSE)),VLOOKUP($A11,'Choose Housekeeping Genes'!$Y$3:$AT$5,AD$8+2,FALSE),"")))</f>
        <v>#NUM!</v>
      </c>
      <c r="AE11" s="100" t="e">
        <f ca="1">IF($A11="","",IF(VLOOKUP($A11,'Choose Housekeeping Genes'!$Y$3:$AT$5,AE$8+2,FALSE)=0,"",IF(ISNUMBER(VLOOKUP($A11,'Choose Housekeeping Genes'!$Y$3:$AT$5,AE$8+2,FALSE)),VLOOKUP($A11,'Choose Housekeeping Genes'!$Y$3:$AT$5,AE$8+2,FALSE),"")))</f>
        <v>#NUM!</v>
      </c>
      <c r="AF11" s="100" t="e">
        <f ca="1">IF($A11="","",IF(VLOOKUP($A11,'Choose Housekeeping Genes'!$Y$3:$AT$5,AF$8+2,FALSE)=0,"",IF(ISNUMBER(VLOOKUP($A11,'Choose Housekeeping Genes'!$Y$3:$AT$5,AF$8+2,FALSE)),VLOOKUP($A11,'Choose Housekeeping Genes'!$Y$3:$AT$5,AF$8+2,FALSE),"")))</f>
        <v>#NUM!</v>
      </c>
      <c r="AG11" s="100" t="e">
        <f ca="1">IF($A11="","",IF(VLOOKUP($A11,'Choose Housekeeping Genes'!$Y$3:$AT$5,AG$8+2,FALSE)=0,"",IF(ISNUMBER(VLOOKUP($A11,'Choose Housekeeping Genes'!$Y$3:$AT$5,AG$8+2,FALSE)),VLOOKUP($A11,'Choose Housekeeping Genes'!$Y$3:$AT$5,AG$8+2,FALSE),"")))</f>
        <v>#NUM!</v>
      </c>
      <c r="AH11" s="100" t="e">
        <f ca="1">IF($A11="","",IF(VLOOKUP($A11,'Choose Housekeeping Genes'!$Y$3:$AT$5,AH$8+2,FALSE)=0,"",IF(ISNUMBER(VLOOKUP($A11,'Choose Housekeeping Genes'!$Y$3:$AT$5,AH$8+2,FALSE)),VLOOKUP($A11,'Choose Housekeeping Genes'!$Y$3:$AT$5,AH$8+2,FALSE),"")))</f>
        <v>#NUM!</v>
      </c>
      <c r="AI11" s="100" t="e">
        <f ca="1">IF($A11="","",IF(VLOOKUP($A11,'Choose Housekeeping Genes'!$Y$3:$AT$5,AI$8+2,FALSE)=0,"",IF(ISNUMBER(VLOOKUP($A11,'Choose Housekeeping Genes'!$Y$3:$AT$5,AI$8+2,FALSE)),VLOOKUP($A11,'Choose Housekeeping Genes'!$Y$3:$AT$5,AI$8+2,FALSE),"")))</f>
        <v>#NUM!</v>
      </c>
      <c r="AJ11" s="100" t="e">
        <f ca="1">IF($A11="","",IF(VLOOKUP($A11,'Choose Housekeeping Genes'!$Y$3:$AT$5,AJ$8+2,FALSE)=0,"",IF(ISNUMBER(VLOOKUP($A11,'Choose Housekeeping Genes'!$Y$3:$AT$5,AJ$8+2,FALSE)),VLOOKUP($A11,'Choose Housekeeping Genes'!$Y$3:$AT$5,AJ$8+2,FALSE),"")))</f>
        <v>#NUM!</v>
      </c>
      <c r="AK11" s="100" t="e">
        <f ca="1">IF($A11="","",IF(VLOOKUP($A11,'Choose Housekeeping Genes'!$Y$3:$AT$5,AK$8+2,FALSE)=0,"",IF(ISNUMBER(VLOOKUP($A11,'Choose Housekeeping Genes'!$Y$3:$AT$5,AK$8+2,FALSE)),VLOOKUP($A11,'Choose Housekeeping Genes'!$Y$3:$AT$5,AK$8+2,FALSE),"")))</f>
        <v>#NUM!</v>
      </c>
      <c r="AL11" s="100" t="e">
        <f ca="1">IF($A11="","",IF(VLOOKUP($A11,'Choose Housekeeping Genes'!$Y$3:$AT$5,AL$8+2,FALSE)=0,"",IF(ISNUMBER(VLOOKUP($A11,'Choose Housekeeping Genes'!$Y$3:$AT$5,AL$8+2,FALSE)),VLOOKUP($A11,'Choose Housekeeping Genes'!$Y$3:$AT$5,AL$8+2,FALSE),"")))</f>
        <v>#NUM!</v>
      </c>
      <c r="AM11" s="100" t="e">
        <f ca="1">IF($A11="","",IF(VLOOKUP($A11,'Choose Housekeeping Genes'!$Y$3:$AT$5,AM$8+2,FALSE)=0,"",IF(ISNUMBER(VLOOKUP($A11,'Choose Housekeeping Genes'!$Y$3:$AT$5,AM$8+2,FALSE)),VLOOKUP($A11,'Choose Housekeeping Genes'!$Y$3:$AT$5,AM$8+2,FALSE),"")))</f>
        <v>#NUM!</v>
      </c>
      <c r="AN11" s="100" t="e">
        <f ca="1">IF($A11="","",IF(VLOOKUP($A11,'Choose Housekeeping Genes'!$Y$3:$AT$5,AN$8+2,FALSE)=0,"",IF(ISNUMBER(VLOOKUP($A11,'Choose Housekeeping Genes'!$Y$3:$AT$5,AN$8+2,FALSE)),VLOOKUP($A11,'Choose Housekeeping Genes'!$Y$3:$AT$5,AN$8+2,FALSE),"")))</f>
        <v>#NUM!</v>
      </c>
      <c r="AO11" s="100" t="e">
        <f ca="1">IF($A11="","",IF(VLOOKUP($A11,'Choose Housekeeping Genes'!$Y$3:$AT$5,AO$8+2,FALSE)=0,"",IF(ISNUMBER(VLOOKUP($A11,'Choose Housekeeping Genes'!$Y$3:$AT$5,AO$8+2,FALSE)),VLOOKUP($A11,'Choose Housekeeping Genes'!$Y$3:$AT$5,AO$8+2,FALSE),"")))</f>
        <v>#NUM!</v>
      </c>
      <c r="AP11" s="100" t="e">
        <f ca="1">IF($A11="","",IF(VLOOKUP($A11,'Choose Housekeeping Genes'!$Y$3:$AT$5,AP$8+2,FALSE)=0,"",IF(ISNUMBER(VLOOKUP($A11,'Choose Housekeeping Genes'!$Y$3:$AT$5,AP$8+2,FALSE)),VLOOKUP($A11,'Choose Housekeeping Genes'!$Y$3:$AT$5,AP$8+2,FALSE),"")))</f>
        <v>#NUM!</v>
      </c>
      <c r="AQ11" s="100" t="e">
        <f ca="1">IF($A11="","",IF(VLOOKUP($A11,'Choose Housekeeping Genes'!$Y$3:$AT$5,AQ$8+2,FALSE)=0,"",IF(ISNUMBER(VLOOKUP($A11,'Choose Housekeeping Genes'!$Y$3:$AT$5,AQ$8+2,FALSE)),VLOOKUP($A11,'Choose Housekeeping Genes'!$Y$3:$AT$5,AQ$8+2,FALSE),"")))</f>
        <v>#NUM!</v>
      </c>
      <c r="AR11" s="100" t="e">
        <f ca="1">IF($A11="","",IF(VLOOKUP($A11,'Choose Housekeeping Genes'!$Y$3:$AT$5,AR$8+2,FALSE)=0,"",IF(ISNUMBER(VLOOKUP($A11,'Choose Housekeeping Genes'!$Y$3:$AT$5,AR$8+2,FALSE)),VLOOKUP($A11,'Choose Housekeeping Genes'!$Y$3:$AT$5,AR$8+2,FALSE),"")))</f>
        <v>#NUM!</v>
      </c>
      <c r="AS11" s="100" t="e">
        <f ca="1">IF($A11="","",IF(VLOOKUP($A11,'Choose Housekeeping Genes'!$Y$3:$AT$5,AS$8+2,FALSE)=0,"",IF(ISNUMBER(VLOOKUP($A11,'Choose Housekeeping Genes'!$Y$3:$AT$5,AS$8+2,FALSE)),VLOOKUP($A11,'Choose Housekeeping Genes'!$Y$3:$AT$5,AS$8+2,FALSE),"")))</f>
        <v>#NUM!</v>
      </c>
      <c r="AT11" s="100" t="e">
        <f ca="1">IF($A11="","",IF(VLOOKUP($A11,'Choose Housekeeping Genes'!$Y$3:$AT$5,AT$8+2,FALSE)=0,"",IF(ISNUMBER(VLOOKUP($A11,'Choose Housekeeping Genes'!$Y$3:$AT$5,AT$8+2,FALSE)),VLOOKUP($A11,'Choose Housekeeping Genes'!$Y$3:$AT$5,AT$8+2,FALSE),"")))</f>
        <v>#NUM!</v>
      </c>
    </row>
    <row r="12" spans="1:54" ht="12.75" customHeight="1">
      <c r="A12" s="118" t="s">
        <v>6</v>
      </c>
      <c r="B12" s="101"/>
      <c r="C12" s="106"/>
      <c r="D12" s="121" t="str">
        <f t="shared" ref="D12:W12" ca="1" si="2">IF(ISERROR(AVERAGE(D9:D11)),"",AVERAGE(D9:D11))</f>
        <v/>
      </c>
      <c r="E12" s="98" t="str">
        <f t="shared" ca="1" si="2"/>
        <v/>
      </c>
      <c r="F12" s="98" t="str">
        <f t="shared" ca="1" si="2"/>
        <v/>
      </c>
      <c r="G12" s="98" t="str">
        <f t="shared" ca="1" si="2"/>
        <v/>
      </c>
      <c r="H12" s="98" t="str">
        <f t="shared" ca="1" si="2"/>
        <v/>
      </c>
      <c r="I12" s="98" t="str">
        <f t="shared" ca="1" si="2"/>
        <v/>
      </c>
      <c r="J12" s="98" t="str">
        <f t="shared" ca="1" si="2"/>
        <v/>
      </c>
      <c r="K12" s="98" t="str">
        <f t="shared" ca="1" si="2"/>
        <v/>
      </c>
      <c r="L12" s="98" t="str">
        <f t="shared" ca="1" si="2"/>
        <v/>
      </c>
      <c r="M12" s="98" t="str">
        <f t="shared" ca="1" si="2"/>
        <v/>
      </c>
      <c r="N12" s="98" t="str">
        <f t="shared" ca="1" si="2"/>
        <v/>
      </c>
      <c r="O12" s="98" t="str">
        <f t="shared" ca="1" si="2"/>
        <v/>
      </c>
      <c r="P12" s="98" t="str">
        <f t="shared" ca="1" si="2"/>
        <v/>
      </c>
      <c r="Q12" s="98" t="str">
        <f t="shared" ca="1" si="2"/>
        <v/>
      </c>
      <c r="R12" s="98" t="str">
        <f t="shared" ca="1" si="2"/>
        <v/>
      </c>
      <c r="S12" s="98" t="str">
        <f t="shared" ca="1" si="2"/>
        <v/>
      </c>
      <c r="T12" s="98" t="str">
        <f t="shared" ca="1" si="2"/>
        <v/>
      </c>
      <c r="U12" s="98" t="str">
        <f t="shared" ca="1" si="2"/>
        <v/>
      </c>
      <c r="V12" s="98" t="str">
        <f t="shared" ca="1" si="2"/>
        <v/>
      </c>
      <c r="W12" s="98" t="str">
        <f t="shared" ca="1" si="2"/>
        <v/>
      </c>
      <c r="Y12" s="115" t="s">
        <v>6</v>
      </c>
      <c r="Z12" s="116"/>
      <c r="AA12" s="109" t="str">
        <f t="shared" ref="AA12:AT12" ca="1" si="3">IF(ISERROR(AVERAGE(AA9:AA11)),"",AVERAGE(AA9:AA11))</f>
        <v/>
      </c>
      <c r="AB12" s="109" t="str">
        <f t="shared" ca="1" si="3"/>
        <v/>
      </c>
      <c r="AC12" s="109" t="str">
        <f t="shared" ca="1" si="3"/>
        <v/>
      </c>
      <c r="AD12" s="109" t="str">
        <f t="shared" ca="1" si="3"/>
        <v/>
      </c>
      <c r="AE12" s="109" t="str">
        <f t="shared" ca="1" si="3"/>
        <v/>
      </c>
      <c r="AF12" s="109" t="str">
        <f t="shared" ca="1" si="3"/>
        <v/>
      </c>
      <c r="AG12" s="109" t="str">
        <f t="shared" ca="1" si="3"/>
        <v/>
      </c>
      <c r="AH12" s="109" t="str">
        <f t="shared" ca="1" si="3"/>
        <v/>
      </c>
      <c r="AI12" s="109" t="str">
        <f t="shared" ca="1" si="3"/>
        <v/>
      </c>
      <c r="AJ12" s="109" t="str">
        <f t="shared" ca="1" si="3"/>
        <v/>
      </c>
      <c r="AK12" s="109" t="str">
        <f t="shared" ca="1" si="3"/>
        <v/>
      </c>
      <c r="AL12" s="109" t="str">
        <f t="shared" ca="1" si="3"/>
        <v/>
      </c>
      <c r="AM12" s="109" t="str">
        <f t="shared" ca="1" si="3"/>
        <v/>
      </c>
      <c r="AN12" s="109" t="str">
        <f t="shared" ca="1" si="3"/>
        <v/>
      </c>
      <c r="AO12" s="109" t="str">
        <f t="shared" ca="1" si="3"/>
        <v/>
      </c>
      <c r="AP12" s="109" t="str">
        <f t="shared" ca="1" si="3"/>
        <v/>
      </c>
      <c r="AQ12" s="109" t="str">
        <f t="shared" ca="1" si="3"/>
        <v/>
      </c>
      <c r="AR12" s="109" t="str">
        <f t="shared" ca="1" si="3"/>
        <v/>
      </c>
      <c r="AS12" s="109" t="str">
        <f t="shared" ca="1" si="3"/>
        <v/>
      </c>
      <c r="AT12" s="109" t="str">
        <f t="shared" ca="1" si="3"/>
        <v/>
      </c>
    </row>
    <row r="13" spans="1:54" ht="12.75" customHeight="1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</row>
    <row r="14" spans="1:54" ht="13.5" customHeight="1">
      <c r="A14" s="62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</row>
    <row r="15" spans="1:54" ht="13.5" customHeight="1">
      <c r="A15" s="312" t="s">
        <v>1</v>
      </c>
      <c r="B15" s="58"/>
      <c r="C15" s="312" t="s">
        <v>4</v>
      </c>
      <c r="D15" s="302" t="s">
        <v>5</v>
      </c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02"/>
      <c r="R15" s="302"/>
      <c r="S15" s="302"/>
      <c r="T15" s="302"/>
      <c r="U15" s="302"/>
      <c r="V15" s="302"/>
      <c r="W15" s="302"/>
      <c r="Y15" s="317" t="s">
        <v>1</v>
      </c>
      <c r="Z15" s="313" t="s">
        <v>4</v>
      </c>
      <c r="AA15" s="309" t="s">
        <v>23</v>
      </c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10"/>
    </row>
    <row r="16" spans="1:54" ht="16.5" customHeight="1">
      <c r="A16" s="312"/>
      <c r="B16" s="58"/>
      <c r="C16" s="312"/>
      <c r="D16" s="63">
        <v>1</v>
      </c>
      <c r="E16" s="63">
        <v>2</v>
      </c>
      <c r="F16" s="63">
        <v>3</v>
      </c>
      <c r="G16" s="63">
        <v>4</v>
      </c>
      <c r="H16" s="63">
        <v>5</v>
      </c>
      <c r="I16" s="63">
        <v>6</v>
      </c>
      <c r="J16" s="63">
        <v>7</v>
      </c>
      <c r="K16" s="63">
        <v>8</v>
      </c>
      <c r="L16" s="63">
        <v>9</v>
      </c>
      <c r="M16" s="63">
        <v>10</v>
      </c>
      <c r="N16" s="63">
        <v>11</v>
      </c>
      <c r="O16" s="63">
        <v>12</v>
      </c>
      <c r="P16" s="63">
        <v>13</v>
      </c>
      <c r="Q16" s="63">
        <v>14</v>
      </c>
      <c r="R16" s="63">
        <v>15</v>
      </c>
      <c r="S16" s="63">
        <v>16</v>
      </c>
      <c r="T16" s="63">
        <v>17</v>
      </c>
      <c r="U16" s="63">
        <v>18</v>
      </c>
      <c r="V16" s="63">
        <v>19</v>
      </c>
      <c r="W16" s="63">
        <v>20</v>
      </c>
      <c r="Y16" s="318"/>
      <c r="Z16" s="314"/>
      <c r="AA16" s="128">
        <v>1</v>
      </c>
      <c r="AB16" s="128">
        <v>2</v>
      </c>
      <c r="AC16" s="128">
        <v>3</v>
      </c>
      <c r="AD16" s="128">
        <v>4</v>
      </c>
      <c r="AE16" s="128">
        <v>5</v>
      </c>
      <c r="AF16" s="128">
        <v>6</v>
      </c>
      <c r="AG16" s="128">
        <v>7</v>
      </c>
      <c r="AH16" s="128">
        <v>8</v>
      </c>
      <c r="AI16" s="128">
        <v>9</v>
      </c>
      <c r="AJ16" s="128">
        <v>10</v>
      </c>
      <c r="AK16" s="128">
        <v>11</v>
      </c>
      <c r="AL16" s="128">
        <v>12</v>
      </c>
      <c r="AM16" s="128">
        <v>13</v>
      </c>
      <c r="AN16" s="128">
        <v>14</v>
      </c>
      <c r="AO16" s="128">
        <v>15</v>
      </c>
      <c r="AP16" s="128">
        <v>16</v>
      </c>
      <c r="AQ16" s="128">
        <v>17</v>
      </c>
      <c r="AR16" s="128">
        <v>18</v>
      </c>
      <c r="AS16" s="128">
        <v>19</v>
      </c>
      <c r="AT16" s="130">
        <v>20</v>
      </c>
    </row>
    <row r="17" spans="1:46" ht="12.75" customHeight="1">
      <c r="A17" s="122" t="s">
        <v>457</v>
      </c>
      <c r="B17" s="123"/>
      <c r="C17" s="55" t="str">
        <f>IF($A17="","",IF(VLOOKUP($A17,'Test Sample Data'!$A$3:$L$196,2,FALSE)=0,"",VLOOKUP($A17,'Test Sample Data'!$A$3:$L$196,2,FALSE)))</f>
        <v>O22|P22</v>
      </c>
      <c r="D17" s="56" t="str">
        <f>IF($A17="","",IF(VLOOKUP($A17,'Test Sample Data'!$A$3:$V$194,D$16+2,FALSE)=0,"",VLOOKUP($A17,'Test Sample Data'!$A$3:$V$194,D$16+2,FALSE)))</f>
        <v/>
      </c>
      <c r="E17" s="56" t="str">
        <f>IF($A17="","",IF(VLOOKUP($A17,'Test Sample Data'!$A$3:$V$194,E$16+2,FALSE)=0,"",VLOOKUP($A17,'Test Sample Data'!$A$3:$V$194,E$16+2,FALSE)))</f>
        <v/>
      </c>
      <c r="F17" s="56" t="str">
        <f>IF($A17="","",IF(VLOOKUP($A17,'Test Sample Data'!$A$3:$V$194,F$16+2,FALSE)=0,"",VLOOKUP($A17,'Test Sample Data'!$A$3:$V$194,F$16+2,FALSE)))</f>
        <v/>
      </c>
      <c r="G17" s="56" t="str">
        <f>IF($A17="","",IF(VLOOKUP($A17,'Test Sample Data'!$A$3:$V$194,G$16+2,FALSE)=0,"",VLOOKUP($A17,'Test Sample Data'!$A$3:$V$194,G$16+2,FALSE)))</f>
        <v/>
      </c>
      <c r="H17" s="56" t="str">
        <f>IF($A17="","",IF(VLOOKUP($A17,'Test Sample Data'!$A$3:$V$194,H$16+2,FALSE)=0,"",VLOOKUP($A17,'Test Sample Data'!$A$3:$V$194,H$16+2,FALSE)))</f>
        <v/>
      </c>
      <c r="I17" s="56" t="str">
        <f>IF($A17="","",IF(VLOOKUP($A17,'Test Sample Data'!$A$3:$V$194,I$16+2,FALSE)=0,"",VLOOKUP($A17,'Test Sample Data'!$A$3:$V$194,I$16+2,FALSE)))</f>
        <v/>
      </c>
      <c r="J17" s="56" t="str">
        <f>IF($A17="","",IF(VLOOKUP($A17,'Test Sample Data'!$A$3:$V$194,J$16+2,FALSE)=0,"",VLOOKUP($A17,'Test Sample Data'!$A$3:$V$194,J$16+2,FALSE)))</f>
        <v/>
      </c>
      <c r="K17" s="56" t="str">
        <f>IF($A17="","",IF(VLOOKUP($A17,'Test Sample Data'!$A$3:$V$194,K$16+2,FALSE)=0,"",VLOOKUP($A17,'Test Sample Data'!$A$3:$V$194,K$16+2,FALSE)))</f>
        <v/>
      </c>
      <c r="L17" s="56" t="str">
        <f>IF($A17="","",IF(VLOOKUP($A17,'Test Sample Data'!$A$3:$V$194,L$16+2,FALSE)=0,"",VLOOKUP($A17,'Test Sample Data'!$A$3:$V$194,L$16+2,FALSE)))</f>
        <v/>
      </c>
      <c r="M17" s="56" t="str">
        <f>IF($A17="","",IF(VLOOKUP($A17,'Test Sample Data'!$A$3:$V$194,M$16+2,FALSE)=0,"",VLOOKUP($A17,'Test Sample Data'!$A$3:$V$194,M$16+2,FALSE)))</f>
        <v/>
      </c>
      <c r="N17" s="56" t="str">
        <f>IF($A17="","",IF(VLOOKUP($A17,'Test Sample Data'!$A$3:$V$194,N$16+2,FALSE)=0,"",VLOOKUP($A17,'Test Sample Data'!$A$3:$V$194,N$16+2,FALSE)))</f>
        <v/>
      </c>
      <c r="O17" s="56" t="str">
        <f>IF($A17="","",IF(VLOOKUP($A17,'Test Sample Data'!$A$3:$V$194,O$16+2,FALSE)=0,"",VLOOKUP($A17,'Test Sample Data'!$A$3:$V$194,O$16+2,FALSE)))</f>
        <v/>
      </c>
      <c r="P17" s="56" t="str">
        <f>IF($A17="","",IF(VLOOKUP($A17,'Test Sample Data'!$A$3:$V$194,P$16+2,FALSE)=0,"",VLOOKUP($A17,'Test Sample Data'!$A$3:$V$194,P$16+2,FALSE)))</f>
        <v/>
      </c>
      <c r="Q17" s="56" t="str">
        <f>IF($A17="","",IF(VLOOKUP($A17,'Test Sample Data'!$A$3:$V$194,Q$16+2,FALSE)=0,"",VLOOKUP($A17,'Test Sample Data'!$A$3:$V$194,Q$16+2,FALSE)))</f>
        <v/>
      </c>
      <c r="R17" s="56" t="str">
        <f>IF($A17="","",IF(VLOOKUP($A17,'Test Sample Data'!$A$3:$V$194,R$16+2,FALSE)=0,"",VLOOKUP($A17,'Test Sample Data'!$A$3:$V$194,R$16+2,FALSE)))</f>
        <v/>
      </c>
      <c r="S17" s="56" t="str">
        <f>IF($A17="","",IF(VLOOKUP($A17,'Test Sample Data'!$A$3:$V$194,S$16+2,FALSE)=0,"",VLOOKUP($A17,'Test Sample Data'!$A$3:$V$194,S$16+2,FALSE)))</f>
        <v/>
      </c>
      <c r="T17" s="56" t="str">
        <f>IF($A17="","",IF(VLOOKUP($A17,'Test Sample Data'!$A$3:$V$194,T$16+2,FALSE)=0,"",VLOOKUP($A17,'Test Sample Data'!$A$3:$V$194,T$16+2,FALSE)))</f>
        <v/>
      </c>
      <c r="U17" s="56" t="str">
        <f>IF($A17="","",IF(VLOOKUP($A17,'Test Sample Data'!$A$3:$V$194,U$16+2,FALSE)=0,"",VLOOKUP($A17,'Test Sample Data'!$A$3:$V$194,U$16+2,FALSE)))</f>
        <v/>
      </c>
      <c r="V17" s="56" t="str">
        <f>IF($A17="","",IF(VLOOKUP($A17,'Test Sample Data'!$A$3:$V$194,V$16+2,FALSE)=0,"",VLOOKUP($A17,'Test Sample Data'!$A$3:$V$194,V$16+2,FALSE)))</f>
        <v/>
      </c>
      <c r="W17" s="56" t="str">
        <f>IF($A17="","",IF(VLOOKUP($A17,'Test Sample Data'!$A$3:$V$194,W$16+2,FALSE)=0,"",VLOOKUP($A17,'Test Sample Data'!$A$3:$V$194,W$16+2,FALSE)))</f>
        <v/>
      </c>
      <c r="Y17" s="129" t="s">
        <v>457</v>
      </c>
      <c r="Z17" s="108" t="str">
        <f>IF('Choose Housekeeping Genes'!C17=0,"",'Choose Housekeeping Genes'!C17)</f>
        <v>O22|P22</v>
      </c>
      <c r="AA17" s="56" t="str">
        <f>IF($A17="","",IF(VLOOKUP($A17,'Control Sample Data'!$A$3:$V$194,AA$16+2,FALSE)=0,"",VLOOKUP($A17,'Control Sample Data'!$A$3:$V$194,AA$16+2,FALSE)))</f>
        <v/>
      </c>
      <c r="AB17" s="56" t="str">
        <f>IF($A17="","",IF(VLOOKUP($A17,'Control Sample Data'!$A$3:$V$194,AB$16+2,FALSE)=0,"",VLOOKUP($A17,'Control Sample Data'!$A$3:$V$194,AB$16+2,FALSE)))</f>
        <v/>
      </c>
      <c r="AC17" s="56" t="str">
        <f>IF($A17="","",IF(VLOOKUP($A17,'Control Sample Data'!$A$3:$V$194,AC$16+2,FALSE)=0,"",VLOOKUP($A17,'Control Sample Data'!$A$3:$V$194,AC$16+2,FALSE)))</f>
        <v/>
      </c>
      <c r="AD17" s="56" t="str">
        <f>IF($A17="","",IF(VLOOKUP($A17,'Control Sample Data'!$A$3:$V$194,AD$16+2,FALSE)=0,"",VLOOKUP($A17,'Control Sample Data'!$A$3:$V$194,AD$16+2,FALSE)))</f>
        <v/>
      </c>
      <c r="AE17" s="56" t="str">
        <f>IF($A17="","",IF(VLOOKUP($A17,'Control Sample Data'!$A$3:$V$194,AE$16+2,FALSE)=0,"",VLOOKUP($A17,'Control Sample Data'!$A$3:$V$194,AE$16+2,FALSE)))</f>
        <v/>
      </c>
      <c r="AF17" s="56" t="str">
        <f>IF($A17="","",IF(VLOOKUP($A17,'Control Sample Data'!$A$3:$V$194,AF$16+2,FALSE)=0,"",VLOOKUP($A17,'Control Sample Data'!$A$3:$V$194,AF$16+2,FALSE)))</f>
        <v/>
      </c>
      <c r="AG17" s="56" t="str">
        <f>IF($A17="","",IF(VLOOKUP($A17,'Control Sample Data'!$A$3:$V$194,AG$16+2,FALSE)=0,"",VLOOKUP($A17,'Control Sample Data'!$A$3:$V$194,AG$16+2,FALSE)))</f>
        <v/>
      </c>
      <c r="AH17" s="56" t="str">
        <f>IF($A17="","",IF(VLOOKUP($A17,'Control Sample Data'!$A$3:$V$194,AH$16+2,FALSE)=0,"",VLOOKUP($A17,'Control Sample Data'!$A$3:$V$194,AH$16+2,FALSE)))</f>
        <v/>
      </c>
      <c r="AI17" s="56" t="str">
        <f>IF($A17="","",IF(VLOOKUP($A17,'Control Sample Data'!$A$3:$V$194,AI$16+2,FALSE)=0,"",VLOOKUP($A17,'Control Sample Data'!$A$3:$V$194,AI$16+2,FALSE)))</f>
        <v/>
      </c>
      <c r="AJ17" s="56" t="str">
        <f>IF($A17="","",IF(VLOOKUP($A17,'Control Sample Data'!$A$3:$V$194,AJ$16+2,FALSE)=0,"",VLOOKUP($A17,'Control Sample Data'!$A$3:$V$194,AJ$16+2,FALSE)))</f>
        <v/>
      </c>
      <c r="AK17" s="56" t="str">
        <f>IF($A17="","",IF(VLOOKUP($A17,'Control Sample Data'!$A$3:$V$194,AK$16+2,FALSE)=0,"",VLOOKUP($A17,'Control Sample Data'!$A$3:$V$194,AK$16+2,FALSE)))</f>
        <v/>
      </c>
      <c r="AL17" s="56" t="str">
        <f>IF($A17="","",IF(VLOOKUP($A17,'Control Sample Data'!$A$3:$V$194,AL$16+2,FALSE)=0,"",VLOOKUP($A17,'Control Sample Data'!$A$3:$V$194,AL$16+2,FALSE)))</f>
        <v/>
      </c>
      <c r="AM17" s="56" t="str">
        <f>IF($A17="","",IF(VLOOKUP($A17,'Control Sample Data'!$A$3:$V$194,AM$16+2,FALSE)=0,"",VLOOKUP($A17,'Control Sample Data'!$A$3:$V$194,AM$16+2,FALSE)))</f>
        <v/>
      </c>
      <c r="AN17" s="56" t="str">
        <f>IF($A17="","",IF(VLOOKUP($A17,'Control Sample Data'!$A$3:$V$194,AN$16+2,FALSE)=0,"",VLOOKUP($A17,'Control Sample Data'!$A$3:$V$194,AN$16+2,FALSE)))</f>
        <v/>
      </c>
      <c r="AO17" s="56" t="str">
        <f>IF($A17="","",IF(VLOOKUP($A17,'Control Sample Data'!$A$3:$V$194,AO$16+2,FALSE)=0,"",VLOOKUP($A17,'Control Sample Data'!$A$3:$V$194,AO$16+2,FALSE)))</f>
        <v/>
      </c>
      <c r="AP17" s="56" t="str">
        <f>IF($A17="","",IF(VLOOKUP($A17,'Control Sample Data'!$A$3:$V$194,AP$16+2,FALSE)=0,"",VLOOKUP($A17,'Control Sample Data'!$A$3:$V$194,AP$16+2,FALSE)))</f>
        <v/>
      </c>
      <c r="AQ17" s="56" t="str">
        <f>IF($A17="","",IF(VLOOKUP($A17,'Control Sample Data'!$A$3:$V$194,AQ$16+2,FALSE)=0,"",VLOOKUP($A17,'Control Sample Data'!$A$3:$V$194,AQ$16+2,FALSE)))</f>
        <v/>
      </c>
      <c r="AR17" s="56" t="str">
        <f>IF($A17="","",IF(VLOOKUP($A17,'Control Sample Data'!$A$3:$V$194,AR$16+2,FALSE)=0,"",VLOOKUP($A17,'Control Sample Data'!$A$3:$V$194,AR$16+2,FALSE)))</f>
        <v/>
      </c>
      <c r="AS17" s="56" t="str">
        <f>IF($A17="","",IF(VLOOKUP($A17,'Control Sample Data'!$A$3:$V$194,AS$16+2,FALSE)=0,"",VLOOKUP($A17,'Control Sample Data'!$A$3:$V$194,AS$16+2,FALSE)))</f>
        <v/>
      </c>
      <c r="AT17" s="56" t="str">
        <f>IF($A17="","",IF(VLOOKUP($A17,'Control Sample Data'!$A$3:$V$194,AT$16+2,FALSE)=0,"",VLOOKUP($A17,'Control Sample Data'!$A$3:$V$194,AT$16+2,FALSE)))</f>
        <v/>
      </c>
    </row>
    <row r="18" spans="1:46" ht="12.75" customHeight="1">
      <c r="A18" s="124" t="s">
        <v>28</v>
      </c>
      <c r="B18" s="125"/>
      <c r="C18" s="125"/>
      <c r="D18" s="52" t="str">
        <f>IF(ISERROR(AVERAGE('Choose Housekeeping Genes'!D$17)),"",AVERAGE('Choose Housekeeping Genes'!D$17))</f>
        <v/>
      </c>
      <c r="E18" s="52" t="str">
        <f>IF(ISERROR(AVERAGE('Choose Housekeeping Genes'!E$17)),"",AVERAGE('Choose Housekeeping Genes'!E$17))</f>
        <v/>
      </c>
      <c r="F18" s="52" t="str">
        <f>IF(ISERROR(AVERAGE('Choose Housekeeping Genes'!F$17)),"",AVERAGE('Choose Housekeeping Genes'!F$17))</f>
        <v/>
      </c>
      <c r="G18" s="52" t="str">
        <f>IF(ISERROR(AVERAGE('Choose Housekeeping Genes'!G$17)),"",AVERAGE('Choose Housekeeping Genes'!G$17))</f>
        <v/>
      </c>
      <c r="H18" s="52" t="str">
        <f>IF(ISERROR(AVERAGE('Choose Housekeeping Genes'!H$17)),"",AVERAGE('Choose Housekeeping Genes'!H$17))</f>
        <v/>
      </c>
      <c r="I18" s="52" t="str">
        <f>IF(ISERROR(AVERAGE('Choose Housekeeping Genes'!I$17)),"",AVERAGE('Choose Housekeeping Genes'!I$17))</f>
        <v/>
      </c>
      <c r="J18" s="52" t="str">
        <f>IF(ISERROR(AVERAGE('Choose Housekeeping Genes'!J$17)),"",AVERAGE('Choose Housekeeping Genes'!J$17))</f>
        <v/>
      </c>
      <c r="K18" s="52" t="str">
        <f>IF(ISERROR(AVERAGE('Choose Housekeeping Genes'!K$17)),"",AVERAGE('Choose Housekeeping Genes'!K$17))</f>
        <v/>
      </c>
      <c r="L18" s="52" t="str">
        <f>IF(ISERROR(AVERAGE('Choose Housekeeping Genes'!L$17)),"",AVERAGE('Choose Housekeeping Genes'!L$17))</f>
        <v/>
      </c>
      <c r="M18" s="52" t="str">
        <f>IF(ISERROR(AVERAGE('Choose Housekeeping Genes'!M$17)),"",AVERAGE('Choose Housekeeping Genes'!M$17))</f>
        <v/>
      </c>
      <c r="N18" s="52" t="str">
        <f>IF(ISERROR(AVERAGE('Choose Housekeeping Genes'!N$17)),"",AVERAGE('Choose Housekeeping Genes'!N$17))</f>
        <v/>
      </c>
      <c r="O18" s="52" t="str">
        <f>IF(ISERROR(AVERAGE('Choose Housekeeping Genes'!O$17)),"",AVERAGE('Choose Housekeeping Genes'!O$17))</f>
        <v/>
      </c>
      <c r="P18" s="52" t="str">
        <f>IF(ISERROR(AVERAGE('Choose Housekeeping Genes'!P$17)),"",AVERAGE('Choose Housekeeping Genes'!P$17))</f>
        <v/>
      </c>
      <c r="Q18" s="52" t="str">
        <f>IF(ISERROR(AVERAGE('Choose Housekeeping Genes'!Q$17)),"",AVERAGE('Choose Housekeeping Genes'!Q$17))</f>
        <v/>
      </c>
      <c r="R18" s="52" t="str">
        <f>IF(ISERROR(AVERAGE('Choose Housekeeping Genes'!R$17)),"",AVERAGE('Choose Housekeeping Genes'!R$17))</f>
        <v/>
      </c>
      <c r="S18" s="52" t="str">
        <f>IF(ISERROR(AVERAGE('Choose Housekeeping Genes'!S$17)),"",AVERAGE('Choose Housekeeping Genes'!S$17))</f>
        <v/>
      </c>
      <c r="T18" s="52" t="str">
        <f>IF(ISERROR(AVERAGE('Choose Housekeeping Genes'!T$17)),"",AVERAGE('Choose Housekeeping Genes'!T$17))</f>
        <v/>
      </c>
      <c r="U18" s="52" t="str">
        <f>IF(ISERROR(AVERAGE('Choose Housekeeping Genes'!U$17)),"",AVERAGE('Choose Housekeeping Genes'!U$17))</f>
        <v/>
      </c>
      <c r="V18" s="52" t="str">
        <f>IF(ISERROR(AVERAGE('Choose Housekeeping Genes'!V$17)),"",AVERAGE('Choose Housekeeping Genes'!V$17))</f>
        <v/>
      </c>
      <c r="W18" s="52" t="str">
        <f>IF(ISERROR(AVERAGE('Choose Housekeeping Genes'!W$17)),"",AVERAGE('Choose Housekeeping Genes'!W$17))</f>
        <v/>
      </c>
      <c r="Y18" s="131" t="s">
        <v>28</v>
      </c>
      <c r="Z18" s="114"/>
      <c r="AA18" s="52" t="str">
        <f>IF(ISERROR(AVERAGE('Choose Housekeeping Genes'!AA$17)),"",AVERAGE('Choose Housekeeping Genes'!AA$17))</f>
        <v/>
      </c>
      <c r="AB18" s="52" t="str">
        <f>IF(ISERROR(AVERAGE('Choose Housekeeping Genes'!AB$17)),"",AVERAGE('Choose Housekeeping Genes'!AB$17))</f>
        <v/>
      </c>
      <c r="AC18" s="52" t="str">
        <f>IF(ISERROR(AVERAGE('Choose Housekeeping Genes'!AC$17)),"",AVERAGE('Choose Housekeeping Genes'!AC$17))</f>
        <v/>
      </c>
      <c r="AD18" s="52" t="str">
        <f>IF(ISERROR(AVERAGE('Choose Housekeeping Genes'!AD$17)),"",AVERAGE('Choose Housekeeping Genes'!AD$17))</f>
        <v/>
      </c>
      <c r="AE18" s="52" t="str">
        <f>IF(ISERROR(AVERAGE('Choose Housekeeping Genes'!AE$17)),"",AVERAGE('Choose Housekeeping Genes'!AE$17))</f>
        <v/>
      </c>
      <c r="AF18" s="52" t="str">
        <f>IF(ISERROR(AVERAGE('Choose Housekeeping Genes'!AF$17)),"",AVERAGE('Choose Housekeeping Genes'!AF$17))</f>
        <v/>
      </c>
      <c r="AG18" s="52" t="str">
        <f>IF(ISERROR(AVERAGE('Choose Housekeeping Genes'!AG$17)),"",AVERAGE('Choose Housekeeping Genes'!AG$17))</f>
        <v/>
      </c>
      <c r="AH18" s="52" t="str">
        <f>IF(ISERROR(AVERAGE('Choose Housekeeping Genes'!AH$17)),"",AVERAGE('Choose Housekeeping Genes'!AH$17))</f>
        <v/>
      </c>
      <c r="AI18" s="52" t="str">
        <f>IF(ISERROR(AVERAGE('Choose Housekeeping Genes'!AI$17)),"",AVERAGE('Choose Housekeeping Genes'!AI$17))</f>
        <v/>
      </c>
      <c r="AJ18" s="52" t="str">
        <f>IF(ISERROR(AVERAGE('Choose Housekeeping Genes'!AJ$17)),"",AVERAGE('Choose Housekeeping Genes'!AJ$17))</f>
        <v/>
      </c>
      <c r="AK18" s="52" t="str">
        <f>IF(ISERROR(AVERAGE('Choose Housekeeping Genes'!AK$17)),"",AVERAGE('Choose Housekeeping Genes'!AK$17))</f>
        <v/>
      </c>
      <c r="AL18" s="52" t="str">
        <f>IF(ISERROR(AVERAGE('Choose Housekeeping Genes'!AL$17)),"",AVERAGE('Choose Housekeeping Genes'!AL$17))</f>
        <v/>
      </c>
      <c r="AM18" s="52" t="str">
        <f>IF(ISERROR(AVERAGE('Choose Housekeeping Genes'!AM$17)),"",AVERAGE('Choose Housekeeping Genes'!AM$17))</f>
        <v/>
      </c>
      <c r="AN18" s="52" t="str">
        <f>IF(ISERROR(AVERAGE('Choose Housekeeping Genes'!AN$17)),"",AVERAGE('Choose Housekeeping Genes'!AN$17))</f>
        <v/>
      </c>
      <c r="AO18" s="52" t="str">
        <f>IF(ISERROR(AVERAGE('Choose Housekeeping Genes'!AO$17)),"",AVERAGE('Choose Housekeeping Genes'!AO$17))</f>
        <v/>
      </c>
      <c r="AP18" s="52" t="str">
        <f>IF(ISERROR(AVERAGE('Choose Housekeeping Genes'!AP$17)),"",AVERAGE('Choose Housekeeping Genes'!AP$17))</f>
        <v/>
      </c>
      <c r="AQ18" s="52" t="str">
        <f>IF(ISERROR(AVERAGE('Choose Housekeeping Genes'!AQ$17)),"",AVERAGE('Choose Housekeeping Genes'!AQ$17))</f>
        <v/>
      </c>
      <c r="AR18" s="52" t="str">
        <f>IF(ISERROR(AVERAGE('Choose Housekeeping Genes'!AR$17)),"",AVERAGE('Choose Housekeeping Genes'!AR$17))</f>
        <v/>
      </c>
      <c r="AS18" s="52" t="str">
        <f>IF(ISERROR(AVERAGE('Choose Housekeeping Genes'!AS$17)),"",AVERAGE('Choose Housekeeping Genes'!AS$17))</f>
        <v/>
      </c>
      <c r="AT18" s="52" t="str">
        <f>IF(ISERROR(AVERAGE('Choose Housekeeping Genes'!AT$17)),"",AVERAGE('Choose Housekeeping Genes'!AT$17))</f>
        <v/>
      </c>
    </row>
    <row r="19" spans="1:46" ht="13.5" customHeight="1">
      <c r="A19" s="124" t="s">
        <v>29</v>
      </c>
      <c r="B19" s="125"/>
      <c r="C19" s="125"/>
      <c r="D19" s="52" t="str">
        <f>IF(ISNUMBER(D18),AVERAGE('Choose Housekeeping Genes'!$D$17:$W$17,'Choose Housekeeping Genes'!$AA$17:$AT$17),"")</f>
        <v/>
      </c>
      <c r="E19" s="52" t="str">
        <f>IF(ISNUMBER(E18),AVERAGE('Choose Housekeeping Genes'!$D$17:$W$17,'Choose Housekeeping Genes'!$AA$17:$AT$17),"")</f>
        <v/>
      </c>
      <c r="F19" s="52" t="str">
        <f>IF(ISNUMBER(F18),AVERAGE('Choose Housekeeping Genes'!$D$17:$W$17,'Choose Housekeeping Genes'!$AA$17:$AT$17),"")</f>
        <v/>
      </c>
      <c r="G19" s="52" t="str">
        <f>IF(ISNUMBER(G18),AVERAGE('Choose Housekeeping Genes'!$D$17:$W$17,'Choose Housekeeping Genes'!$AA$17:$AT$17),"")</f>
        <v/>
      </c>
      <c r="H19" s="52" t="str">
        <f>IF(ISNUMBER(H18),AVERAGE('Choose Housekeeping Genes'!$D$17:$W$17,'Choose Housekeeping Genes'!$AA$17:$AT$17),"")</f>
        <v/>
      </c>
      <c r="I19" s="52" t="str">
        <f>IF(ISNUMBER(I18),AVERAGE('Choose Housekeeping Genes'!$D$17:$W$17,'Choose Housekeeping Genes'!$AA$17:$AT$17),"")</f>
        <v/>
      </c>
      <c r="J19" s="52" t="str">
        <f>IF(ISNUMBER(J18),AVERAGE('Choose Housekeeping Genes'!$D$17:$W$17,'Choose Housekeeping Genes'!$AA$17:$AT$17),"")</f>
        <v/>
      </c>
      <c r="K19" s="52" t="str">
        <f>IF(ISNUMBER(K18),AVERAGE('Choose Housekeeping Genes'!$D$17:$W$17,'Choose Housekeeping Genes'!$AA$17:$AT$17),"")</f>
        <v/>
      </c>
      <c r="L19" s="52" t="str">
        <f>IF(ISNUMBER(L18),AVERAGE('Choose Housekeeping Genes'!$D$17:$W$17,'Choose Housekeeping Genes'!$AA$17:$AT$17),"")</f>
        <v/>
      </c>
      <c r="M19" s="52" t="str">
        <f>IF(ISNUMBER(M18),AVERAGE('Choose Housekeeping Genes'!$D$17:$W$17,'Choose Housekeeping Genes'!$AA$17:$AT$17),"")</f>
        <v/>
      </c>
      <c r="N19" s="52" t="str">
        <f>IF(ISNUMBER(N18),AVERAGE('Choose Housekeeping Genes'!$D$17:$W$17,'Choose Housekeeping Genes'!$AA$17:$AT$17),"")</f>
        <v/>
      </c>
      <c r="O19" s="52" t="str">
        <f>IF(ISNUMBER(O18),AVERAGE('Choose Housekeeping Genes'!$D$17:$W$17,'Choose Housekeeping Genes'!$AA$17:$AT$17),"")</f>
        <v/>
      </c>
      <c r="P19" s="52" t="str">
        <f>IF(ISNUMBER(P18),AVERAGE('Choose Housekeeping Genes'!$D$17:$W$17,'Choose Housekeeping Genes'!$AA$17:$AT$17),"")</f>
        <v/>
      </c>
      <c r="Q19" s="52" t="str">
        <f>IF(ISNUMBER(Q18),AVERAGE('Choose Housekeeping Genes'!$D$17:$W$17,'Choose Housekeeping Genes'!$AA$17:$AT$17),"")</f>
        <v/>
      </c>
      <c r="R19" s="52" t="str">
        <f>IF(ISNUMBER(R18),AVERAGE('Choose Housekeeping Genes'!$D$17:$W$17,'Choose Housekeeping Genes'!$AA$17:$AT$17),"")</f>
        <v/>
      </c>
      <c r="S19" s="52" t="str">
        <f>IF(ISNUMBER(S18),AVERAGE('Choose Housekeeping Genes'!$D$17:$W$17,'Choose Housekeeping Genes'!$AA$17:$AT$17),"")</f>
        <v/>
      </c>
      <c r="T19" s="52" t="str">
        <f>IF(ISNUMBER(T18),AVERAGE('Choose Housekeeping Genes'!$D$17:$W$17,'Choose Housekeeping Genes'!$AA$17:$AT$17),"")</f>
        <v/>
      </c>
      <c r="U19" s="52" t="str">
        <f>IF(ISNUMBER(U18),AVERAGE('Choose Housekeeping Genes'!$D$17:$W$17,'Choose Housekeeping Genes'!$AA$17:$AT$17),"")</f>
        <v/>
      </c>
      <c r="V19" s="52" t="str">
        <f>IF(ISNUMBER(V18),AVERAGE('Choose Housekeeping Genes'!$D$17:$W$17,'Choose Housekeeping Genes'!$AA$17:$AT$17),"")</f>
        <v/>
      </c>
      <c r="W19" s="52" t="str">
        <f>IF(ISNUMBER(W18),AVERAGE('Choose Housekeeping Genes'!$D$17:$W$17,'Choose Housekeeping Genes'!$AA$17:$AT$17),"")</f>
        <v/>
      </c>
      <c r="Y19" s="131" t="s">
        <v>29</v>
      </c>
      <c r="Z19" s="114"/>
      <c r="AA19" s="52" t="str">
        <f>IF(ISNUMBER(AA18),AVERAGE('Choose Housekeeping Genes'!$D$17:$W$17,'Choose Housekeeping Genes'!$AA$17:$AT$17),"")</f>
        <v/>
      </c>
      <c r="AB19" s="52" t="str">
        <f>IF(ISNUMBER(AB18),AVERAGE('Choose Housekeeping Genes'!$D$17:$W$17,'Choose Housekeeping Genes'!$AA$17:$AT$17),"")</f>
        <v/>
      </c>
      <c r="AC19" s="52" t="str">
        <f>IF(ISNUMBER(AC18),AVERAGE('Choose Housekeeping Genes'!$D$17:$W$17,'Choose Housekeeping Genes'!$AA$17:$AT$17),"")</f>
        <v/>
      </c>
      <c r="AD19" s="52" t="str">
        <f>IF(ISNUMBER(AD18),AVERAGE('Choose Housekeeping Genes'!$D$17:$W$17,'Choose Housekeeping Genes'!$AA$17:$AT$17),"")</f>
        <v/>
      </c>
      <c r="AE19" s="52" t="str">
        <f>IF(ISNUMBER(AE18),AVERAGE('Choose Housekeeping Genes'!$D$17:$W$17,'Choose Housekeeping Genes'!$AA$17:$AT$17),"")</f>
        <v/>
      </c>
      <c r="AF19" s="52" t="str">
        <f>IF(ISNUMBER(AF18),AVERAGE('Choose Housekeeping Genes'!$D$17:$W$17,'Choose Housekeeping Genes'!$AA$17:$AT$17),"")</f>
        <v/>
      </c>
      <c r="AG19" s="52" t="str">
        <f>IF(ISNUMBER(AG18),AVERAGE('Choose Housekeeping Genes'!$D$17:$W$17,'Choose Housekeeping Genes'!$AA$17:$AT$17),"")</f>
        <v/>
      </c>
      <c r="AH19" s="52" t="str">
        <f>IF(ISNUMBER(AH18),AVERAGE('Choose Housekeeping Genes'!$D$17:$W$17,'Choose Housekeeping Genes'!$AA$17:$AT$17),"")</f>
        <v/>
      </c>
      <c r="AI19" s="52" t="str">
        <f>IF(ISNUMBER(AI18),AVERAGE('Choose Housekeeping Genes'!$D$17:$W$17,'Choose Housekeeping Genes'!$AA$17:$AT$17),"")</f>
        <v/>
      </c>
      <c r="AJ19" s="52" t="str">
        <f>IF(ISNUMBER(AJ18),AVERAGE('Choose Housekeeping Genes'!$D$17:$W$17,'Choose Housekeeping Genes'!$AA$17:$AT$17),"")</f>
        <v/>
      </c>
      <c r="AK19" s="52" t="str">
        <f>IF(ISNUMBER(AK18),AVERAGE('Choose Housekeeping Genes'!$D$17:$W$17,'Choose Housekeeping Genes'!$AA$17:$AT$17),"")</f>
        <v/>
      </c>
      <c r="AL19" s="52" t="str">
        <f>IF(ISNUMBER(AL18),AVERAGE('Choose Housekeeping Genes'!$D$17:$W$17,'Choose Housekeeping Genes'!$AA$17:$AT$17),"")</f>
        <v/>
      </c>
      <c r="AM19" s="52" t="str">
        <f>IF(ISNUMBER(AM18),AVERAGE('Choose Housekeeping Genes'!$D$17:$W$17,'Choose Housekeeping Genes'!$AA$17:$AT$17),"")</f>
        <v/>
      </c>
      <c r="AN19" s="52" t="str">
        <f>IF(ISNUMBER(AN18),AVERAGE('Choose Housekeeping Genes'!$D$17:$W$17,'Choose Housekeeping Genes'!$AA$17:$AT$17),"")</f>
        <v/>
      </c>
      <c r="AO19" s="52" t="str">
        <f>IF(ISNUMBER(AO18),AVERAGE('Choose Housekeeping Genes'!$D$17:$W$17,'Choose Housekeeping Genes'!$AA$17:$AT$17),"")</f>
        <v/>
      </c>
      <c r="AP19" s="52" t="str">
        <f>IF(ISNUMBER(AP18),AVERAGE('Choose Housekeeping Genes'!$D$17:$W$17,'Choose Housekeeping Genes'!$AA$17:$AT$17),"")</f>
        <v/>
      </c>
      <c r="AQ19" s="52" t="str">
        <f>IF(ISNUMBER(AQ18),AVERAGE('Choose Housekeeping Genes'!$D$17:$W$17,'Choose Housekeeping Genes'!$AA$17:$AT$17),"")</f>
        <v/>
      </c>
      <c r="AR19" s="52" t="str">
        <f>IF(ISNUMBER(AR18),AVERAGE('Choose Housekeeping Genes'!$D$17:$W$17,'Choose Housekeeping Genes'!$AA$17:$AT$17),"")</f>
        <v/>
      </c>
      <c r="AS19" s="52" t="str">
        <f>IF(ISNUMBER(AS18),AVERAGE('Choose Housekeeping Genes'!$D$17:$W$17,'Choose Housekeeping Genes'!$AA$17:$AT$17),"")</f>
        <v/>
      </c>
      <c r="AT19" s="52" t="str">
        <f>IF(ISNUMBER(AT18),AVERAGE('Choose Housekeeping Genes'!$D$17:$W$17,'Choose Housekeeping Genes'!$AA$17:$AT$17),"")</f>
        <v/>
      </c>
    </row>
    <row r="20" spans="1:46" ht="13.5" customHeight="1">
      <c r="A20" s="126" t="s">
        <v>30</v>
      </c>
      <c r="B20" s="127"/>
      <c r="C20" s="127"/>
      <c r="D20" s="53">
        <f>IF(ISNUMBER('Choose Housekeeping Genes'!D$18-'Choose Housekeeping Genes'!D$19),'Choose Housekeeping Genes'!D$18-'Choose Housekeeping Genes'!D$19,0)</f>
        <v>0</v>
      </c>
      <c r="E20" s="53">
        <f>IF(ISNUMBER('Choose Housekeeping Genes'!E$18-'Choose Housekeeping Genes'!E$19),'Choose Housekeeping Genes'!E$18-'Choose Housekeeping Genes'!E$19,0)</f>
        <v>0</v>
      </c>
      <c r="F20" s="53">
        <f>IF(ISNUMBER('Choose Housekeeping Genes'!F$18-'Choose Housekeeping Genes'!F$19),'Choose Housekeeping Genes'!F$18-'Choose Housekeeping Genes'!F$19,0)</f>
        <v>0</v>
      </c>
      <c r="G20" s="53">
        <f>IF(ISNUMBER('Choose Housekeeping Genes'!G$18-'Choose Housekeeping Genes'!G$19),'Choose Housekeeping Genes'!G$18-'Choose Housekeeping Genes'!G$19,0)</f>
        <v>0</v>
      </c>
      <c r="H20" s="53">
        <f>IF(ISNUMBER('Choose Housekeeping Genes'!H$18-'Choose Housekeeping Genes'!H$19),'Choose Housekeeping Genes'!H$18-'Choose Housekeeping Genes'!H$19,0)</f>
        <v>0</v>
      </c>
      <c r="I20" s="53">
        <f>IF(ISNUMBER('Choose Housekeeping Genes'!I$18-'Choose Housekeeping Genes'!I$19),'Choose Housekeeping Genes'!I$18-'Choose Housekeeping Genes'!I$19,0)</f>
        <v>0</v>
      </c>
      <c r="J20" s="53">
        <f>IF(ISNUMBER('Choose Housekeeping Genes'!J$18-'Choose Housekeeping Genes'!J$19),'Choose Housekeeping Genes'!J$18-'Choose Housekeeping Genes'!J$19,0)</f>
        <v>0</v>
      </c>
      <c r="K20" s="53">
        <f>IF(ISNUMBER('Choose Housekeeping Genes'!K$18-'Choose Housekeeping Genes'!K$19),'Choose Housekeeping Genes'!K$18-'Choose Housekeeping Genes'!K$19,0)</f>
        <v>0</v>
      </c>
      <c r="L20" s="53">
        <f>IF(ISNUMBER('Choose Housekeeping Genes'!L$18-'Choose Housekeeping Genes'!L$19),'Choose Housekeeping Genes'!L$18-'Choose Housekeeping Genes'!L$19,0)</f>
        <v>0</v>
      </c>
      <c r="M20" s="53">
        <f>IF(ISNUMBER('Choose Housekeeping Genes'!M$18-'Choose Housekeeping Genes'!M$19),'Choose Housekeeping Genes'!M$18-'Choose Housekeeping Genes'!M$19,0)</f>
        <v>0</v>
      </c>
      <c r="N20" s="53">
        <f>IF(ISNUMBER('Choose Housekeeping Genes'!N$18-'Choose Housekeeping Genes'!N$19),'Choose Housekeeping Genes'!N$18-'Choose Housekeeping Genes'!N$19,0)</f>
        <v>0</v>
      </c>
      <c r="O20" s="53">
        <f>IF(ISNUMBER('Choose Housekeeping Genes'!O$18-'Choose Housekeeping Genes'!O$19),'Choose Housekeeping Genes'!O$18-'Choose Housekeeping Genes'!O$19,0)</f>
        <v>0</v>
      </c>
      <c r="P20" s="53">
        <f>IF(ISNUMBER('Choose Housekeeping Genes'!P$18-'Choose Housekeeping Genes'!P$19),'Choose Housekeeping Genes'!P$18-'Choose Housekeeping Genes'!P$19,0)</f>
        <v>0</v>
      </c>
      <c r="Q20" s="53">
        <f>IF(ISNUMBER('Choose Housekeeping Genes'!Q$18-'Choose Housekeeping Genes'!Q$19),'Choose Housekeeping Genes'!Q$18-'Choose Housekeeping Genes'!Q$19,0)</f>
        <v>0</v>
      </c>
      <c r="R20" s="53">
        <f>IF(ISNUMBER('Choose Housekeeping Genes'!R$18-'Choose Housekeeping Genes'!R$19),'Choose Housekeeping Genes'!R$18-'Choose Housekeeping Genes'!R$19,0)</f>
        <v>0</v>
      </c>
      <c r="S20" s="53">
        <f>IF(ISNUMBER('Choose Housekeeping Genes'!S$18-'Choose Housekeeping Genes'!S$19),'Choose Housekeeping Genes'!S$18-'Choose Housekeeping Genes'!S$19,0)</f>
        <v>0</v>
      </c>
      <c r="T20" s="53">
        <f>IF(ISNUMBER('Choose Housekeeping Genes'!T$18-'Choose Housekeeping Genes'!T$19),'Choose Housekeeping Genes'!T$18-'Choose Housekeeping Genes'!T$19,0)</f>
        <v>0</v>
      </c>
      <c r="U20" s="53">
        <f>IF(ISNUMBER('Choose Housekeeping Genes'!U$18-'Choose Housekeeping Genes'!U$19),'Choose Housekeeping Genes'!U$18-'Choose Housekeeping Genes'!U$19,0)</f>
        <v>0</v>
      </c>
      <c r="V20" s="53">
        <f>IF(ISNUMBER('Choose Housekeeping Genes'!V$18-'Choose Housekeeping Genes'!V$19),'Choose Housekeeping Genes'!V$18-'Choose Housekeeping Genes'!V$19,0)</f>
        <v>0</v>
      </c>
      <c r="W20" s="53">
        <f>IF(ISNUMBER('Choose Housekeeping Genes'!W$18-'Choose Housekeeping Genes'!W$19),'Choose Housekeeping Genes'!W$18-'Choose Housekeeping Genes'!W$19,0)</f>
        <v>0</v>
      </c>
      <c r="Y20" s="132" t="s">
        <v>30</v>
      </c>
      <c r="Z20" s="116"/>
      <c r="AA20" s="52" t="str">
        <f>IF(ISNUMBER('Choose Housekeeping Genes'!AA$18-'Choose Housekeeping Genes'!AA$19),'Choose Housekeeping Genes'!AA$18-'Choose Housekeeping Genes'!AA$19,"0")</f>
        <v>0</v>
      </c>
      <c r="AB20" s="52" t="str">
        <f>IF(ISNUMBER('Choose Housekeeping Genes'!AB$18-'Choose Housekeeping Genes'!AB$19),'Choose Housekeeping Genes'!AB$18-'Choose Housekeeping Genes'!AB$19,"0")</f>
        <v>0</v>
      </c>
      <c r="AC20" s="52" t="str">
        <f>IF(ISNUMBER('Choose Housekeeping Genes'!AC$18-'Choose Housekeeping Genes'!AC$19),'Choose Housekeeping Genes'!AC$18-'Choose Housekeeping Genes'!AC$19,"0")</f>
        <v>0</v>
      </c>
      <c r="AD20" s="52" t="str">
        <f>IF(ISNUMBER('Choose Housekeeping Genes'!AD$18-'Choose Housekeeping Genes'!AD$19),'Choose Housekeeping Genes'!AD$18-'Choose Housekeeping Genes'!AD$19,"0")</f>
        <v>0</v>
      </c>
      <c r="AE20" s="52" t="str">
        <f>IF(ISNUMBER('Choose Housekeeping Genes'!AE$18-'Choose Housekeeping Genes'!AE$19),'Choose Housekeeping Genes'!AE$18-'Choose Housekeeping Genes'!AE$19,"0")</f>
        <v>0</v>
      </c>
      <c r="AF20" s="52" t="str">
        <f>IF(ISNUMBER('Choose Housekeeping Genes'!AF$18-'Choose Housekeeping Genes'!AF$19),'Choose Housekeeping Genes'!AF$18-'Choose Housekeeping Genes'!AF$19,"0")</f>
        <v>0</v>
      </c>
      <c r="AG20" s="52" t="str">
        <f>IF(ISNUMBER('Choose Housekeeping Genes'!AG$18-'Choose Housekeeping Genes'!AG$19),'Choose Housekeeping Genes'!AG$18-'Choose Housekeeping Genes'!AG$19,"0")</f>
        <v>0</v>
      </c>
      <c r="AH20" s="52" t="str">
        <f>IF(ISNUMBER('Choose Housekeeping Genes'!AH$18-'Choose Housekeeping Genes'!AH$19),'Choose Housekeeping Genes'!AH$18-'Choose Housekeeping Genes'!AH$19,"0")</f>
        <v>0</v>
      </c>
      <c r="AI20" s="52" t="str">
        <f>IF(ISNUMBER('Choose Housekeeping Genes'!AI$18-'Choose Housekeeping Genes'!AI$19),'Choose Housekeeping Genes'!AI$18-'Choose Housekeeping Genes'!AI$19,"0")</f>
        <v>0</v>
      </c>
      <c r="AJ20" s="52" t="str">
        <f>IF(ISNUMBER('Choose Housekeeping Genes'!AJ$18-'Choose Housekeeping Genes'!AJ$19),'Choose Housekeeping Genes'!AJ$18-'Choose Housekeeping Genes'!AJ$19,"0")</f>
        <v>0</v>
      </c>
      <c r="AK20" s="52" t="str">
        <f>IF(ISNUMBER('Choose Housekeeping Genes'!AK$18-'Choose Housekeeping Genes'!AK$19),'Choose Housekeeping Genes'!AK$18-'Choose Housekeeping Genes'!AK$19,"0")</f>
        <v>0</v>
      </c>
      <c r="AL20" s="52" t="str">
        <f>IF(ISNUMBER('Choose Housekeeping Genes'!AL$18-'Choose Housekeeping Genes'!AL$19),'Choose Housekeeping Genes'!AL$18-'Choose Housekeeping Genes'!AL$19,"0")</f>
        <v>0</v>
      </c>
      <c r="AM20" s="52" t="str">
        <f>IF(ISNUMBER('Choose Housekeeping Genes'!AM$18-'Choose Housekeeping Genes'!AM$19),'Choose Housekeeping Genes'!AM$18-'Choose Housekeeping Genes'!AM$19,"0")</f>
        <v>0</v>
      </c>
      <c r="AN20" s="52" t="str">
        <f>IF(ISNUMBER('Choose Housekeeping Genes'!AN$18-'Choose Housekeeping Genes'!AN$19),'Choose Housekeeping Genes'!AN$18-'Choose Housekeeping Genes'!AN$19,"0")</f>
        <v>0</v>
      </c>
      <c r="AO20" s="52" t="str">
        <f>IF(ISNUMBER('Choose Housekeeping Genes'!AO$18-'Choose Housekeeping Genes'!AO$19),'Choose Housekeeping Genes'!AO$18-'Choose Housekeeping Genes'!AO$19,"0")</f>
        <v>0</v>
      </c>
      <c r="AP20" s="52" t="str">
        <f>IF(ISNUMBER('Choose Housekeeping Genes'!AP$18-'Choose Housekeeping Genes'!AP$19),'Choose Housekeeping Genes'!AP$18-'Choose Housekeeping Genes'!AP$19,"0")</f>
        <v>0</v>
      </c>
      <c r="AQ20" s="52" t="str">
        <f>IF(ISNUMBER('Choose Housekeeping Genes'!AQ$18-'Choose Housekeeping Genes'!AQ$19),'Choose Housekeeping Genes'!AQ$18-'Choose Housekeeping Genes'!AQ$19,"0")</f>
        <v>0</v>
      </c>
      <c r="AR20" s="52" t="str">
        <f>IF(ISNUMBER('Choose Housekeeping Genes'!AR$18-'Choose Housekeeping Genes'!AR$19),'Choose Housekeeping Genes'!AR$18-'Choose Housekeeping Genes'!AR$19,"0")</f>
        <v>0</v>
      </c>
      <c r="AS20" s="52" t="str">
        <f>IF(ISNUMBER('Choose Housekeeping Genes'!AS$18-'Choose Housekeeping Genes'!AS$19),'Choose Housekeeping Genes'!AS$18-'Choose Housekeeping Genes'!AS$19,"0")</f>
        <v>0</v>
      </c>
      <c r="AT20" s="52" t="str">
        <f>IF(ISNUMBER('Choose Housekeeping Genes'!AT$18-'Choose Housekeeping Genes'!AT$19),'Choose Housekeeping Genes'!AT$18-'Choose Housekeeping Genes'!AT$19,"0")</f>
        <v>0</v>
      </c>
    </row>
    <row r="21" spans="1:46" ht="13.5" customHeight="1">
      <c r="D21" s="13" t="s">
        <v>31</v>
      </c>
      <c r="AA21" s="13" t="s">
        <v>31</v>
      </c>
    </row>
    <row r="22" spans="1:46" ht="12.75" customHeight="1"/>
    <row r="23" spans="1:46"/>
    <row r="24" spans="1:46"/>
    <row r="25" spans="1:46"/>
    <row r="26" spans="1:46"/>
    <row r="27" spans="1:46"/>
    <row r="28" spans="1:46"/>
    <row r="29" spans="1:46"/>
    <row r="30" spans="1:46"/>
  </sheetData>
  <mergeCells count="22">
    <mergeCell ref="A15:A16"/>
    <mergeCell ref="C15:C16"/>
    <mergeCell ref="Z15:Z16"/>
    <mergeCell ref="Y15:Y16"/>
    <mergeCell ref="A6:A8"/>
    <mergeCell ref="D6:W6"/>
    <mergeCell ref="D7:W7"/>
    <mergeCell ref="A1:A2"/>
    <mergeCell ref="C1:C2"/>
    <mergeCell ref="Z1:Z2"/>
    <mergeCell ref="Y1:Y2"/>
    <mergeCell ref="D1:W1"/>
    <mergeCell ref="AA6:AT6"/>
    <mergeCell ref="D15:W15"/>
    <mergeCell ref="AZ1:AZ2"/>
    <mergeCell ref="AW1:AW2"/>
    <mergeCell ref="AX1:AX2"/>
    <mergeCell ref="AY1:AY2"/>
    <mergeCell ref="Y6:Y8"/>
    <mergeCell ref="AA7:AT7"/>
    <mergeCell ref="AA15:AT15"/>
    <mergeCell ref="AA1:AT1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FC198"/>
  <sheetViews>
    <sheetView zoomScale="80" zoomScaleNormal="80" workbookViewId="0"/>
  </sheetViews>
  <sheetFormatPr defaultColWidth="0" defaultRowHeight="15" zeroHeight="1"/>
  <cols>
    <col min="1" max="1" width="9.375" style="13" customWidth="1"/>
    <col min="2" max="2" width="11.125" style="13" customWidth="1"/>
    <col min="3" max="4" width="13.75" style="13" customWidth="1"/>
    <col min="5" max="8" width="7.625" style="13" customWidth="1"/>
    <col min="9" max="9" width="4.625" style="13" customWidth="1"/>
    <col min="10" max="10" width="7.625" style="13" customWidth="1"/>
    <col min="11" max="11" width="11.125" style="31" customWidth="1"/>
    <col min="12" max="13" width="7.625" style="13" customWidth="1"/>
    <col min="14" max="14" width="11.125" style="13" customWidth="1"/>
    <col min="15" max="15" width="11.125" style="13" hidden="1"/>
    <col min="16" max="17" width="13.75" style="13" hidden="1"/>
    <col min="18" max="16383" width="0" style="13" hidden="1"/>
    <col min="16384" max="16384" width="8" style="14" hidden="1"/>
  </cols>
  <sheetData>
    <row r="1" spans="1:256" ht="15" customHeight="1">
      <c r="A1" s="30">
        <v>2</v>
      </c>
      <c r="B1" s="31"/>
      <c r="C1" s="31"/>
      <c r="D1" s="31"/>
      <c r="E1" s="31"/>
      <c r="G1" s="31"/>
      <c r="H1" s="31"/>
      <c r="I1" s="31"/>
      <c r="J1" s="31"/>
    </row>
    <row r="2" spans="1:256" ht="40.5" customHeight="1">
      <c r="A2" s="329" t="s">
        <v>485</v>
      </c>
      <c r="B2" s="330"/>
      <c r="C2" s="330"/>
      <c r="D2" s="330"/>
      <c r="E2" s="330"/>
      <c r="F2" s="330"/>
      <c r="G2" s="330"/>
      <c r="H2" s="331"/>
      <c r="J2" s="31"/>
    </row>
    <row r="3" spans="1:256" ht="15" customHeight="1">
      <c r="A3"/>
      <c r="B3"/>
      <c r="C3"/>
      <c r="D3"/>
      <c r="E3"/>
      <c r="F3"/>
      <c r="G3"/>
      <c r="H3"/>
    </row>
    <row r="4" spans="1:256" ht="30" customHeight="1">
      <c r="A4"/>
      <c r="B4"/>
      <c r="C4"/>
      <c r="D4"/>
      <c r="E4"/>
      <c r="F4"/>
      <c r="G4"/>
      <c r="H4"/>
      <c r="J4" s="333" t="s">
        <v>39</v>
      </c>
      <c r="K4" s="333"/>
      <c r="L4" s="333"/>
      <c r="M4" s="333"/>
      <c r="IS4" s="322" t="s">
        <v>39</v>
      </c>
      <c r="IT4" s="323"/>
      <c r="IU4" s="323"/>
      <c r="IV4" s="324"/>
    </row>
    <row r="5" spans="1:256" ht="15" customHeight="1">
      <c r="J5" s="332" t="s">
        <v>4</v>
      </c>
      <c r="K5" s="334" t="s">
        <v>1179</v>
      </c>
      <c r="L5" s="332" t="s">
        <v>53</v>
      </c>
      <c r="M5" s="332"/>
      <c r="IS5" s="325" t="s">
        <v>4</v>
      </c>
      <c r="IT5" s="325" t="s">
        <v>3</v>
      </c>
      <c r="IU5" s="327" t="s">
        <v>40</v>
      </c>
      <c r="IV5" s="328"/>
    </row>
    <row r="6" spans="1:256" ht="30" customHeight="1">
      <c r="J6" s="332"/>
      <c r="K6" s="334"/>
      <c r="L6" s="148" t="str">
        <f>'All expressed genes'!C2</f>
        <v>Test</v>
      </c>
      <c r="M6" s="148" t="str">
        <f>'All expressed genes'!D2</f>
        <v>Control</v>
      </c>
      <c r="IS6" s="326"/>
      <c r="IT6" s="326"/>
      <c r="IU6" s="32" t="str">
        <f>'All expressed genes'!$C2</f>
        <v>Test</v>
      </c>
      <c r="IV6" s="32" t="str">
        <f>'All expressed genes'!$D2</f>
        <v>Control</v>
      </c>
    </row>
    <row r="7" spans="1:256" ht="15" customHeight="1">
      <c r="J7" s="149" t="str">
        <f>'Transcript table'!A11</f>
        <v>1|25</v>
      </c>
      <c r="K7" s="150" t="str">
        <f>'Transcript table'!D11</f>
        <v>Ala-AGC-1</v>
      </c>
      <c r="L7" s="151" t="e">
        <f ca="1">'All expressed genes'!E3</f>
        <v>#DIV/0!</v>
      </c>
      <c r="M7" s="151" t="e">
        <f ca="1">'All expressed genes'!F3</f>
        <v>#DIV/0!</v>
      </c>
      <c r="IS7" s="16" t="e">
        <f>#REF!</f>
        <v>#REF!</v>
      </c>
      <c r="IT7" s="16" t="e">
        <f>#REF!</f>
        <v>#REF!</v>
      </c>
      <c r="IU7" s="33" t="str">
        <f t="shared" ref="IU7:IU70" ca="1" si="0">IF(ISNUMBER(L7),L7,"")</f>
        <v/>
      </c>
      <c r="IV7" s="33" t="str">
        <f t="shared" ref="IV7:IV70" ca="1" si="1">IF(ISNUMBER(M7),M7,"")</f>
        <v/>
      </c>
    </row>
    <row r="8" spans="1:256" ht="15" customHeight="1">
      <c r="J8" s="149" t="str">
        <f>'Transcript table'!A12</f>
        <v>2|26</v>
      </c>
      <c r="K8" s="150" t="str">
        <f>'Transcript table'!D12</f>
        <v>Ala-AGC-2</v>
      </c>
      <c r="L8" s="151" t="e">
        <f ca="1">'All expressed genes'!E4</f>
        <v>#DIV/0!</v>
      </c>
      <c r="M8" s="151" t="e">
        <f ca="1">'All expressed genes'!F4</f>
        <v>#DIV/0!</v>
      </c>
      <c r="IS8" s="16" t="e">
        <f>#REF!</f>
        <v>#REF!</v>
      </c>
      <c r="IT8" s="16" t="e">
        <f>#REF!</f>
        <v>#REF!</v>
      </c>
      <c r="IU8" s="33" t="str">
        <f t="shared" ca="1" si="0"/>
        <v/>
      </c>
      <c r="IV8" s="33" t="str">
        <f t="shared" ca="1" si="1"/>
        <v/>
      </c>
    </row>
    <row r="9" spans="1:256" ht="15" customHeight="1">
      <c r="J9" s="149" t="str">
        <f>'Transcript table'!A13</f>
        <v>3|27</v>
      </c>
      <c r="K9" s="150" t="str">
        <f>'Transcript table'!D13</f>
        <v>Ala-AGC-3</v>
      </c>
      <c r="L9" s="151" t="e">
        <f ca="1">'All expressed genes'!E5</f>
        <v>#DIV/0!</v>
      </c>
      <c r="M9" s="151" t="e">
        <f ca="1">'All expressed genes'!F5</f>
        <v>#DIV/0!</v>
      </c>
      <c r="IS9" s="16" t="e">
        <f>#REF!</f>
        <v>#REF!</v>
      </c>
      <c r="IT9" s="16" t="e">
        <f>#REF!</f>
        <v>#REF!</v>
      </c>
      <c r="IU9" s="33" t="str">
        <f t="shared" ca="1" si="0"/>
        <v/>
      </c>
      <c r="IV9" s="33" t="str">
        <f t="shared" ca="1" si="1"/>
        <v/>
      </c>
    </row>
    <row r="10" spans="1:256" ht="15" customHeight="1">
      <c r="J10" s="149" t="str">
        <f>'Transcript table'!A14</f>
        <v>4|28</v>
      </c>
      <c r="K10" s="150" t="str">
        <f>'Transcript table'!D14</f>
        <v>Ala-AGC-4</v>
      </c>
      <c r="L10" s="151" t="e">
        <f ca="1">'All expressed genes'!E6</f>
        <v>#DIV/0!</v>
      </c>
      <c r="M10" s="151" t="e">
        <f ca="1">'All expressed genes'!F6</f>
        <v>#DIV/0!</v>
      </c>
      <c r="IS10" s="16" t="e">
        <f>#REF!</f>
        <v>#REF!</v>
      </c>
      <c r="IT10" s="16" t="e">
        <f>#REF!</f>
        <v>#REF!</v>
      </c>
      <c r="IU10" s="33" t="str">
        <f t="shared" ca="1" si="0"/>
        <v/>
      </c>
      <c r="IV10" s="33" t="str">
        <f t="shared" ca="1" si="1"/>
        <v/>
      </c>
    </row>
    <row r="11" spans="1:256" ht="15" customHeight="1">
      <c r="J11" s="149" t="str">
        <f>'Transcript table'!A15</f>
        <v>5|29</v>
      </c>
      <c r="K11" s="150" t="str">
        <f>'Transcript table'!D15</f>
        <v>Ala-CGC-1</v>
      </c>
      <c r="L11" s="151" t="e">
        <f ca="1">'All expressed genes'!E7</f>
        <v>#DIV/0!</v>
      </c>
      <c r="M11" s="151" t="e">
        <f ca="1">'All expressed genes'!F7</f>
        <v>#DIV/0!</v>
      </c>
      <c r="IS11" s="16" t="e">
        <f>#REF!</f>
        <v>#REF!</v>
      </c>
      <c r="IT11" s="16" t="e">
        <f>#REF!</f>
        <v>#REF!</v>
      </c>
      <c r="IU11" s="33" t="str">
        <f t="shared" ca="1" si="0"/>
        <v/>
      </c>
      <c r="IV11" s="33" t="str">
        <f t="shared" ca="1" si="1"/>
        <v/>
      </c>
    </row>
    <row r="12" spans="1:256" ht="15" customHeight="1">
      <c r="B12" s="34" t="e">
        <f ca="1">IF(MIN(L7:M191)&gt;1,10^(2+INT(LOG(MIN(L7:M191)))),10^(INT(LOG(MIN(IU7:IV191)))))</f>
        <v>#DIV/0!</v>
      </c>
      <c r="C12" s="35" t="e">
        <f ca="1">B12*'Scatter Plot'!A1</f>
        <v>#DIV/0!</v>
      </c>
      <c r="D12" s="35" t="e">
        <f ca="1">C12</f>
        <v>#DIV/0!</v>
      </c>
      <c r="E12" s="35" t="e">
        <f ca="1">B12</f>
        <v>#DIV/0!</v>
      </c>
      <c r="F12" s="36" t="e">
        <f ca="1">B12</f>
        <v>#DIV/0!</v>
      </c>
      <c r="J12" s="149" t="str">
        <f>'Transcript table'!A16</f>
        <v>6|30</v>
      </c>
      <c r="K12" s="150" t="str">
        <f>'Transcript table'!D16</f>
        <v>Ala-CGC-2</v>
      </c>
      <c r="L12" s="151" t="e">
        <f ca="1">'All expressed genes'!E8</f>
        <v>#DIV/0!</v>
      </c>
      <c r="M12" s="151" t="e">
        <f ca="1">'All expressed genes'!F8</f>
        <v>#DIV/0!</v>
      </c>
      <c r="IS12" s="16" t="e">
        <f>#REF!</f>
        <v>#REF!</v>
      </c>
      <c r="IT12" s="16" t="e">
        <f>#REF!</f>
        <v>#REF!</v>
      </c>
      <c r="IU12" s="33" t="str">
        <f t="shared" ca="1" si="0"/>
        <v/>
      </c>
      <c r="IV12" s="33" t="str">
        <f t="shared" ca="1" si="1"/>
        <v/>
      </c>
    </row>
    <row r="13" spans="1:256" ht="15" customHeight="1">
      <c r="B13" s="37" t="e">
        <f ca="1">IF(MAX(L7:M191)&gt;1,10^(2+INT(LOG(MAX(L7:M191)))),10^(INT(LOG(MAX(L7:M191)))+1))</f>
        <v>#DIV/0!</v>
      </c>
      <c r="C13" s="38" t="e">
        <f ca="1">B13*'Scatter Plot'!A1</f>
        <v>#DIV/0!</v>
      </c>
      <c r="D13" s="38" t="e">
        <f ca="1">C13</f>
        <v>#DIV/0!</v>
      </c>
      <c r="E13" s="38" t="e">
        <f ca="1">B13</f>
        <v>#DIV/0!</v>
      </c>
      <c r="F13" s="39" t="e">
        <f ca="1">B13</f>
        <v>#DIV/0!</v>
      </c>
      <c r="J13" s="149" t="str">
        <f>'Transcript table'!A17</f>
        <v>7|31</v>
      </c>
      <c r="K13" s="150" t="str">
        <f>'Transcript table'!D17</f>
        <v>Ala-CGC-3</v>
      </c>
      <c r="L13" s="151" t="e">
        <f ca="1">'All expressed genes'!E9</f>
        <v>#DIV/0!</v>
      </c>
      <c r="M13" s="151" t="e">
        <f ca="1">'All expressed genes'!F9</f>
        <v>#DIV/0!</v>
      </c>
      <c r="IS13" s="16" t="e">
        <f>#REF!</f>
        <v>#REF!</v>
      </c>
      <c r="IT13" s="16" t="e">
        <f>#REF!</f>
        <v>#REF!</v>
      </c>
      <c r="IU13" s="33" t="str">
        <f t="shared" ca="1" si="0"/>
        <v/>
      </c>
      <c r="IV13" s="33" t="str">
        <f t="shared" ca="1" si="1"/>
        <v/>
      </c>
    </row>
    <row r="14" spans="1:256" ht="15" customHeight="1">
      <c r="J14" s="149" t="str">
        <f>'Transcript table'!A18</f>
        <v>8|32</v>
      </c>
      <c r="K14" s="150" t="str">
        <f>'Transcript table'!D18</f>
        <v>Ala-TGC-1</v>
      </c>
      <c r="L14" s="151" t="e">
        <f ca="1">'All expressed genes'!E10</f>
        <v>#DIV/0!</v>
      </c>
      <c r="M14" s="151" t="e">
        <f ca="1">'All expressed genes'!F10</f>
        <v>#DIV/0!</v>
      </c>
      <c r="IS14" s="16" t="e">
        <f>#REF!</f>
        <v>#REF!</v>
      </c>
      <c r="IT14" s="16" t="e">
        <f>#REF!</f>
        <v>#REF!</v>
      </c>
      <c r="IU14" s="33" t="str">
        <f t="shared" ca="1" si="0"/>
        <v/>
      </c>
      <c r="IV14" s="33" t="str">
        <f t="shared" ca="1" si="1"/>
        <v/>
      </c>
    </row>
    <row r="15" spans="1:256" ht="15" customHeight="1">
      <c r="J15" s="149" t="str">
        <f>'Transcript table'!A19</f>
        <v>9|33</v>
      </c>
      <c r="K15" s="150" t="str">
        <f>'Transcript table'!D19</f>
        <v>Ala-TGC-2</v>
      </c>
      <c r="L15" s="151" t="e">
        <f ca="1">'All expressed genes'!E11</f>
        <v>#DIV/0!</v>
      </c>
      <c r="M15" s="151" t="e">
        <f ca="1">'All expressed genes'!F11</f>
        <v>#DIV/0!</v>
      </c>
      <c r="IS15" s="16" t="e">
        <f>#REF!</f>
        <v>#REF!</v>
      </c>
      <c r="IT15" s="16" t="e">
        <f>#REF!</f>
        <v>#REF!</v>
      </c>
      <c r="IU15" s="33" t="str">
        <f t="shared" ca="1" si="0"/>
        <v/>
      </c>
      <c r="IV15" s="33" t="str">
        <f t="shared" ca="1" si="1"/>
        <v/>
      </c>
    </row>
    <row r="16" spans="1:256" ht="15" customHeight="1">
      <c r="J16" s="149" t="str">
        <f>'Transcript table'!A20</f>
        <v>10|34</v>
      </c>
      <c r="K16" s="150" t="str">
        <f>'Transcript table'!D20</f>
        <v>Ala-TGC-3</v>
      </c>
      <c r="L16" s="151" t="e">
        <f ca="1">'All expressed genes'!E12</f>
        <v>#DIV/0!</v>
      </c>
      <c r="M16" s="151" t="e">
        <f ca="1">'All expressed genes'!F12</f>
        <v>#DIV/0!</v>
      </c>
      <c r="IS16" s="16" t="e">
        <f>#REF!</f>
        <v>#REF!</v>
      </c>
      <c r="IT16" s="16" t="e">
        <f>#REF!</f>
        <v>#REF!</v>
      </c>
      <c r="IU16" s="33" t="str">
        <f t="shared" ca="1" si="0"/>
        <v/>
      </c>
      <c r="IV16" s="33" t="str">
        <f t="shared" ca="1" si="1"/>
        <v/>
      </c>
    </row>
    <row r="17" spans="10:256" ht="15" customHeight="1">
      <c r="J17" s="149" t="str">
        <f>'Transcript table'!A21</f>
        <v>11|35</v>
      </c>
      <c r="K17" s="150" t="str">
        <f>'Transcript table'!D21</f>
        <v>Ala-TGC-4</v>
      </c>
      <c r="L17" s="151" t="e">
        <f ca="1">'All expressed genes'!E13</f>
        <v>#DIV/0!</v>
      </c>
      <c r="M17" s="151" t="e">
        <f ca="1">'All expressed genes'!F13</f>
        <v>#DIV/0!</v>
      </c>
      <c r="IS17" s="16" t="e">
        <f>#REF!</f>
        <v>#REF!</v>
      </c>
      <c r="IT17" s="16" t="e">
        <f>#REF!</f>
        <v>#REF!</v>
      </c>
      <c r="IU17" s="33" t="str">
        <f t="shared" ca="1" si="0"/>
        <v/>
      </c>
      <c r="IV17" s="33" t="str">
        <f t="shared" ca="1" si="1"/>
        <v/>
      </c>
    </row>
    <row r="18" spans="10:256" ht="15" customHeight="1">
      <c r="J18" s="149" t="str">
        <f>'Transcript table'!A22</f>
        <v>12|36</v>
      </c>
      <c r="K18" s="150" t="str">
        <f>'Transcript table'!D22</f>
        <v>Ala-TGC-5</v>
      </c>
      <c r="L18" s="151" t="e">
        <f ca="1">'All expressed genes'!E14</f>
        <v>#DIV/0!</v>
      </c>
      <c r="M18" s="151" t="e">
        <f ca="1">'All expressed genes'!F14</f>
        <v>#DIV/0!</v>
      </c>
      <c r="IS18" s="16" t="e">
        <f>#REF!</f>
        <v>#REF!</v>
      </c>
      <c r="IT18" s="16" t="e">
        <f>#REF!</f>
        <v>#REF!</v>
      </c>
      <c r="IU18" s="33" t="str">
        <f t="shared" ca="1" si="0"/>
        <v/>
      </c>
      <c r="IV18" s="33" t="str">
        <f t="shared" ca="1" si="1"/>
        <v/>
      </c>
    </row>
    <row r="19" spans="10:256" ht="15" customHeight="1">
      <c r="J19" s="149" t="str">
        <f>'Transcript table'!A23</f>
        <v>13|37</v>
      </c>
      <c r="K19" s="150" t="str">
        <f>'Transcript table'!D23</f>
        <v>Arg-ACG-1</v>
      </c>
      <c r="L19" s="151" t="e">
        <f ca="1">'All expressed genes'!E15</f>
        <v>#DIV/0!</v>
      </c>
      <c r="M19" s="151" t="e">
        <f ca="1">'All expressed genes'!F15</f>
        <v>#DIV/0!</v>
      </c>
      <c r="IS19" s="16" t="e">
        <f>#REF!</f>
        <v>#REF!</v>
      </c>
      <c r="IT19" s="16" t="e">
        <f>#REF!</f>
        <v>#REF!</v>
      </c>
      <c r="IU19" s="33" t="str">
        <f t="shared" ca="1" si="0"/>
        <v/>
      </c>
      <c r="IV19" s="33" t="str">
        <f t="shared" ca="1" si="1"/>
        <v/>
      </c>
    </row>
    <row r="20" spans="10:256" ht="15" customHeight="1">
      <c r="J20" s="149" t="str">
        <f>'Transcript table'!A24</f>
        <v>14|38</v>
      </c>
      <c r="K20" s="150" t="str">
        <f>'Transcript table'!D24</f>
        <v>Arg-ACG-2</v>
      </c>
      <c r="L20" s="151" t="e">
        <f ca="1">'All expressed genes'!E16</f>
        <v>#DIV/0!</v>
      </c>
      <c r="M20" s="151" t="e">
        <f ca="1">'All expressed genes'!F16</f>
        <v>#DIV/0!</v>
      </c>
      <c r="IS20" s="16" t="e">
        <f>#REF!</f>
        <v>#REF!</v>
      </c>
      <c r="IT20" s="16" t="e">
        <f>#REF!</f>
        <v>#REF!</v>
      </c>
      <c r="IU20" s="33" t="str">
        <f t="shared" ca="1" si="0"/>
        <v/>
      </c>
      <c r="IV20" s="33" t="str">
        <f t="shared" ca="1" si="1"/>
        <v/>
      </c>
    </row>
    <row r="21" spans="10:256" ht="15" customHeight="1">
      <c r="J21" s="149" t="str">
        <f>'Transcript table'!A25</f>
        <v>15|39</v>
      </c>
      <c r="K21" s="150" t="str">
        <f>'Transcript table'!D25</f>
        <v>Arg-ACG-3</v>
      </c>
      <c r="L21" s="151" t="e">
        <f ca="1">'All expressed genes'!E17</f>
        <v>#DIV/0!</v>
      </c>
      <c r="M21" s="151" t="e">
        <f ca="1">'All expressed genes'!F17</f>
        <v>#DIV/0!</v>
      </c>
      <c r="IS21" s="16" t="e">
        <f>#REF!</f>
        <v>#REF!</v>
      </c>
      <c r="IT21" s="16" t="e">
        <f>#REF!</f>
        <v>#REF!</v>
      </c>
      <c r="IU21" s="33" t="str">
        <f t="shared" ca="1" si="0"/>
        <v/>
      </c>
      <c r="IV21" s="33" t="str">
        <f t="shared" ca="1" si="1"/>
        <v/>
      </c>
    </row>
    <row r="22" spans="10:256" ht="15" customHeight="1">
      <c r="J22" s="149" t="str">
        <f>'Transcript table'!A26</f>
        <v>16|40</v>
      </c>
      <c r="K22" s="150" t="str">
        <f>'Transcript table'!D26</f>
        <v>Arg-CCG-1</v>
      </c>
      <c r="L22" s="151" t="e">
        <f ca="1">'All expressed genes'!E18</f>
        <v>#DIV/0!</v>
      </c>
      <c r="M22" s="151" t="e">
        <f ca="1">'All expressed genes'!F18</f>
        <v>#DIV/0!</v>
      </c>
      <c r="IS22" s="16" t="e">
        <f>#REF!</f>
        <v>#REF!</v>
      </c>
      <c r="IT22" s="16" t="e">
        <f>#REF!</f>
        <v>#REF!</v>
      </c>
      <c r="IU22" s="33" t="str">
        <f t="shared" ca="1" si="0"/>
        <v/>
      </c>
      <c r="IV22" s="33" t="str">
        <f t="shared" ca="1" si="1"/>
        <v/>
      </c>
    </row>
    <row r="23" spans="10:256" ht="15" customHeight="1">
      <c r="J23" s="149" t="str">
        <f>'Transcript table'!A27</f>
        <v>17|41</v>
      </c>
      <c r="K23" s="150" t="str">
        <f>'Transcript table'!D27</f>
        <v>Arg-CCG-2</v>
      </c>
      <c r="L23" s="151" t="e">
        <f ca="1">'All expressed genes'!E19</f>
        <v>#DIV/0!</v>
      </c>
      <c r="M23" s="151" t="e">
        <f ca="1">'All expressed genes'!F19</f>
        <v>#DIV/0!</v>
      </c>
      <c r="IS23" s="16" t="e">
        <f>#REF!</f>
        <v>#REF!</v>
      </c>
      <c r="IT23" s="16" t="e">
        <f>#REF!</f>
        <v>#REF!</v>
      </c>
      <c r="IU23" s="33" t="str">
        <f t="shared" ca="1" si="0"/>
        <v/>
      </c>
      <c r="IV23" s="33" t="str">
        <f t="shared" ca="1" si="1"/>
        <v/>
      </c>
    </row>
    <row r="24" spans="10:256" ht="15" customHeight="1">
      <c r="J24" s="149" t="str">
        <f>'Transcript table'!A28</f>
        <v>18|42</v>
      </c>
      <c r="K24" s="150" t="str">
        <f>'Transcript table'!D28</f>
        <v>Arg-CCT-1</v>
      </c>
      <c r="L24" s="151" t="e">
        <f ca="1">'All expressed genes'!E20</f>
        <v>#DIV/0!</v>
      </c>
      <c r="M24" s="151" t="e">
        <f ca="1">'All expressed genes'!F20</f>
        <v>#DIV/0!</v>
      </c>
      <c r="IS24" s="16" t="e">
        <f>#REF!</f>
        <v>#REF!</v>
      </c>
      <c r="IT24" s="16" t="e">
        <f>#REF!</f>
        <v>#REF!</v>
      </c>
      <c r="IU24" s="33" t="str">
        <f t="shared" ca="1" si="0"/>
        <v/>
      </c>
      <c r="IV24" s="33" t="str">
        <f t="shared" ca="1" si="1"/>
        <v/>
      </c>
    </row>
    <row r="25" spans="10:256" ht="15" customHeight="1">
      <c r="J25" s="149" t="str">
        <f>'Transcript table'!A29</f>
        <v>19|43</v>
      </c>
      <c r="K25" s="150" t="str">
        <f>'Transcript table'!D29</f>
        <v>Arg-CCT-2</v>
      </c>
      <c r="L25" s="151" t="e">
        <f ca="1">'All expressed genes'!E21</f>
        <v>#DIV/0!</v>
      </c>
      <c r="M25" s="151" t="e">
        <f ca="1">'All expressed genes'!F21</f>
        <v>#DIV/0!</v>
      </c>
      <c r="IS25" s="16" t="e">
        <f>#REF!</f>
        <v>#REF!</v>
      </c>
      <c r="IT25" s="16" t="e">
        <f>#REF!</f>
        <v>#REF!</v>
      </c>
      <c r="IU25" s="33" t="str">
        <f t="shared" ca="1" si="0"/>
        <v/>
      </c>
      <c r="IV25" s="33" t="str">
        <f t="shared" ca="1" si="1"/>
        <v/>
      </c>
    </row>
    <row r="26" spans="10:256" ht="15" customHeight="1">
      <c r="J26" s="149" t="str">
        <f>'Transcript table'!A30</f>
        <v>20|44</v>
      </c>
      <c r="K26" s="150" t="str">
        <f>'Transcript table'!D30</f>
        <v>Arg-CCT-3</v>
      </c>
      <c r="L26" s="151" t="e">
        <f ca="1">'All expressed genes'!E22</f>
        <v>#DIV/0!</v>
      </c>
      <c r="M26" s="151" t="e">
        <f ca="1">'All expressed genes'!F22</f>
        <v>#DIV/0!</v>
      </c>
      <c r="IS26" s="16" t="e">
        <f>#REF!</f>
        <v>#REF!</v>
      </c>
      <c r="IT26" s="16" t="e">
        <f>#REF!</f>
        <v>#REF!</v>
      </c>
      <c r="IU26" s="33" t="str">
        <f t="shared" ca="1" si="0"/>
        <v/>
      </c>
      <c r="IV26" s="33" t="str">
        <f t="shared" ca="1" si="1"/>
        <v/>
      </c>
    </row>
    <row r="27" spans="10:256" ht="15" customHeight="1">
      <c r="J27" s="149" t="str">
        <f>'Transcript table'!A31</f>
        <v>21|45</v>
      </c>
      <c r="K27" s="150" t="str">
        <f>'Transcript table'!D31</f>
        <v>Arg-CCT-4</v>
      </c>
      <c r="L27" s="151" t="e">
        <f ca="1">'All expressed genes'!E23</f>
        <v>#DIV/0!</v>
      </c>
      <c r="M27" s="151" t="e">
        <f ca="1">'All expressed genes'!F23</f>
        <v>#DIV/0!</v>
      </c>
      <c r="IS27" s="16" t="e">
        <f>#REF!</f>
        <v>#REF!</v>
      </c>
      <c r="IT27" s="16" t="e">
        <f>#REF!</f>
        <v>#REF!</v>
      </c>
      <c r="IU27" s="33" t="str">
        <f t="shared" ca="1" si="0"/>
        <v/>
      </c>
      <c r="IV27" s="33" t="str">
        <f t="shared" ca="1" si="1"/>
        <v/>
      </c>
    </row>
    <row r="28" spans="10:256" ht="15" customHeight="1">
      <c r="J28" s="149" t="str">
        <f>'Transcript table'!A32</f>
        <v>22|46</v>
      </c>
      <c r="K28" s="150" t="str">
        <f>'Transcript table'!D32</f>
        <v>Arg-TCG-1</v>
      </c>
      <c r="L28" s="151" t="e">
        <f ca="1">'All expressed genes'!E24</f>
        <v>#DIV/0!</v>
      </c>
      <c r="M28" s="151" t="e">
        <f ca="1">'All expressed genes'!F24</f>
        <v>#DIV/0!</v>
      </c>
      <c r="IS28" s="16" t="e">
        <f>#REF!</f>
        <v>#REF!</v>
      </c>
      <c r="IT28" s="16" t="e">
        <f>#REF!</f>
        <v>#REF!</v>
      </c>
      <c r="IU28" s="33" t="str">
        <f t="shared" ca="1" si="0"/>
        <v/>
      </c>
      <c r="IV28" s="33" t="str">
        <f t="shared" ca="1" si="1"/>
        <v/>
      </c>
    </row>
    <row r="29" spans="10:256" ht="15" customHeight="1">
      <c r="J29" s="149" t="str">
        <f>'Transcript table'!A33</f>
        <v>23|47</v>
      </c>
      <c r="K29" s="150" t="str">
        <f>'Transcript table'!D33</f>
        <v>Arg-TCG-2</v>
      </c>
      <c r="L29" s="151" t="e">
        <f ca="1">'All expressed genes'!E25</f>
        <v>#DIV/0!</v>
      </c>
      <c r="M29" s="151" t="e">
        <f ca="1">'All expressed genes'!F25</f>
        <v>#DIV/0!</v>
      </c>
      <c r="IS29" s="16" t="e">
        <f>#REF!</f>
        <v>#REF!</v>
      </c>
      <c r="IT29" s="16" t="e">
        <f>#REF!</f>
        <v>#REF!</v>
      </c>
      <c r="IU29" s="33" t="str">
        <f t="shared" ca="1" si="0"/>
        <v/>
      </c>
      <c r="IV29" s="33" t="str">
        <f t="shared" ca="1" si="1"/>
        <v/>
      </c>
    </row>
    <row r="30" spans="10:256" ht="15" customHeight="1">
      <c r="J30" s="149" t="str">
        <f>'Transcript table'!A34</f>
        <v>24|48</v>
      </c>
      <c r="K30" s="150" t="str">
        <f>'Transcript table'!D34</f>
        <v>Arg-TCT-1</v>
      </c>
      <c r="L30" s="151" t="e">
        <f ca="1">'All expressed genes'!E26</f>
        <v>#DIV/0!</v>
      </c>
      <c r="M30" s="151" t="e">
        <f ca="1">'All expressed genes'!F26</f>
        <v>#DIV/0!</v>
      </c>
      <c r="IS30" s="16" t="e">
        <f>#REF!</f>
        <v>#REF!</v>
      </c>
      <c r="IT30" s="16" t="e">
        <f>#REF!</f>
        <v>#REF!</v>
      </c>
      <c r="IU30" s="33" t="str">
        <f t="shared" ca="1" si="0"/>
        <v/>
      </c>
      <c r="IV30" s="33" t="str">
        <f t="shared" ca="1" si="1"/>
        <v/>
      </c>
    </row>
    <row r="31" spans="10:256" ht="15" customHeight="1">
      <c r="J31" s="149" t="str">
        <f>'Transcript table'!A35</f>
        <v>49|73</v>
      </c>
      <c r="K31" s="150" t="str">
        <f>'Transcript table'!D35</f>
        <v>Arg-TCT-2</v>
      </c>
      <c r="L31" s="151" t="e">
        <f ca="1">'All expressed genes'!E27</f>
        <v>#DIV/0!</v>
      </c>
      <c r="M31" s="151" t="e">
        <f ca="1">'All expressed genes'!F27</f>
        <v>#DIV/0!</v>
      </c>
      <c r="IS31" s="16" t="e">
        <f>#REF!</f>
        <v>#REF!</v>
      </c>
      <c r="IT31" s="16" t="e">
        <f>#REF!</f>
        <v>#REF!</v>
      </c>
      <c r="IU31" s="33" t="str">
        <f t="shared" ca="1" si="0"/>
        <v/>
      </c>
      <c r="IV31" s="33" t="str">
        <f t="shared" ca="1" si="1"/>
        <v/>
      </c>
    </row>
    <row r="32" spans="10:256" ht="15" customHeight="1">
      <c r="J32" s="149" t="str">
        <f>'Transcript table'!A36</f>
        <v>50|74</v>
      </c>
      <c r="K32" s="150" t="str">
        <f>'Transcript table'!D36</f>
        <v>Arg-TCT-3</v>
      </c>
      <c r="L32" s="151" t="e">
        <f ca="1">'All expressed genes'!E28</f>
        <v>#DIV/0!</v>
      </c>
      <c r="M32" s="151" t="e">
        <f ca="1">'All expressed genes'!F28</f>
        <v>#DIV/0!</v>
      </c>
      <c r="IS32" s="16" t="e">
        <f>#REF!</f>
        <v>#REF!</v>
      </c>
      <c r="IT32" s="16" t="e">
        <f>#REF!</f>
        <v>#REF!</v>
      </c>
      <c r="IU32" s="33" t="str">
        <f t="shared" ca="1" si="0"/>
        <v/>
      </c>
      <c r="IV32" s="33" t="str">
        <f t="shared" ca="1" si="1"/>
        <v/>
      </c>
    </row>
    <row r="33" spans="10:256" ht="15" customHeight="1">
      <c r="J33" s="149" t="str">
        <f>'Transcript table'!A37</f>
        <v>51|75</v>
      </c>
      <c r="K33" s="150" t="str">
        <f>'Transcript table'!D37</f>
        <v>Asn-GTT-1</v>
      </c>
      <c r="L33" s="151" t="e">
        <f ca="1">'All expressed genes'!E29</f>
        <v>#DIV/0!</v>
      </c>
      <c r="M33" s="151" t="e">
        <f ca="1">'All expressed genes'!F29</f>
        <v>#DIV/0!</v>
      </c>
      <c r="IS33" s="16" t="e">
        <f>#REF!</f>
        <v>#REF!</v>
      </c>
      <c r="IT33" s="16" t="e">
        <f>#REF!</f>
        <v>#REF!</v>
      </c>
      <c r="IU33" s="33" t="str">
        <f t="shared" ca="1" si="0"/>
        <v/>
      </c>
      <c r="IV33" s="33" t="str">
        <f t="shared" ca="1" si="1"/>
        <v/>
      </c>
    </row>
    <row r="34" spans="10:256" ht="15" customHeight="1">
      <c r="J34" s="149" t="str">
        <f>'Transcript table'!A38</f>
        <v>52|76</v>
      </c>
      <c r="K34" s="150" t="str">
        <f>'Transcript table'!D38</f>
        <v>Asn-GTT-2</v>
      </c>
      <c r="L34" s="151" t="e">
        <f ca="1">'All expressed genes'!E30</f>
        <v>#DIV/0!</v>
      </c>
      <c r="M34" s="151" t="e">
        <f ca="1">'All expressed genes'!F30</f>
        <v>#DIV/0!</v>
      </c>
      <c r="IS34" s="16" t="e">
        <f>#REF!</f>
        <v>#REF!</v>
      </c>
      <c r="IT34" s="16" t="e">
        <f>#REF!</f>
        <v>#REF!</v>
      </c>
      <c r="IU34" s="33" t="str">
        <f t="shared" ca="1" si="0"/>
        <v/>
      </c>
      <c r="IV34" s="33" t="str">
        <f t="shared" ca="1" si="1"/>
        <v/>
      </c>
    </row>
    <row r="35" spans="10:256" ht="15" customHeight="1">
      <c r="J35" s="149" t="str">
        <f>'Transcript table'!A39</f>
        <v>53|77</v>
      </c>
      <c r="K35" s="150" t="str">
        <f>'Transcript table'!D39</f>
        <v>Asn-GTT-3</v>
      </c>
      <c r="L35" s="151" t="e">
        <f ca="1">'All expressed genes'!E31</f>
        <v>#DIV/0!</v>
      </c>
      <c r="M35" s="151" t="e">
        <f ca="1">'All expressed genes'!F31</f>
        <v>#DIV/0!</v>
      </c>
      <c r="IS35" s="16" t="e">
        <f>#REF!</f>
        <v>#REF!</v>
      </c>
      <c r="IT35" s="16" t="e">
        <f>#REF!</f>
        <v>#REF!</v>
      </c>
      <c r="IU35" s="33" t="str">
        <f t="shared" ca="1" si="0"/>
        <v/>
      </c>
      <c r="IV35" s="33" t="str">
        <f t="shared" ca="1" si="1"/>
        <v/>
      </c>
    </row>
    <row r="36" spans="10:256" ht="15" customHeight="1">
      <c r="J36" s="149" t="str">
        <f>'Transcript table'!A40</f>
        <v>54|78</v>
      </c>
      <c r="K36" s="150" t="str">
        <f>'Transcript table'!D40</f>
        <v>Asn-GTT-4</v>
      </c>
      <c r="L36" s="151" t="e">
        <f ca="1">'All expressed genes'!E32</f>
        <v>#DIV/0!</v>
      </c>
      <c r="M36" s="151" t="e">
        <f ca="1">'All expressed genes'!F32</f>
        <v>#DIV/0!</v>
      </c>
      <c r="IS36" s="16" t="e">
        <f>#REF!</f>
        <v>#REF!</v>
      </c>
      <c r="IT36" s="16" t="e">
        <f>#REF!</f>
        <v>#REF!</v>
      </c>
      <c r="IU36" s="33" t="str">
        <f t="shared" ca="1" si="0"/>
        <v/>
      </c>
      <c r="IV36" s="33" t="str">
        <f t="shared" ca="1" si="1"/>
        <v/>
      </c>
    </row>
    <row r="37" spans="10:256" ht="15" customHeight="1">
      <c r="J37" s="149" t="str">
        <f>'Transcript table'!A41</f>
        <v>55|79</v>
      </c>
      <c r="K37" s="150" t="str">
        <f>'Transcript table'!D41</f>
        <v>Asn-GTT-5</v>
      </c>
      <c r="L37" s="151" t="e">
        <f ca="1">'All expressed genes'!E33</f>
        <v>#DIV/0!</v>
      </c>
      <c r="M37" s="151" t="e">
        <f ca="1">'All expressed genes'!F33</f>
        <v>#DIV/0!</v>
      </c>
      <c r="IS37" s="16" t="e">
        <f>#REF!</f>
        <v>#REF!</v>
      </c>
      <c r="IT37" s="16" t="e">
        <f>#REF!</f>
        <v>#REF!</v>
      </c>
      <c r="IU37" s="33" t="str">
        <f t="shared" ca="1" si="0"/>
        <v/>
      </c>
      <c r="IV37" s="33" t="str">
        <f t="shared" ca="1" si="1"/>
        <v/>
      </c>
    </row>
    <row r="38" spans="10:256" ht="15" customHeight="1">
      <c r="J38" s="149" t="str">
        <f>'Transcript table'!A42</f>
        <v>56|80</v>
      </c>
      <c r="K38" s="150" t="str">
        <f>'Transcript table'!D42</f>
        <v>Asn-GTT-6</v>
      </c>
      <c r="L38" s="151" t="e">
        <f ca="1">'All expressed genes'!E34</f>
        <v>#DIV/0!</v>
      </c>
      <c r="M38" s="151" t="e">
        <f ca="1">'All expressed genes'!F34</f>
        <v>#DIV/0!</v>
      </c>
      <c r="IS38" s="16" t="e">
        <f>#REF!</f>
        <v>#REF!</v>
      </c>
      <c r="IT38" s="16" t="e">
        <f>#REF!</f>
        <v>#REF!</v>
      </c>
      <c r="IU38" s="33" t="str">
        <f t="shared" ca="1" si="0"/>
        <v/>
      </c>
      <c r="IV38" s="33" t="str">
        <f t="shared" ca="1" si="1"/>
        <v/>
      </c>
    </row>
    <row r="39" spans="10:256" ht="15" customHeight="1">
      <c r="J39" s="149" t="str">
        <f>'Transcript table'!A43</f>
        <v>57|81</v>
      </c>
      <c r="K39" s="150" t="str">
        <f>'Transcript table'!D43</f>
        <v>Asn-GTT-7</v>
      </c>
      <c r="L39" s="151" t="e">
        <f ca="1">'All expressed genes'!E35</f>
        <v>#DIV/0!</v>
      </c>
      <c r="M39" s="151" t="e">
        <f ca="1">'All expressed genes'!F35</f>
        <v>#DIV/0!</v>
      </c>
      <c r="IS39" s="16" t="e">
        <f>#REF!</f>
        <v>#REF!</v>
      </c>
      <c r="IT39" s="16" t="e">
        <f>#REF!</f>
        <v>#REF!</v>
      </c>
      <c r="IU39" s="33" t="str">
        <f t="shared" ca="1" si="0"/>
        <v/>
      </c>
      <c r="IV39" s="33" t="str">
        <f t="shared" ca="1" si="1"/>
        <v/>
      </c>
    </row>
    <row r="40" spans="10:256" ht="15" customHeight="1">
      <c r="J40" s="149" t="str">
        <f>'Transcript table'!A44</f>
        <v>58|82</v>
      </c>
      <c r="K40" s="150" t="str">
        <f>'Transcript table'!D44</f>
        <v>Asp-GTC-1</v>
      </c>
      <c r="L40" s="151" t="e">
        <f ca="1">'All expressed genes'!E36</f>
        <v>#DIV/0!</v>
      </c>
      <c r="M40" s="151" t="e">
        <f ca="1">'All expressed genes'!F36</f>
        <v>#DIV/0!</v>
      </c>
      <c r="IS40" s="16" t="e">
        <f>#REF!</f>
        <v>#REF!</v>
      </c>
      <c r="IT40" s="16" t="e">
        <f>#REF!</f>
        <v>#REF!</v>
      </c>
      <c r="IU40" s="33" t="str">
        <f t="shared" ca="1" si="0"/>
        <v/>
      </c>
      <c r="IV40" s="33" t="str">
        <f t="shared" ca="1" si="1"/>
        <v/>
      </c>
    </row>
    <row r="41" spans="10:256" ht="15" customHeight="1">
      <c r="J41" s="149" t="str">
        <f>'Transcript table'!A45</f>
        <v>59|83</v>
      </c>
      <c r="K41" s="150" t="str">
        <f>'Transcript table'!D45</f>
        <v>Asp-GTC-2</v>
      </c>
      <c r="L41" s="151" t="e">
        <f ca="1">'All expressed genes'!E37</f>
        <v>#DIV/0!</v>
      </c>
      <c r="M41" s="151" t="e">
        <f ca="1">'All expressed genes'!F37</f>
        <v>#DIV/0!</v>
      </c>
      <c r="IS41" s="16" t="e">
        <f>#REF!</f>
        <v>#REF!</v>
      </c>
      <c r="IT41" s="16" t="e">
        <f>#REF!</f>
        <v>#REF!</v>
      </c>
      <c r="IU41" s="33" t="str">
        <f t="shared" ca="1" si="0"/>
        <v/>
      </c>
      <c r="IV41" s="33" t="str">
        <f t="shared" ca="1" si="1"/>
        <v/>
      </c>
    </row>
    <row r="42" spans="10:256" ht="15" customHeight="1">
      <c r="J42" s="149" t="str">
        <f>'Transcript table'!A46</f>
        <v>60|84</v>
      </c>
      <c r="K42" s="150" t="str">
        <f>'Transcript table'!D46</f>
        <v>Asp-GTC-3</v>
      </c>
      <c r="L42" s="151" t="e">
        <f ca="1">'All expressed genes'!E38</f>
        <v>#DIV/0!</v>
      </c>
      <c r="M42" s="151" t="e">
        <f ca="1">'All expressed genes'!F38</f>
        <v>#DIV/0!</v>
      </c>
      <c r="IS42" s="16" t="e">
        <f>#REF!</f>
        <v>#REF!</v>
      </c>
      <c r="IT42" s="16" t="e">
        <f>#REF!</f>
        <v>#REF!</v>
      </c>
      <c r="IU42" s="33" t="str">
        <f t="shared" ca="1" si="0"/>
        <v/>
      </c>
      <c r="IV42" s="33" t="str">
        <f t="shared" ca="1" si="1"/>
        <v/>
      </c>
    </row>
    <row r="43" spans="10:256" ht="15" customHeight="1">
      <c r="J43" s="149" t="str">
        <f>'Transcript table'!A47</f>
        <v>61|85</v>
      </c>
      <c r="K43" s="150" t="str">
        <f>'Transcript table'!D47</f>
        <v>Cys-GCA-1</v>
      </c>
      <c r="L43" s="151" t="e">
        <f ca="1">'All expressed genes'!E39</f>
        <v>#DIV/0!</v>
      </c>
      <c r="M43" s="151" t="e">
        <f ca="1">'All expressed genes'!F39</f>
        <v>#DIV/0!</v>
      </c>
      <c r="IS43" s="16" t="e">
        <f>#REF!</f>
        <v>#REF!</v>
      </c>
      <c r="IT43" s="16" t="e">
        <f>#REF!</f>
        <v>#REF!</v>
      </c>
      <c r="IU43" s="33" t="str">
        <f t="shared" ca="1" si="0"/>
        <v/>
      </c>
      <c r="IV43" s="33" t="str">
        <f t="shared" ca="1" si="1"/>
        <v/>
      </c>
    </row>
    <row r="44" spans="10:256" ht="15" customHeight="1">
      <c r="J44" s="149" t="str">
        <f>'Transcript table'!A48</f>
        <v>62|86</v>
      </c>
      <c r="K44" s="150" t="str">
        <f>'Transcript table'!D48</f>
        <v>Cys-GCA-2</v>
      </c>
      <c r="L44" s="151" t="e">
        <f ca="1">'All expressed genes'!E40</f>
        <v>#DIV/0!</v>
      </c>
      <c r="M44" s="151" t="e">
        <f ca="1">'All expressed genes'!F40</f>
        <v>#DIV/0!</v>
      </c>
      <c r="IS44" s="16" t="e">
        <f>#REF!</f>
        <v>#REF!</v>
      </c>
      <c r="IT44" s="16" t="e">
        <f>#REF!</f>
        <v>#REF!</v>
      </c>
      <c r="IU44" s="33" t="str">
        <f t="shared" ca="1" si="0"/>
        <v/>
      </c>
      <c r="IV44" s="33" t="str">
        <f t="shared" ca="1" si="1"/>
        <v/>
      </c>
    </row>
    <row r="45" spans="10:256" ht="15" customHeight="1">
      <c r="J45" s="149" t="str">
        <f>'Transcript table'!A49</f>
        <v>63|87</v>
      </c>
      <c r="K45" s="150" t="str">
        <f>'Transcript table'!D49</f>
        <v>Cys-GCA-3</v>
      </c>
      <c r="L45" s="151" t="e">
        <f ca="1">'All expressed genes'!E41</f>
        <v>#DIV/0!</v>
      </c>
      <c r="M45" s="151" t="e">
        <f ca="1">'All expressed genes'!F41</f>
        <v>#DIV/0!</v>
      </c>
      <c r="IS45" s="16" t="e">
        <f>#REF!</f>
        <v>#REF!</v>
      </c>
      <c r="IT45" s="16" t="e">
        <f>#REF!</f>
        <v>#REF!</v>
      </c>
      <c r="IU45" s="33" t="str">
        <f t="shared" ca="1" si="0"/>
        <v/>
      </c>
      <c r="IV45" s="33" t="str">
        <f t="shared" ca="1" si="1"/>
        <v/>
      </c>
    </row>
    <row r="46" spans="10:256" ht="15" customHeight="1">
      <c r="J46" s="149" t="str">
        <f>'Transcript table'!A50</f>
        <v>64|88</v>
      </c>
      <c r="K46" s="150" t="str">
        <f>'Transcript table'!D50</f>
        <v>Cys-GCA-4</v>
      </c>
      <c r="L46" s="151" t="e">
        <f ca="1">'All expressed genes'!E42</f>
        <v>#DIV/0!</v>
      </c>
      <c r="M46" s="151" t="e">
        <f ca="1">'All expressed genes'!F42</f>
        <v>#DIV/0!</v>
      </c>
      <c r="IS46" s="16" t="e">
        <f>#REF!</f>
        <v>#REF!</v>
      </c>
      <c r="IT46" s="16" t="e">
        <f>#REF!</f>
        <v>#REF!</v>
      </c>
      <c r="IU46" s="33" t="str">
        <f t="shared" ca="1" si="0"/>
        <v/>
      </c>
      <c r="IV46" s="33" t="str">
        <f t="shared" ca="1" si="1"/>
        <v/>
      </c>
    </row>
    <row r="47" spans="10:256" ht="15" customHeight="1">
      <c r="J47" s="149" t="str">
        <f>'Transcript table'!A51</f>
        <v>65|89</v>
      </c>
      <c r="K47" s="150" t="str">
        <f>'Transcript table'!D51</f>
        <v>Cys-GCA-5</v>
      </c>
      <c r="L47" s="151" t="e">
        <f ca="1">'All expressed genes'!E43</f>
        <v>#DIV/0!</v>
      </c>
      <c r="M47" s="151" t="e">
        <f ca="1">'All expressed genes'!F43</f>
        <v>#DIV/0!</v>
      </c>
      <c r="IS47" s="16" t="e">
        <f>#REF!</f>
        <v>#REF!</v>
      </c>
      <c r="IT47" s="16" t="e">
        <f>#REF!</f>
        <v>#REF!</v>
      </c>
      <c r="IU47" s="33" t="str">
        <f t="shared" ca="1" si="0"/>
        <v/>
      </c>
      <c r="IV47" s="33" t="str">
        <f t="shared" ca="1" si="1"/>
        <v/>
      </c>
    </row>
    <row r="48" spans="10:256" ht="15" customHeight="1">
      <c r="J48" s="149" t="str">
        <f>'Transcript table'!A52</f>
        <v>66|90</v>
      </c>
      <c r="K48" s="150" t="str">
        <f>'Transcript table'!D52</f>
        <v>Cys-GCA-6</v>
      </c>
      <c r="L48" s="151" t="e">
        <f ca="1">'All expressed genes'!E44</f>
        <v>#DIV/0!</v>
      </c>
      <c r="M48" s="151" t="e">
        <f ca="1">'All expressed genes'!F44</f>
        <v>#DIV/0!</v>
      </c>
      <c r="IS48" s="16" t="e">
        <f>#REF!</f>
        <v>#REF!</v>
      </c>
      <c r="IT48" s="16" t="e">
        <f>#REF!</f>
        <v>#REF!</v>
      </c>
      <c r="IU48" s="33" t="str">
        <f t="shared" ca="1" si="0"/>
        <v/>
      </c>
      <c r="IV48" s="33" t="str">
        <f t="shared" ca="1" si="1"/>
        <v/>
      </c>
    </row>
    <row r="49" spans="10:256" ht="15" customHeight="1">
      <c r="J49" s="149" t="str">
        <f>'Transcript table'!A53</f>
        <v>67|91</v>
      </c>
      <c r="K49" s="150" t="str">
        <f>'Transcript table'!D53</f>
        <v>Cys-GCA-7</v>
      </c>
      <c r="L49" s="151" t="e">
        <f ca="1">'All expressed genes'!E45</f>
        <v>#DIV/0!</v>
      </c>
      <c r="M49" s="151" t="e">
        <f ca="1">'All expressed genes'!F45</f>
        <v>#DIV/0!</v>
      </c>
      <c r="IS49" s="16" t="e">
        <f>#REF!</f>
        <v>#REF!</v>
      </c>
      <c r="IT49" s="16" t="e">
        <f>#REF!</f>
        <v>#REF!</v>
      </c>
      <c r="IU49" s="33" t="str">
        <f t="shared" ca="1" si="0"/>
        <v/>
      </c>
      <c r="IV49" s="33" t="str">
        <f t="shared" ca="1" si="1"/>
        <v/>
      </c>
    </row>
    <row r="50" spans="10:256" ht="15" customHeight="1">
      <c r="J50" s="149" t="str">
        <f>'Transcript table'!A54</f>
        <v>68|92</v>
      </c>
      <c r="K50" s="150" t="str">
        <f>'Transcript table'!D54</f>
        <v>Cys-GCA-8</v>
      </c>
      <c r="L50" s="151" t="e">
        <f ca="1">'All expressed genes'!E46</f>
        <v>#DIV/0!</v>
      </c>
      <c r="M50" s="151" t="e">
        <f ca="1">'All expressed genes'!F46</f>
        <v>#DIV/0!</v>
      </c>
      <c r="IS50" s="16" t="e">
        <f>#REF!</f>
        <v>#REF!</v>
      </c>
      <c r="IT50" s="16" t="e">
        <f>#REF!</f>
        <v>#REF!</v>
      </c>
      <c r="IU50" s="33" t="str">
        <f t="shared" ca="1" si="0"/>
        <v/>
      </c>
      <c r="IV50" s="33" t="str">
        <f t="shared" ca="1" si="1"/>
        <v/>
      </c>
    </row>
    <row r="51" spans="10:256" ht="15" customHeight="1">
      <c r="J51" s="149" t="str">
        <f>'Transcript table'!A55</f>
        <v>69|93</v>
      </c>
      <c r="K51" s="150" t="str">
        <f>'Transcript table'!D55</f>
        <v>Cys-GCA-9</v>
      </c>
      <c r="L51" s="151" t="e">
        <f ca="1">'All expressed genes'!E47</f>
        <v>#DIV/0!</v>
      </c>
      <c r="M51" s="151" t="e">
        <f ca="1">'All expressed genes'!F47</f>
        <v>#DIV/0!</v>
      </c>
      <c r="IS51" s="16" t="e">
        <f>#REF!</f>
        <v>#REF!</v>
      </c>
      <c r="IT51" s="16" t="e">
        <f>#REF!</f>
        <v>#REF!</v>
      </c>
      <c r="IU51" s="33" t="str">
        <f t="shared" ca="1" si="0"/>
        <v/>
      </c>
      <c r="IV51" s="33" t="str">
        <f t="shared" ca="1" si="1"/>
        <v/>
      </c>
    </row>
    <row r="52" spans="10:256" ht="15" customHeight="1">
      <c r="J52" s="149" t="str">
        <f>'Transcript table'!A56</f>
        <v>70|94</v>
      </c>
      <c r="K52" s="150" t="str">
        <f>'Transcript table'!D56</f>
        <v>Gln-CTG-1</v>
      </c>
      <c r="L52" s="151" t="e">
        <f ca="1">'All expressed genes'!E48</f>
        <v>#DIV/0!</v>
      </c>
      <c r="M52" s="151" t="e">
        <f ca="1">'All expressed genes'!F48</f>
        <v>#DIV/0!</v>
      </c>
      <c r="IS52" s="16" t="e">
        <f>#REF!</f>
        <v>#REF!</v>
      </c>
      <c r="IT52" s="16" t="e">
        <f>#REF!</f>
        <v>#REF!</v>
      </c>
      <c r="IU52" s="33" t="str">
        <f t="shared" ca="1" si="0"/>
        <v/>
      </c>
      <c r="IV52" s="33" t="str">
        <f t="shared" ca="1" si="1"/>
        <v/>
      </c>
    </row>
    <row r="53" spans="10:256" ht="15" customHeight="1">
      <c r="J53" s="149" t="str">
        <f>'Transcript table'!A57</f>
        <v>71|95</v>
      </c>
      <c r="K53" s="150" t="str">
        <f>'Transcript table'!D57</f>
        <v>Gln-CTG-2</v>
      </c>
      <c r="L53" s="151" t="e">
        <f ca="1">'All expressed genes'!E49</f>
        <v>#DIV/0!</v>
      </c>
      <c r="M53" s="151" t="e">
        <f ca="1">'All expressed genes'!F49</f>
        <v>#DIV/0!</v>
      </c>
      <c r="IS53" s="16" t="e">
        <f>#REF!</f>
        <v>#REF!</v>
      </c>
      <c r="IT53" s="16" t="e">
        <f>#REF!</f>
        <v>#REF!</v>
      </c>
      <c r="IU53" s="33" t="str">
        <f t="shared" ca="1" si="0"/>
        <v/>
      </c>
      <c r="IV53" s="33" t="str">
        <f t="shared" ca="1" si="1"/>
        <v/>
      </c>
    </row>
    <row r="54" spans="10:256" ht="15" customHeight="1">
      <c r="J54" s="149" t="str">
        <f>'Transcript table'!A58</f>
        <v>72|96</v>
      </c>
      <c r="K54" s="150" t="str">
        <f>'Transcript table'!D58</f>
        <v>Gln-CTG-3</v>
      </c>
      <c r="L54" s="151" t="e">
        <f ca="1">'All expressed genes'!E50</f>
        <v>#DIV/0!</v>
      </c>
      <c r="M54" s="151" t="e">
        <f ca="1">'All expressed genes'!F50</f>
        <v>#DIV/0!</v>
      </c>
      <c r="IS54" s="16" t="e">
        <f>#REF!</f>
        <v>#REF!</v>
      </c>
      <c r="IT54" s="16" t="e">
        <f>#REF!</f>
        <v>#REF!</v>
      </c>
      <c r="IU54" s="33" t="str">
        <f t="shared" ca="1" si="0"/>
        <v/>
      </c>
      <c r="IV54" s="33" t="str">
        <f t="shared" ca="1" si="1"/>
        <v/>
      </c>
    </row>
    <row r="55" spans="10:256" ht="15" customHeight="1">
      <c r="J55" s="149" t="str">
        <f>'Transcript table'!A59</f>
        <v>97|121</v>
      </c>
      <c r="K55" s="150" t="str">
        <f>'Transcript table'!D59</f>
        <v>Gln-CTG-4</v>
      </c>
      <c r="L55" s="151" t="e">
        <f ca="1">'All expressed genes'!E51</f>
        <v>#DIV/0!</v>
      </c>
      <c r="M55" s="151" t="e">
        <f ca="1">'All expressed genes'!F51</f>
        <v>#DIV/0!</v>
      </c>
      <c r="IS55" s="16" t="e">
        <f>#REF!</f>
        <v>#REF!</v>
      </c>
      <c r="IT55" s="16" t="e">
        <f>#REF!</f>
        <v>#REF!</v>
      </c>
      <c r="IU55" s="33" t="str">
        <f t="shared" ca="1" si="0"/>
        <v/>
      </c>
      <c r="IV55" s="33" t="str">
        <f t="shared" ca="1" si="1"/>
        <v/>
      </c>
    </row>
    <row r="56" spans="10:256" ht="15" customHeight="1">
      <c r="J56" s="149" t="str">
        <f>'Transcript table'!A60</f>
        <v>98|122</v>
      </c>
      <c r="K56" s="150" t="str">
        <f>'Transcript table'!D60</f>
        <v>Gln-CTG-5</v>
      </c>
      <c r="L56" s="151" t="e">
        <f ca="1">'All expressed genes'!E52</f>
        <v>#DIV/0!</v>
      </c>
      <c r="M56" s="151" t="e">
        <f ca="1">'All expressed genes'!F52</f>
        <v>#DIV/0!</v>
      </c>
      <c r="IS56" s="16" t="e">
        <f>#REF!</f>
        <v>#REF!</v>
      </c>
      <c r="IT56" s="16" t="e">
        <f>#REF!</f>
        <v>#REF!</v>
      </c>
      <c r="IU56" s="33" t="str">
        <f t="shared" ca="1" si="0"/>
        <v/>
      </c>
      <c r="IV56" s="33" t="str">
        <f t="shared" ca="1" si="1"/>
        <v/>
      </c>
    </row>
    <row r="57" spans="10:256" ht="15" customHeight="1">
      <c r="J57" s="149" t="str">
        <f>'Transcript table'!A61</f>
        <v>99|123</v>
      </c>
      <c r="K57" s="150" t="str">
        <f>'Transcript table'!D61</f>
        <v>Gln-CTG-6</v>
      </c>
      <c r="L57" s="151" t="e">
        <f ca="1">'All expressed genes'!E53</f>
        <v>#DIV/0!</v>
      </c>
      <c r="M57" s="151" t="e">
        <f ca="1">'All expressed genes'!F53</f>
        <v>#DIV/0!</v>
      </c>
      <c r="IS57" s="16" t="e">
        <f>#REF!</f>
        <v>#REF!</v>
      </c>
      <c r="IT57" s="16" t="e">
        <f>#REF!</f>
        <v>#REF!</v>
      </c>
      <c r="IU57" s="33" t="str">
        <f t="shared" ca="1" si="0"/>
        <v/>
      </c>
      <c r="IV57" s="33" t="str">
        <f t="shared" ca="1" si="1"/>
        <v/>
      </c>
    </row>
    <row r="58" spans="10:256" ht="15" customHeight="1">
      <c r="J58" s="149" t="str">
        <f>'Transcript table'!A62</f>
        <v>100|124</v>
      </c>
      <c r="K58" s="150" t="str">
        <f>'Transcript table'!D62</f>
        <v>Gln-CTG-7</v>
      </c>
      <c r="L58" s="151" t="e">
        <f ca="1">'All expressed genes'!E54</f>
        <v>#DIV/0!</v>
      </c>
      <c r="M58" s="151" t="e">
        <f ca="1">'All expressed genes'!F54</f>
        <v>#DIV/0!</v>
      </c>
      <c r="IS58" s="16" t="e">
        <f>#REF!</f>
        <v>#REF!</v>
      </c>
      <c r="IT58" s="16" t="e">
        <f>#REF!</f>
        <v>#REF!</v>
      </c>
      <c r="IU58" s="33" t="str">
        <f t="shared" ca="1" si="0"/>
        <v/>
      </c>
      <c r="IV58" s="33" t="str">
        <f t="shared" ca="1" si="1"/>
        <v/>
      </c>
    </row>
    <row r="59" spans="10:256" ht="15" customHeight="1">
      <c r="J59" s="149" t="str">
        <f>'Transcript table'!A63</f>
        <v>101|125</v>
      </c>
      <c r="K59" s="150" t="str">
        <f>'Transcript table'!D63</f>
        <v>Gln-TTG-1</v>
      </c>
      <c r="L59" s="151" t="e">
        <f ca="1">'All expressed genes'!E55</f>
        <v>#DIV/0!</v>
      </c>
      <c r="M59" s="151" t="e">
        <f ca="1">'All expressed genes'!F55</f>
        <v>#DIV/0!</v>
      </c>
      <c r="IS59" s="16" t="e">
        <f>#REF!</f>
        <v>#REF!</v>
      </c>
      <c r="IT59" s="16" t="e">
        <f>#REF!</f>
        <v>#REF!</v>
      </c>
      <c r="IU59" s="33" t="str">
        <f t="shared" ca="1" si="0"/>
        <v/>
      </c>
      <c r="IV59" s="33" t="str">
        <f t="shared" ca="1" si="1"/>
        <v/>
      </c>
    </row>
    <row r="60" spans="10:256" ht="15" customHeight="1">
      <c r="J60" s="149" t="str">
        <f>'Transcript table'!A64</f>
        <v>102|126</v>
      </c>
      <c r="K60" s="150" t="str">
        <f>'Transcript table'!D64</f>
        <v>Gln-TTG-2</v>
      </c>
      <c r="L60" s="151" t="e">
        <f ca="1">'All expressed genes'!E56</f>
        <v>#DIV/0!</v>
      </c>
      <c r="M60" s="151" t="e">
        <f ca="1">'All expressed genes'!F56</f>
        <v>#DIV/0!</v>
      </c>
      <c r="IS60" s="16" t="e">
        <f>#REF!</f>
        <v>#REF!</v>
      </c>
      <c r="IT60" s="16" t="e">
        <f>#REF!</f>
        <v>#REF!</v>
      </c>
      <c r="IU60" s="33" t="str">
        <f t="shared" ca="1" si="0"/>
        <v/>
      </c>
      <c r="IV60" s="33" t="str">
        <f t="shared" ca="1" si="1"/>
        <v/>
      </c>
    </row>
    <row r="61" spans="10:256" ht="15" customHeight="1">
      <c r="J61" s="149" t="str">
        <f>'Transcript table'!A65</f>
        <v>103|127</v>
      </c>
      <c r="K61" s="150" t="str">
        <f>'Transcript table'!D65</f>
        <v>Gln-TTG-3</v>
      </c>
      <c r="L61" s="151" t="e">
        <f ca="1">'All expressed genes'!E57</f>
        <v>#DIV/0!</v>
      </c>
      <c r="M61" s="151" t="e">
        <f ca="1">'All expressed genes'!F57</f>
        <v>#DIV/0!</v>
      </c>
      <c r="IS61" s="16" t="e">
        <f>#REF!</f>
        <v>#REF!</v>
      </c>
      <c r="IT61" s="16" t="e">
        <f>#REF!</f>
        <v>#REF!</v>
      </c>
      <c r="IU61" s="33" t="str">
        <f t="shared" ca="1" si="0"/>
        <v/>
      </c>
      <c r="IV61" s="33" t="str">
        <f t="shared" ca="1" si="1"/>
        <v/>
      </c>
    </row>
    <row r="62" spans="10:256" ht="15" customHeight="1">
      <c r="J62" s="149" t="str">
        <f>'Transcript table'!A66</f>
        <v>104|128</v>
      </c>
      <c r="K62" s="150" t="str">
        <f>'Transcript table'!D66</f>
        <v>Gln-TTG-4</v>
      </c>
      <c r="L62" s="151" t="e">
        <f ca="1">'All expressed genes'!E58</f>
        <v>#DIV/0!</v>
      </c>
      <c r="M62" s="151" t="e">
        <f ca="1">'All expressed genes'!F58</f>
        <v>#DIV/0!</v>
      </c>
      <c r="IS62" s="16" t="e">
        <f>#REF!</f>
        <v>#REF!</v>
      </c>
      <c r="IT62" s="16" t="e">
        <f>#REF!</f>
        <v>#REF!</v>
      </c>
      <c r="IU62" s="33" t="str">
        <f t="shared" ca="1" si="0"/>
        <v/>
      </c>
      <c r="IV62" s="33" t="str">
        <f t="shared" ca="1" si="1"/>
        <v/>
      </c>
    </row>
    <row r="63" spans="10:256" ht="15" customHeight="1">
      <c r="J63" s="149" t="str">
        <f>'Transcript table'!A67</f>
        <v>105|129</v>
      </c>
      <c r="K63" s="150" t="str">
        <f>'Transcript table'!D67</f>
        <v>Glu-CTC</v>
      </c>
      <c r="L63" s="151" t="e">
        <f ca="1">'All expressed genes'!E59</f>
        <v>#DIV/0!</v>
      </c>
      <c r="M63" s="151" t="e">
        <f ca="1">'All expressed genes'!F59</f>
        <v>#DIV/0!</v>
      </c>
      <c r="IS63" s="16" t="e">
        <f>#REF!</f>
        <v>#REF!</v>
      </c>
      <c r="IT63" s="16" t="e">
        <f>#REF!</f>
        <v>#REF!</v>
      </c>
      <c r="IU63" s="33" t="str">
        <f t="shared" ca="1" si="0"/>
        <v/>
      </c>
      <c r="IV63" s="33" t="str">
        <f t="shared" ca="1" si="1"/>
        <v/>
      </c>
    </row>
    <row r="64" spans="10:256" ht="15" customHeight="1">
      <c r="J64" s="149" t="str">
        <f>'Transcript table'!A68</f>
        <v>106|130</v>
      </c>
      <c r="K64" s="150" t="str">
        <f>'Transcript table'!D68</f>
        <v>Glu-TTC-1</v>
      </c>
      <c r="L64" s="151" t="e">
        <f ca="1">'All expressed genes'!E60</f>
        <v>#DIV/0!</v>
      </c>
      <c r="M64" s="151" t="e">
        <f ca="1">'All expressed genes'!F60</f>
        <v>#DIV/0!</v>
      </c>
      <c r="IS64" s="16" t="e">
        <f>#REF!</f>
        <v>#REF!</v>
      </c>
      <c r="IT64" s="16" t="e">
        <f>#REF!</f>
        <v>#REF!</v>
      </c>
      <c r="IU64" s="33" t="str">
        <f t="shared" ca="1" si="0"/>
        <v/>
      </c>
      <c r="IV64" s="33" t="str">
        <f t="shared" ca="1" si="1"/>
        <v/>
      </c>
    </row>
    <row r="65" spans="10:256" ht="15" customHeight="1">
      <c r="J65" s="149" t="str">
        <f>'Transcript table'!A69</f>
        <v>107|131</v>
      </c>
      <c r="K65" s="150" t="str">
        <f>'Transcript table'!D69</f>
        <v>Glu-TTC-2</v>
      </c>
      <c r="L65" s="151" t="e">
        <f ca="1">'All expressed genes'!E61</f>
        <v>#DIV/0!</v>
      </c>
      <c r="M65" s="151" t="e">
        <f ca="1">'All expressed genes'!F61</f>
        <v>#DIV/0!</v>
      </c>
      <c r="IS65" s="16" t="e">
        <f>#REF!</f>
        <v>#REF!</v>
      </c>
      <c r="IT65" s="16" t="e">
        <f>#REF!</f>
        <v>#REF!</v>
      </c>
      <c r="IU65" s="33" t="str">
        <f t="shared" ca="1" si="0"/>
        <v/>
      </c>
      <c r="IV65" s="33" t="str">
        <f t="shared" ca="1" si="1"/>
        <v/>
      </c>
    </row>
    <row r="66" spans="10:256" ht="15" customHeight="1">
      <c r="J66" s="149" t="str">
        <f>'Transcript table'!A70</f>
        <v>108|132</v>
      </c>
      <c r="K66" s="150" t="str">
        <f>'Transcript table'!D70</f>
        <v>Glu-TTC-3</v>
      </c>
      <c r="L66" s="151" t="e">
        <f ca="1">'All expressed genes'!E62</f>
        <v>#DIV/0!</v>
      </c>
      <c r="M66" s="151" t="e">
        <f ca="1">'All expressed genes'!F62</f>
        <v>#DIV/0!</v>
      </c>
      <c r="IS66" s="16" t="e">
        <f>#REF!</f>
        <v>#REF!</v>
      </c>
      <c r="IT66" s="16" t="e">
        <f>#REF!</f>
        <v>#REF!</v>
      </c>
      <c r="IU66" s="33" t="str">
        <f t="shared" ca="1" si="0"/>
        <v/>
      </c>
      <c r="IV66" s="33" t="str">
        <f t="shared" ca="1" si="1"/>
        <v/>
      </c>
    </row>
    <row r="67" spans="10:256" ht="15" customHeight="1">
      <c r="J67" s="149" t="str">
        <f>'Transcript table'!A71</f>
        <v>109|133</v>
      </c>
      <c r="K67" s="150" t="str">
        <f>'Transcript table'!D71</f>
        <v>Gly-CCC-1</v>
      </c>
      <c r="L67" s="151" t="e">
        <f ca="1">'All expressed genes'!E63</f>
        <v>#DIV/0!</v>
      </c>
      <c r="M67" s="151" t="e">
        <f ca="1">'All expressed genes'!F63</f>
        <v>#DIV/0!</v>
      </c>
      <c r="IS67" s="16" t="e">
        <f>#REF!</f>
        <v>#REF!</v>
      </c>
      <c r="IT67" s="16" t="e">
        <f>#REF!</f>
        <v>#REF!</v>
      </c>
      <c r="IU67" s="33" t="str">
        <f t="shared" ca="1" si="0"/>
        <v/>
      </c>
      <c r="IV67" s="33" t="str">
        <f t="shared" ca="1" si="1"/>
        <v/>
      </c>
    </row>
    <row r="68" spans="10:256" ht="15" customHeight="1">
      <c r="J68" s="149" t="str">
        <f>'Transcript table'!A72</f>
        <v>110|134</v>
      </c>
      <c r="K68" s="150" t="str">
        <f>'Transcript table'!D72</f>
        <v>Gly-CCC-2</v>
      </c>
      <c r="L68" s="151" t="e">
        <f ca="1">'All expressed genes'!E64</f>
        <v>#DIV/0!</v>
      </c>
      <c r="M68" s="151" t="e">
        <f ca="1">'All expressed genes'!F64</f>
        <v>#DIV/0!</v>
      </c>
      <c r="IS68" s="16" t="e">
        <f>#REF!</f>
        <v>#REF!</v>
      </c>
      <c r="IT68" s="16" t="e">
        <f>#REF!</f>
        <v>#REF!</v>
      </c>
      <c r="IU68" s="33" t="str">
        <f t="shared" ca="1" si="0"/>
        <v/>
      </c>
      <c r="IV68" s="33" t="str">
        <f t="shared" ca="1" si="1"/>
        <v/>
      </c>
    </row>
    <row r="69" spans="10:256" ht="15" customHeight="1">
      <c r="J69" s="149" t="str">
        <f>'Transcript table'!A73</f>
        <v>111|135</v>
      </c>
      <c r="K69" s="150" t="str">
        <f>'Transcript table'!D73</f>
        <v>Gly-CCC-3</v>
      </c>
      <c r="L69" s="151" t="e">
        <f ca="1">'All expressed genes'!E65</f>
        <v>#DIV/0!</v>
      </c>
      <c r="M69" s="151" t="e">
        <f ca="1">'All expressed genes'!F65</f>
        <v>#DIV/0!</v>
      </c>
      <c r="IS69" s="16" t="e">
        <f>#REF!</f>
        <v>#REF!</v>
      </c>
      <c r="IT69" s="16" t="e">
        <f>#REF!</f>
        <v>#REF!</v>
      </c>
      <c r="IU69" s="33" t="str">
        <f t="shared" ca="1" si="0"/>
        <v/>
      </c>
      <c r="IV69" s="33" t="str">
        <f t="shared" ca="1" si="1"/>
        <v/>
      </c>
    </row>
    <row r="70" spans="10:256" ht="15" customHeight="1">
      <c r="J70" s="149" t="str">
        <f>'Transcript table'!A74</f>
        <v>112|136</v>
      </c>
      <c r="K70" s="150" t="str">
        <f>'Transcript table'!D74</f>
        <v>Gly-GCC-1</v>
      </c>
      <c r="L70" s="151" t="e">
        <f ca="1">'All expressed genes'!E66</f>
        <v>#DIV/0!</v>
      </c>
      <c r="M70" s="151" t="e">
        <f ca="1">'All expressed genes'!F66</f>
        <v>#DIV/0!</v>
      </c>
      <c r="IS70" s="16" t="e">
        <f>#REF!</f>
        <v>#REF!</v>
      </c>
      <c r="IT70" s="16" t="e">
        <f>#REF!</f>
        <v>#REF!</v>
      </c>
      <c r="IU70" s="33" t="str">
        <f t="shared" ca="1" si="0"/>
        <v/>
      </c>
      <c r="IV70" s="33" t="str">
        <f t="shared" ca="1" si="1"/>
        <v/>
      </c>
    </row>
    <row r="71" spans="10:256" ht="15" customHeight="1">
      <c r="J71" s="149" t="str">
        <f>'Transcript table'!A75</f>
        <v>113|137</v>
      </c>
      <c r="K71" s="150" t="str">
        <f>'Transcript table'!D75</f>
        <v>Gly-GCC-2</v>
      </c>
      <c r="L71" s="151" t="e">
        <f ca="1">'All expressed genes'!E67</f>
        <v>#DIV/0!</v>
      </c>
      <c r="M71" s="151" t="e">
        <f ca="1">'All expressed genes'!F67</f>
        <v>#DIV/0!</v>
      </c>
      <c r="IS71" s="16" t="e">
        <f>#REF!</f>
        <v>#REF!</v>
      </c>
      <c r="IT71" s="16" t="e">
        <f>#REF!</f>
        <v>#REF!</v>
      </c>
      <c r="IU71" s="33" t="str">
        <f t="shared" ref="IU71:IU134" ca="1" si="2">IF(ISNUMBER(L71),L71,"")</f>
        <v/>
      </c>
      <c r="IV71" s="33" t="str">
        <f t="shared" ref="IV71:IV134" ca="1" si="3">IF(ISNUMBER(M71),M71,"")</f>
        <v/>
      </c>
    </row>
    <row r="72" spans="10:256" ht="15" customHeight="1">
      <c r="J72" s="149" t="str">
        <f>'Transcript table'!A76</f>
        <v>114|138</v>
      </c>
      <c r="K72" s="150" t="str">
        <f>'Transcript table'!D76</f>
        <v>Gly-GCC-3</v>
      </c>
      <c r="L72" s="151" t="e">
        <f ca="1">'All expressed genes'!E68</f>
        <v>#DIV/0!</v>
      </c>
      <c r="M72" s="151" t="e">
        <f ca="1">'All expressed genes'!F68</f>
        <v>#DIV/0!</v>
      </c>
      <c r="IS72" s="16" t="e">
        <f>#REF!</f>
        <v>#REF!</v>
      </c>
      <c r="IT72" s="16" t="e">
        <f>#REF!</f>
        <v>#REF!</v>
      </c>
      <c r="IU72" s="33" t="str">
        <f t="shared" ca="1" si="2"/>
        <v/>
      </c>
      <c r="IV72" s="33" t="str">
        <f t="shared" ca="1" si="3"/>
        <v/>
      </c>
    </row>
    <row r="73" spans="10:256" ht="15" customHeight="1">
      <c r="J73" s="149" t="str">
        <f>'Transcript table'!A77</f>
        <v>115|139</v>
      </c>
      <c r="K73" s="150" t="str">
        <f>'Transcript table'!D77</f>
        <v>Gly-GCC-4</v>
      </c>
      <c r="L73" s="151" t="e">
        <f ca="1">'All expressed genes'!E69</f>
        <v>#DIV/0!</v>
      </c>
      <c r="M73" s="151" t="e">
        <f ca="1">'All expressed genes'!F69</f>
        <v>#DIV/0!</v>
      </c>
      <c r="IS73" s="16" t="e">
        <f>#REF!</f>
        <v>#REF!</v>
      </c>
      <c r="IT73" s="16" t="e">
        <f>#REF!</f>
        <v>#REF!</v>
      </c>
      <c r="IU73" s="33" t="str">
        <f t="shared" ca="1" si="2"/>
        <v/>
      </c>
      <c r="IV73" s="33" t="str">
        <f t="shared" ca="1" si="3"/>
        <v/>
      </c>
    </row>
    <row r="74" spans="10:256" ht="15" customHeight="1">
      <c r="J74" s="149" t="str">
        <f>'Transcript table'!A78</f>
        <v>116|140</v>
      </c>
      <c r="K74" s="150" t="str">
        <f>'Transcript table'!D78</f>
        <v>Gly-TCC-1</v>
      </c>
      <c r="L74" s="151" t="e">
        <f ca="1">'All expressed genes'!E70</f>
        <v>#DIV/0!</v>
      </c>
      <c r="M74" s="151" t="e">
        <f ca="1">'All expressed genes'!F70</f>
        <v>#DIV/0!</v>
      </c>
      <c r="IS74" s="16" t="e">
        <f>#REF!</f>
        <v>#REF!</v>
      </c>
      <c r="IT74" s="16" t="e">
        <f>#REF!</f>
        <v>#REF!</v>
      </c>
      <c r="IU74" s="33" t="str">
        <f t="shared" ca="1" si="2"/>
        <v/>
      </c>
      <c r="IV74" s="33" t="str">
        <f t="shared" ca="1" si="3"/>
        <v/>
      </c>
    </row>
    <row r="75" spans="10:256" ht="15" customHeight="1">
      <c r="J75" s="149" t="str">
        <f>'Transcript table'!A79</f>
        <v>117|141</v>
      </c>
      <c r="K75" s="150" t="str">
        <f>'Transcript table'!D79</f>
        <v>Gly-TCC-2</v>
      </c>
      <c r="L75" s="151" t="e">
        <f ca="1">'All expressed genes'!E71</f>
        <v>#DIV/0!</v>
      </c>
      <c r="M75" s="151" t="e">
        <f ca="1">'All expressed genes'!F71</f>
        <v>#DIV/0!</v>
      </c>
      <c r="IS75" s="16" t="e">
        <f>#REF!</f>
        <v>#REF!</v>
      </c>
      <c r="IT75" s="16" t="e">
        <f>#REF!</f>
        <v>#REF!</v>
      </c>
      <c r="IU75" s="33" t="str">
        <f t="shared" ca="1" si="2"/>
        <v/>
      </c>
      <c r="IV75" s="33" t="str">
        <f t="shared" ca="1" si="3"/>
        <v/>
      </c>
    </row>
    <row r="76" spans="10:256" ht="15" customHeight="1">
      <c r="J76" s="149" t="str">
        <f>'Transcript table'!A80</f>
        <v>118|142</v>
      </c>
      <c r="K76" s="150" t="str">
        <f>'Transcript table'!D80</f>
        <v>Gly-TCC-3</v>
      </c>
      <c r="L76" s="151" t="e">
        <f ca="1">'All expressed genes'!E72</f>
        <v>#DIV/0!</v>
      </c>
      <c r="M76" s="151" t="e">
        <f ca="1">'All expressed genes'!F72</f>
        <v>#DIV/0!</v>
      </c>
      <c r="IS76" s="16" t="e">
        <f>#REF!</f>
        <v>#REF!</v>
      </c>
      <c r="IT76" s="16" t="e">
        <f>#REF!</f>
        <v>#REF!</v>
      </c>
      <c r="IU76" s="33" t="str">
        <f t="shared" ca="1" si="2"/>
        <v/>
      </c>
      <c r="IV76" s="33" t="str">
        <f t="shared" ca="1" si="3"/>
        <v/>
      </c>
    </row>
    <row r="77" spans="10:256" ht="15" customHeight="1">
      <c r="J77" s="149" t="str">
        <f>'Transcript table'!A81</f>
        <v>119|143</v>
      </c>
      <c r="K77" s="150" t="str">
        <f>'Transcript table'!D81</f>
        <v>Gly-TCC-4</v>
      </c>
      <c r="L77" s="151" t="e">
        <f ca="1">'All expressed genes'!E73</f>
        <v>#DIV/0!</v>
      </c>
      <c r="M77" s="151" t="e">
        <f ca="1">'All expressed genes'!F73</f>
        <v>#DIV/0!</v>
      </c>
      <c r="IS77" s="16" t="e">
        <f>#REF!</f>
        <v>#REF!</v>
      </c>
      <c r="IT77" s="16" t="e">
        <f>#REF!</f>
        <v>#REF!</v>
      </c>
      <c r="IU77" s="33" t="str">
        <f t="shared" ca="1" si="2"/>
        <v/>
      </c>
      <c r="IV77" s="33" t="str">
        <f t="shared" ca="1" si="3"/>
        <v/>
      </c>
    </row>
    <row r="78" spans="10:256" ht="15" customHeight="1">
      <c r="J78" s="149" t="str">
        <f>'Transcript table'!A82</f>
        <v>120|144</v>
      </c>
      <c r="K78" s="150" t="str">
        <f>'Transcript table'!D82</f>
        <v>Gly-TCC-5</v>
      </c>
      <c r="L78" s="151" t="e">
        <f ca="1">'All expressed genes'!E74</f>
        <v>#DIV/0!</v>
      </c>
      <c r="M78" s="151" t="e">
        <f ca="1">'All expressed genes'!F74</f>
        <v>#DIV/0!</v>
      </c>
      <c r="IS78" s="16" t="e">
        <f>#REF!</f>
        <v>#REF!</v>
      </c>
      <c r="IT78" s="16" t="e">
        <f>#REF!</f>
        <v>#REF!</v>
      </c>
      <c r="IU78" s="33" t="str">
        <f t="shared" ca="1" si="2"/>
        <v/>
      </c>
      <c r="IV78" s="33" t="str">
        <f t="shared" ca="1" si="3"/>
        <v/>
      </c>
    </row>
    <row r="79" spans="10:256" ht="15" customHeight="1">
      <c r="J79" s="149" t="str">
        <f>'Transcript table'!A83</f>
        <v>145|169</v>
      </c>
      <c r="K79" s="150" t="str">
        <f>'Transcript table'!D83</f>
        <v>His-GTG-1</v>
      </c>
      <c r="L79" s="151" t="e">
        <f ca="1">'All expressed genes'!E75</f>
        <v>#DIV/0!</v>
      </c>
      <c r="M79" s="151" t="e">
        <f ca="1">'All expressed genes'!F75</f>
        <v>#DIV/0!</v>
      </c>
      <c r="IS79" s="16" t="e">
        <f>#REF!</f>
        <v>#REF!</v>
      </c>
      <c r="IT79" s="16" t="e">
        <f>#REF!</f>
        <v>#REF!</v>
      </c>
      <c r="IU79" s="33" t="str">
        <f t="shared" ca="1" si="2"/>
        <v/>
      </c>
      <c r="IV79" s="33" t="str">
        <f t="shared" ca="1" si="3"/>
        <v/>
      </c>
    </row>
    <row r="80" spans="10:256" ht="15" customHeight="1">
      <c r="J80" s="149" t="str">
        <f>'Transcript table'!A84</f>
        <v>146|170</v>
      </c>
      <c r="K80" s="150" t="str">
        <f>'Transcript table'!D84</f>
        <v>His-GTG-2</v>
      </c>
      <c r="L80" s="151" t="e">
        <f ca="1">'All expressed genes'!E76</f>
        <v>#DIV/0!</v>
      </c>
      <c r="M80" s="151" t="e">
        <f ca="1">'All expressed genes'!F76</f>
        <v>#DIV/0!</v>
      </c>
      <c r="IS80" s="16" t="e">
        <f>#REF!</f>
        <v>#REF!</v>
      </c>
      <c r="IT80" s="16" t="e">
        <f>#REF!</f>
        <v>#REF!</v>
      </c>
      <c r="IU80" s="33" t="str">
        <f t="shared" ca="1" si="2"/>
        <v/>
      </c>
      <c r="IV80" s="33" t="str">
        <f t="shared" ca="1" si="3"/>
        <v/>
      </c>
    </row>
    <row r="81" spans="10:256" ht="15" customHeight="1">
      <c r="J81" s="149" t="str">
        <f>'Transcript table'!A85</f>
        <v>147|171</v>
      </c>
      <c r="K81" s="150" t="str">
        <f>'Transcript table'!D85</f>
        <v>His-GTG-3</v>
      </c>
      <c r="L81" s="151" t="e">
        <f ca="1">'All expressed genes'!E77</f>
        <v>#DIV/0!</v>
      </c>
      <c r="M81" s="151" t="e">
        <f ca="1">'All expressed genes'!F77</f>
        <v>#DIV/0!</v>
      </c>
      <c r="IS81" s="16" t="e">
        <f>#REF!</f>
        <v>#REF!</v>
      </c>
      <c r="IT81" s="16" t="e">
        <f>#REF!</f>
        <v>#REF!</v>
      </c>
      <c r="IU81" s="33" t="str">
        <f t="shared" ca="1" si="2"/>
        <v/>
      </c>
      <c r="IV81" s="33" t="str">
        <f t="shared" ca="1" si="3"/>
        <v/>
      </c>
    </row>
    <row r="82" spans="10:256" ht="15" customHeight="1">
      <c r="J82" s="149" t="str">
        <f>'Transcript table'!A86</f>
        <v>148|172</v>
      </c>
      <c r="K82" s="150" t="str">
        <f>'Transcript table'!D86</f>
        <v>Ile-AAT-1</v>
      </c>
      <c r="L82" s="151" t="e">
        <f ca="1">'All expressed genes'!E78</f>
        <v>#DIV/0!</v>
      </c>
      <c r="M82" s="151" t="e">
        <f ca="1">'All expressed genes'!F78</f>
        <v>#DIV/0!</v>
      </c>
      <c r="IS82" s="16" t="e">
        <f>#REF!</f>
        <v>#REF!</v>
      </c>
      <c r="IT82" s="16" t="e">
        <f>#REF!</f>
        <v>#REF!</v>
      </c>
      <c r="IU82" s="33" t="str">
        <f t="shared" ca="1" si="2"/>
        <v/>
      </c>
      <c r="IV82" s="33" t="str">
        <f t="shared" ca="1" si="3"/>
        <v/>
      </c>
    </row>
    <row r="83" spans="10:256" ht="15" customHeight="1">
      <c r="J83" s="149" t="str">
        <f>'Transcript table'!A87</f>
        <v>149|173</v>
      </c>
      <c r="K83" s="150" t="str">
        <f>'Transcript table'!D87</f>
        <v>Ile-AAT-2</v>
      </c>
      <c r="L83" s="151" t="e">
        <f ca="1">'All expressed genes'!E79</f>
        <v>#DIV/0!</v>
      </c>
      <c r="M83" s="151" t="e">
        <f ca="1">'All expressed genes'!F79</f>
        <v>#DIV/0!</v>
      </c>
      <c r="IS83" s="16" t="e">
        <f>#REF!</f>
        <v>#REF!</v>
      </c>
      <c r="IT83" s="16" t="e">
        <f>#REF!</f>
        <v>#REF!</v>
      </c>
      <c r="IU83" s="33" t="str">
        <f t="shared" ca="1" si="2"/>
        <v/>
      </c>
      <c r="IV83" s="33" t="str">
        <f t="shared" ca="1" si="3"/>
        <v/>
      </c>
    </row>
    <row r="84" spans="10:256" ht="15" customHeight="1">
      <c r="J84" s="149" t="str">
        <f>'Transcript table'!A88</f>
        <v>150|174</v>
      </c>
      <c r="K84" s="150" t="str">
        <f>'Transcript table'!D88</f>
        <v>Ile-AAT-3</v>
      </c>
      <c r="L84" s="151" t="e">
        <f ca="1">'All expressed genes'!E80</f>
        <v>#DIV/0!</v>
      </c>
      <c r="M84" s="151" t="e">
        <f ca="1">'All expressed genes'!F80</f>
        <v>#DIV/0!</v>
      </c>
      <c r="IS84" s="16" t="e">
        <f>#REF!</f>
        <v>#REF!</v>
      </c>
      <c r="IT84" s="16" t="e">
        <f>#REF!</f>
        <v>#REF!</v>
      </c>
      <c r="IU84" s="33" t="str">
        <f t="shared" ca="1" si="2"/>
        <v/>
      </c>
      <c r="IV84" s="33" t="str">
        <f t="shared" ca="1" si="3"/>
        <v/>
      </c>
    </row>
    <row r="85" spans="10:256" ht="15" customHeight="1">
      <c r="J85" s="149" t="str">
        <f>'Transcript table'!A89</f>
        <v>151|175</v>
      </c>
      <c r="K85" s="150" t="str">
        <f>'Transcript table'!D89</f>
        <v>Ile-AAT-4</v>
      </c>
      <c r="L85" s="151" t="e">
        <f ca="1">'All expressed genes'!E81</f>
        <v>#DIV/0!</v>
      </c>
      <c r="M85" s="151" t="e">
        <f ca="1">'All expressed genes'!F81</f>
        <v>#DIV/0!</v>
      </c>
      <c r="IS85" s="16" t="e">
        <f>#REF!</f>
        <v>#REF!</v>
      </c>
      <c r="IT85" s="16" t="e">
        <f>#REF!</f>
        <v>#REF!</v>
      </c>
      <c r="IU85" s="33" t="str">
        <f t="shared" ca="1" si="2"/>
        <v/>
      </c>
      <c r="IV85" s="33" t="str">
        <f t="shared" ca="1" si="3"/>
        <v/>
      </c>
    </row>
    <row r="86" spans="10:256" ht="15" customHeight="1">
      <c r="J86" s="149" t="str">
        <f>'Transcript table'!A90</f>
        <v>152|176</v>
      </c>
      <c r="K86" s="150" t="str">
        <f>'Transcript table'!D90</f>
        <v>Ile-AAT-5</v>
      </c>
      <c r="L86" s="151" t="e">
        <f ca="1">'All expressed genes'!E82</f>
        <v>#DIV/0!</v>
      </c>
      <c r="M86" s="151" t="e">
        <f ca="1">'All expressed genes'!F82</f>
        <v>#DIV/0!</v>
      </c>
      <c r="IS86" s="16" t="e">
        <f>#REF!</f>
        <v>#REF!</v>
      </c>
      <c r="IT86" s="16" t="e">
        <f>#REF!</f>
        <v>#REF!</v>
      </c>
      <c r="IU86" s="33" t="str">
        <f t="shared" ca="1" si="2"/>
        <v/>
      </c>
      <c r="IV86" s="33" t="str">
        <f t="shared" ca="1" si="3"/>
        <v/>
      </c>
    </row>
    <row r="87" spans="10:256" ht="15" customHeight="1">
      <c r="J87" s="149" t="str">
        <f>'Transcript table'!A91</f>
        <v>153|177</v>
      </c>
      <c r="K87" s="150" t="str">
        <f>'Transcript table'!D91</f>
        <v>Ile-AAT-6</v>
      </c>
      <c r="L87" s="151" t="e">
        <f ca="1">'All expressed genes'!E83</f>
        <v>#DIV/0!</v>
      </c>
      <c r="M87" s="151" t="e">
        <f ca="1">'All expressed genes'!F83</f>
        <v>#DIV/0!</v>
      </c>
      <c r="IS87" s="16" t="e">
        <f>#REF!</f>
        <v>#REF!</v>
      </c>
      <c r="IT87" s="16" t="e">
        <f>#REF!</f>
        <v>#REF!</v>
      </c>
      <c r="IU87" s="33" t="str">
        <f t="shared" ca="1" si="2"/>
        <v/>
      </c>
      <c r="IV87" s="33" t="str">
        <f t="shared" ca="1" si="3"/>
        <v/>
      </c>
    </row>
    <row r="88" spans="10:256" ht="15" customHeight="1">
      <c r="J88" s="149" t="str">
        <f>'Transcript table'!A92</f>
        <v>154|178</v>
      </c>
      <c r="K88" s="150" t="str">
        <f>'Transcript table'!D92</f>
        <v>Ile-GAT</v>
      </c>
      <c r="L88" s="151" t="e">
        <f ca="1">'All expressed genes'!E84</f>
        <v>#DIV/0!</v>
      </c>
      <c r="M88" s="151" t="e">
        <f ca="1">'All expressed genes'!F84</f>
        <v>#DIV/0!</v>
      </c>
      <c r="IS88" s="16" t="e">
        <f>#REF!</f>
        <v>#REF!</v>
      </c>
      <c r="IT88" s="16" t="e">
        <f>#REF!</f>
        <v>#REF!</v>
      </c>
      <c r="IU88" s="33" t="str">
        <f t="shared" ca="1" si="2"/>
        <v/>
      </c>
      <c r="IV88" s="33" t="str">
        <f t="shared" ca="1" si="3"/>
        <v/>
      </c>
    </row>
    <row r="89" spans="10:256" ht="15" customHeight="1">
      <c r="J89" s="149" t="str">
        <f>'Transcript table'!A93</f>
        <v>155|179</v>
      </c>
      <c r="K89" s="150" t="str">
        <f>'Transcript table'!D93</f>
        <v>Ile-TAT</v>
      </c>
      <c r="L89" s="151" t="e">
        <f ca="1">'All expressed genes'!E85</f>
        <v>#DIV/0!</v>
      </c>
      <c r="M89" s="151" t="e">
        <f ca="1">'All expressed genes'!F85</f>
        <v>#DIV/0!</v>
      </c>
      <c r="IS89" s="16" t="e">
        <f>#REF!</f>
        <v>#REF!</v>
      </c>
      <c r="IT89" s="16" t="e">
        <f>#REF!</f>
        <v>#REF!</v>
      </c>
      <c r="IU89" s="33" t="str">
        <f t="shared" ca="1" si="2"/>
        <v/>
      </c>
      <c r="IV89" s="33" t="str">
        <f t="shared" ca="1" si="3"/>
        <v/>
      </c>
    </row>
    <row r="90" spans="10:256" ht="15" customHeight="1">
      <c r="J90" s="149" t="str">
        <f>'Transcript table'!A94</f>
        <v>156|180</v>
      </c>
      <c r="K90" s="150" t="str">
        <f>'Transcript table'!D94</f>
        <v>Leu-AAG-1</v>
      </c>
      <c r="L90" s="151" t="e">
        <f ca="1">'All expressed genes'!E86</f>
        <v>#DIV/0!</v>
      </c>
      <c r="M90" s="151" t="e">
        <f ca="1">'All expressed genes'!F86</f>
        <v>#DIV/0!</v>
      </c>
      <c r="IS90" s="16" t="e">
        <f>#REF!</f>
        <v>#REF!</v>
      </c>
      <c r="IT90" s="16" t="e">
        <f>#REF!</f>
        <v>#REF!</v>
      </c>
      <c r="IU90" s="33" t="str">
        <f t="shared" ca="1" si="2"/>
        <v/>
      </c>
      <c r="IV90" s="33" t="str">
        <f t="shared" ca="1" si="3"/>
        <v/>
      </c>
    </row>
    <row r="91" spans="10:256" ht="15" customHeight="1">
      <c r="J91" s="149" t="str">
        <f>'Transcript table'!A95</f>
        <v>157|181</v>
      </c>
      <c r="K91" s="150" t="str">
        <f>'Transcript table'!D95</f>
        <v>Leu-AAG-2</v>
      </c>
      <c r="L91" s="151" t="e">
        <f ca="1">'All expressed genes'!E87</f>
        <v>#DIV/0!</v>
      </c>
      <c r="M91" s="151" t="e">
        <f ca="1">'All expressed genes'!F87</f>
        <v>#DIV/0!</v>
      </c>
      <c r="IS91" s="16" t="e">
        <f>#REF!</f>
        <v>#REF!</v>
      </c>
      <c r="IT91" s="16" t="e">
        <f>#REF!</f>
        <v>#REF!</v>
      </c>
      <c r="IU91" s="33" t="str">
        <f t="shared" ca="1" si="2"/>
        <v/>
      </c>
      <c r="IV91" s="33" t="str">
        <f t="shared" ca="1" si="3"/>
        <v/>
      </c>
    </row>
    <row r="92" spans="10:256" ht="15" customHeight="1">
      <c r="J92" s="149" t="str">
        <f>'Transcript table'!A96</f>
        <v>158|182</v>
      </c>
      <c r="K92" s="150" t="str">
        <f>'Transcript table'!D96</f>
        <v>Leu-CAA-1</v>
      </c>
      <c r="L92" s="151" t="e">
        <f ca="1">'All expressed genes'!E88</f>
        <v>#DIV/0!</v>
      </c>
      <c r="M92" s="151" t="e">
        <f ca="1">'All expressed genes'!F88</f>
        <v>#DIV/0!</v>
      </c>
      <c r="IS92" s="16" t="e">
        <f>#REF!</f>
        <v>#REF!</v>
      </c>
      <c r="IT92" s="16" t="e">
        <f>#REF!</f>
        <v>#REF!</v>
      </c>
      <c r="IU92" s="33" t="str">
        <f t="shared" ca="1" si="2"/>
        <v/>
      </c>
      <c r="IV92" s="33" t="str">
        <f t="shared" ca="1" si="3"/>
        <v/>
      </c>
    </row>
    <row r="93" spans="10:256" ht="15" customHeight="1">
      <c r="J93" s="149" t="str">
        <f>'Transcript table'!A97</f>
        <v>159|183</v>
      </c>
      <c r="K93" s="150" t="str">
        <f>'Transcript table'!D97</f>
        <v>Leu-CAA-2</v>
      </c>
      <c r="L93" s="151" t="e">
        <f ca="1">'All expressed genes'!E89</f>
        <v>#DIV/0!</v>
      </c>
      <c r="M93" s="151" t="e">
        <f ca="1">'All expressed genes'!F89</f>
        <v>#DIV/0!</v>
      </c>
      <c r="IS93" s="16" t="e">
        <f>#REF!</f>
        <v>#REF!</v>
      </c>
      <c r="IT93" s="16" t="e">
        <f>#REF!</f>
        <v>#REF!</v>
      </c>
      <c r="IU93" s="33" t="str">
        <f t="shared" ca="1" si="2"/>
        <v/>
      </c>
      <c r="IV93" s="33" t="str">
        <f t="shared" ca="1" si="3"/>
        <v/>
      </c>
    </row>
    <row r="94" spans="10:256" ht="15" customHeight="1">
      <c r="J94" s="149" t="str">
        <f>'Transcript table'!A98</f>
        <v>160|184</v>
      </c>
      <c r="K94" s="150" t="str">
        <f>'Transcript table'!D98</f>
        <v>Leu-CAA-3</v>
      </c>
      <c r="L94" s="151" t="e">
        <f ca="1">'All expressed genes'!E90</f>
        <v>#DIV/0!</v>
      </c>
      <c r="M94" s="151" t="e">
        <f ca="1">'All expressed genes'!F90</f>
        <v>#DIV/0!</v>
      </c>
      <c r="IS94" s="16" t="e">
        <f>#REF!</f>
        <v>#REF!</v>
      </c>
      <c r="IT94" s="16" t="e">
        <f>#REF!</f>
        <v>#REF!</v>
      </c>
      <c r="IU94" s="33" t="str">
        <f t="shared" ca="1" si="2"/>
        <v/>
      </c>
      <c r="IV94" s="33" t="str">
        <f t="shared" ca="1" si="3"/>
        <v/>
      </c>
    </row>
    <row r="95" spans="10:256" ht="15" customHeight="1">
      <c r="J95" s="149" t="str">
        <f>'Transcript table'!A99</f>
        <v>161|185</v>
      </c>
      <c r="K95" s="150" t="str">
        <f>'Transcript table'!D99</f>
        <v>Leu-CAA-4</v>
      </c>
      <c r="L95" s="151" t="e">
        <f ca="1">'All expressed genes'!E91</f>
        <v>#DIV/0!</v>
      </c>
      <c r="M95" s="151" t="e">
        <f ca="1">'All expressed genes'!F91</f>
        <v>#DIV/0!</v>
      </c>
      <c r="IS95" s="16" t="e">
        <f>#REF!</f>
        <v>#REF!</v>
      </c>
      <c r="IT95" s="16" t="e">
        <f>#REF!</f>
        <v>#REF!</v>
      </c>
      <c r="IU95" s="33" t="str">
        <f t="shared" ca="1" si="2"/>
        <v/>
      </c>
      <c r="IV95" s="33" t="str">
        <f t="shared" ca="1" si="3"/>
        <v/>
      </c>
    </row>
    <row r="96" spans="10:256" ht="15" customHeight="1">
      <c r="J96" s="149" t="str">
        <f>'Transcript table'!A100</f>
        <v>162|186</v>
      </c>
      <c r="K96" s="150" t="str">
        <f>'Transcript table'!D100</f>
        <v>Leu-CAA-5</v>
      </c>
      <c r="L96" s="151" t="e">
        <f ca="1">'All expressed genes'!E92</f>
        <v>#DIV/0!</v>
      </c>
      <c r="M96" s="151" t="e">
        <f ca="1">'All expressed genes'!F92</f>
        <v>#DIV/0!</v>
      </c>
      <c r="IS96" s="16" t="e">
        <f>#REF!</f>
        <v>#REF!</v>
      </c>
      <c r="IT96" s="16" t="e">
        <f>#REF!</f>
        <v>#REF!</v>
      </c>
      <c r="IU96" s="33" t="str">
        <f t="shared" ca="1" si="2"/>
        <v/>
      </c>
      <c r="IV96" s="33" t="str">
        <f t="shared" ca="1" si="3"/>
        <v/>
      </c>
    </row>
    <row r="97" spans="10:256" ht="15" customHeight="1">
      <c r="J97" s="149" t="str">
        <f>'Transcript table'!A101</f>
        <v>163|187</v>
      </c>
      <c r="K97" s="150" t="str">
        <f>'Transcript table'!D101</f>
        <v>Leu-CAA-6</v>
      </c>
      <c r="L97" s="151" t="e">
        <f ca="1">'All expressed genes'!E93</f>
        <v>#DIV/0!</v>
      </c>
      <c r="M97" s="151" t="e">
        <f ca="1">'All expressed genes'!F93</f>
        <v>#DIV/0!</v>
      </c>
      <c r="IS97" s="16" t="e">
        <f>#REF!</f>
        <v>#REF!</v>
      </c>
      <c r="IT97" s="16" t="e">
        <f>#REF!</f>
        <v>#REF!</v>
      </c>
      <c r="IU97" s="33" t="str">
        <f t="shared" ca="1" si="2"/>
        <v/>
      </c>
      <c r="IV97" s="33" t="str">
        <f t="shared" ca="1" si="3"/>
        <v/>
      </c>
    </row>
    <row r="98" spans="10:256" ht="15" customHeight="1">
      <c r="J98" s="149" t="str">
        <f>'Transcript table'!A102</f>
        <v>164|188</v>
      </c>
      <c r="K98" s="150" t="str">
        <f>'Transcript table'!D102</f>
        <v>Leu-CAG</v>
      </c>
      <c r="L98" s="151" t="e">
        <f ca="1">'All expressed genes'!E94</f>
        <v>#DIV/0!</v>
      </c>
      <c r="M98" s="151" t="e">
        <f ca="1">'All expressed genes'!F94</f>
        <v>#DIV/0!</v>
      </c>
      <c r="IS98" s="16" t="e">
        <f>#REF!</f>
        <v>#REF!</v>
      </c>
      <c r="IT98" s="16" t="e">
        <f>#REF!</f>
        <v>#REF!</v>
      </c>
      <c r="IU98" s="33" t="str">
        <f t="shared" ca="1" si="2"/>
        <v/>
      </c>
      <c r="IV98" s="33" t="str">
        <f t="shared" ca="1" si="3"/>
        <v/>
      </c>
    </row>
    <row r="99" spans="10:256" ht="15" customHeight="1">
      <c r="J99" s="149" t="str">
        <f>'Transcript table'!A103</f>
        <v>165|189</v>
      </c>
      <c r="K99" s="150" t="str">
        <f>'Transcript table'!D103</f>
        <v>Leu-TAA-1</v>
      </c>
      <c r="L99" s="151" t="e">
        <f ca="1">'All expressed genes'!E95</f>
        <v>#DIV/0!</v>
      </c>
      <c r="M99" s="151" t="e">
        <f ca="1">'All expressed genes'!F95</f>
        <v>#DIV/0!</v>
      </c>
      <c r="IS99" s="16" t="e">
        <f>#REF!</f>
        <v>#REF!</v>
      </c>
      <c r="IT99" s="16" t="e">
        <f>#REF!</f>
        <v>#REF!</v>
      </c>
      <c r="IU99" s="33" t="str">
        <f t="shared" ca="1" si="2"/>
        <v/>
      </c>
      <c r="IV99" s="33" t="str">
        <f t="shared" ca="1" si="3"/>
        <v/>
      </c>
    </row>
    <row r="100" spans="10:256" ht="15" customHeight="1">
      <c r="J100" s="149" t="str">
        <f>'Transcript table'!A104</f>
        <v>166|190</v>
      </c>
      <c r="K100" s="150" t="str">
        <f>'Transcript table'!D104</f>
        <v>Leu-TAA-2</v>
      </c>
      <c r="L100" s="151" t="e">
        <f ca="1">'All expressed genes'!E96</f>
        <v>#DIV/0!</v>
      </c>
      <c r="M100" s="151" t="e">
        <f ca="1">'All expressed genes'!F96</f>
        <v>#DIV/0!</v>
      </c>
      <c r="IS100" s="16" t="e">
        <f>#REF!</f>
        <v>#REF!</v>
      </c>
      <c r="IT100" s="16" t="e">
        <f>#REF!</f>
        <v>#REF!</v>
      </c>
      <c r="IU100" s="33" t="str">
        <f t="shared" ca="1" si="2"/>
        <v/>
      </c>
      <c r="IV100" s="33" t="str">
        <f t="shared" ca="1" si="3"/>
        <v/>
      </c>
    </row>
    <row r="101" spans="10:256" ht="15" customHeight="1">
      <c r="J101" s="149" t="str">
        <f>'Transcript table'!A105</f>
        <v>167|191</v>
      </c>
      <c r="K101" s="150" t="str">
        <f>'Transcript table'!D105</f>
        <v>Leu-TAA-3</v>
      </c>
      <c r="L101" s="151" t="e">
        <f ca="1">'All expressed genes'!E97</f>
        <v>#DIV/0!</v>
      </c>
      <c r="M101" s="151" t="e">
        <f ca="1">'All expressed genes'!F97</f>
        <v>#DIV/0!</v>
      </c>
      <c r="IS101" s="16" t="e">
        <f>#REF!</f>
        <v>#REF!</v>
      </c>
      <c r="IT101" s="16" t="e">
        <f>#REF!</f>
        <v>#REF!</v>
      </c>
      <c r="IU101" s="33" t="str">
        <f t="shared" ca="1" si="2"/>
        <v/>
      </c>
      <c r="IV101" s="33" t="str">
        <f t="shared" ca="1" si="3"/>
        <v/>
      </c>
    </row>
    <row r="102" spans="10:256" ht="15" customHeight="1">
      <c r="J102" s="149" t="str">
        <f>'Transcript table'!A106</f>
        <v>168|192</v>
      </c>
      <c r="K102" s="150" t="str">
        <f>'Transcript table'!D106</f>
        <v>Leu-TAA-4</v>
      </c>
      <c r="L102" s="151" t="e">
        <f ca="1">'All expressed genes'!E98</f>
        <v>#DIV/0!</v>
      </c>
      <c r="M102" s="151" t="e">
        <f ca="1">'All expressed genes'!F98</f>
        <v>#DIV/0!</v>
      </c>
      <c r="IS102" s="16" t="e">
        <f>#REF!</f>
        <v>#REF!</v>
      </c>
      <c r="IT102" s="16" t="e">
        <f>#REF!</f>
        <v>#REF!</v>
      </c>
      <c r="IU102" s="33" t="str">
        <f t="shared" ca="1" si="2"/>
        <v/>
      </c>
      <c r="IV102" s="33" t="str">
        <f t="shared" ca="1" si="3"/>
        <v/>
      </c>
    </row>
    <row r="103" spans="10:256" ht="13.5" customHeight="1">
      <c r="J103" s="149" t="str">
        <f>'Transcript table'!A107</f>
        <v>193|217</v>
      </c>
      <c r="K103" s="150" t="str">
        <f>'Transcript table'!D107</f>
        <v>Leu-TAA-5</v>
      </c>
      <c r="L103" s="151" t="e">
        <f ca="1">'All expressed genes'!E99</f>
        <v>#DIV/0!</v>
      </c>
      <c r="M103" s="151" t="e">
        <f ca="1">'All expressed genes'!F99</f>
        <v>#DIV/0!</v>
      </c>
      <c r="IS103" s="16" t="e">
        <f>#REF!</f>
        <v>#REF!</v>
      </c>
      <c r="IT103" s="16" t="e">
        <f>#REF!</f>
        <v>#REF!</v>
      </c>
      <c r="IU103" s="33" t="str">
        <f t="shared" ca="1" si="2"/>
        <v/>
      </c>
      <c r="IV103" s="33" t="str">
        <f t="shared" ca="1" si="3"/>
        <v/>
      </c>
    </row>
    <row r="104" spans="10:256" ht="13.5" customHeight="1">
      <c r="J104" s="149" t="str">
        <f>'Transcript table'!A108</f>
        <v>194|218</v>
      </c>
      <c r="K104" s="150" t="str">
        <f>'Transcript table'!D108</f>
        <v>Leu-TAG-1</v>
      </c>
      <c r="L104" s="151" t="e">
        <f ca="1">'All expressed genes'!E100</f>
        <v>#DIV/0!</v>
      </c>
      <c r="M104" s="151" t="e">
        <f ca="1">'All expressed genes'!F100</f>
        <v>#DIV/0!</v>
      </c>
      <c r="IS104" s="16" t="e">
        <f>#REF!</f>
        <v>#REF!</v>
      </c>
      <c r="IT104" s="16" t="e">
        <f>#REF!</f>
        <v>#REF!</v>
      </c>
      <c r="IU104" s="33" t="str">
        <f t="shared" ca="1" si="2"/>
        <v/>
      </c>
      <c r="IV104" s="33" t="str">
        <f t="shared" ca="1" si="3"/>
        <v/>
      </c>
    </row>
    <row r="105" spans="10:256" ht="13.5" customHeight="1">
      <c r="J105" s="149" t="str">
        <f>'Transcript table'!A109</f>
        <v>195|219</v>
      </c>
      <c r="K105" s="150" t="str">
        <f>'Transcript table'!D109</f>
        <v>Leu-TAG-2</v>
      </c>
      <c r="L105" s="151" t="e">
        <f ca="1">'All expressed genes'!E101</f>
        <v>#DIV/0!</v>
      </c>
      <c r="M105" s="151" t="e">
        <f ca="1">'All expressed genes'!F101</f>
        <v>#DIV/0!</v>
      </c>
      <c r="IS105" s="16" t="e">
        <f>#REF!</f>
        <v>#REF!</v>
      </c>
      <c r="IT105" s="16" t="e">
        <f>#REF!</f>
        <v>#REF!</v>
      </c>
      <c r="IU105" s="33" t="str">
        <f t="shared" ca="1" si="2"/>
        <v/>
      </c>
      <c r="IV105" s="33" t="str">
        <f t="shared" ca="1" si="3"/>
        <v/>
      </c>
    </row>
    <row r="106" spans="10:256" ht="13.5" customHeight="1">
      <c r="J106" s="149" t="str">
        <f>'Transcript table'!A110</f>
        <v>196|220</v>
      </c>
      <c r="K106" s="150" t="str">
        <f>'Transcript table'!D110</f>
        <v>Leu-TAG-3</v>
      </c>
      <c r="L106" s="151" t="e">
        <f ca="1">'All expressed genes'!E102</f>
        <v>#DIV/0!</v>
      </c>
      <c r="M106" s="151" t="e">
        <f ca="1">'All expressed genes'!F102</f>
        <v>#DIV/0!</v>
      </c>
      <c r="IS106" s="16" t="e">
        <f>#REF!</f>
        <v>#REF!</v>
      </c>
      <c r="IT106" s="16" t="e">
        <f>#REF!</f>
        <v>#REF!</v>
      </c>
      <c r="IU106" s="33" t="str">
        <f t="shared" ca="1" si="2"/>
        <v/>
      </c>
      <c r="IV106" s="33" t="str">
        <f t="shared" ca="1" si="3"/>
        <v/>
      </c>
    </row>
    <row r="107" spans="10:256" ht="13.5" customHeight="1">
      <c r="J107" s="149" t="str">
        <f>'Transcript table'!A111</f>
        <v>197|221</v>
      </c>
      <c r="K107" s="150" t="str">
        <f>'Transcript table'!D111</f>
        <v>Lys-CTT-1</v>
      </c>
      <c r="L107" s="151" t="e">
        <f ca="1">'All expressed genes'!E103</f>
        <v>#DIV/0!</v>
      </c>
      <c r="M107" s="151" t="e">
        <f ca="1">'All expressed genes'!F103</f>
        <v>#DIV/0!</v>
      </c>
      <c r="IS107" s="16" t="e">
        <f>#REF!</f>
        <v>#REF!</v>
      </c>
      <c r="IT107" s="16" t="e">
        <f>#REF!</f>
        <v>#REF!</v>
      </c>
      <c r="IU107" s="33" t="str">
        <f t="shared" ca="1" si="2"/>
        <v/>
      </c>
      <c r="IV107" s="33" t="str">
        <f t="shared" ca="1" si="3"/>
        <v/>
      </c>
    </row>
    <row r="108" spans="10:256" ht="13.5" customHeight="1">
      <c r="J108" s="149" t="str">
        <f>'Transcript table'!A112</f>
        <v>198|222</v>
      </c>
      <c r="K108" s="150" t="str">
        <f>'Transcript table'!D112</f>
        <v>Lys-CTT-2</v>
      </c>
      <c r="L108" s="151" t="e">
        <f ca="1">'All expressed genes'!E104</f>
        <v>#DIV/0!</v>
      </c>
      <c r="M108" s="151" t="e">
        <f ca="1">'All expressed genes'!F104</f>
        <v>#DIV/0!</v>
      </c>
      <c r="IS108" s="16" t="e">
        <f>#REF!</f>
        <v>#REF!</v>
      </c>
      <c r="IT108" s="16" t="e">
        <f>#REF!</f>
        <v>#REF!</v>
      </c>
      <c r="IU108" s="33" t="str">
        <f t="shared" ca="1" si="2"/>
        <v/>
      </c>
      <c r="IV108" s="33" t="str">
        <f t="shared" ca="1" si="3"/>
        <v/>
      </c>
    </row>
    <row r="109" spans="10:256" ht="13.5" customHeight="1">
      <c r="J109" s="149" t="str">
        <f>'Transcript table'!A113</f>
        <v>199|223</v>
      </c>
      <c r="K109" s="150" t="str">
        <f>'Transcript table'!D113</f>
        <v>Lys-CTT-3</v>
      </c>
      <c r="L109" s="151" t="e">
        <f ca="1">'All expressed genes'!E105</f>
        <v>#DIV/0!</v>
      </c>
      <c r="M109" s="151" t="e">
        <f ca="1">'All expressed genes'!F105</f>
        <v>#DIV/0!</v>
      </c>
      <c r="IS109" s="16" t="e">
        <f>#REF!</f>
        <v>#REF!</v>
      </c>
      <c r="IT109" s="16" t="e">
        <f>#REF!</f>
        <v>#REF!</v>
      </c>
      <c r="IU109" s="33" t="str">
        <f t="shared" ca="1" si="2"/>
        <v/>
      </c>
      <c r="IV109" s="33" t="str">
        <f t="shared" ca="1" si="3"/>
        <v/>
      </c>
    </row>
    <row r="110" spans="10:256" ht="13.5" customHeight="1">
      <c r="J110" s="149" t="str">
        <f>'Transcript table'!A114</f>
        <v>200|224</v>
      </c>
      <c r="K110" s="150" t="str">
        <f>'Transcript table'!D114</f>
        <v>Lys-CTT-4</v>
      </c>
      <c r="L110" s="151" t="e">
        <f ca="1">'All expressed genes'!E106</f>
        <v>#DIV/0!</v>
      </c>
      <c r="M110" s="151" t="e">
        <f ca="1">'All expressed genes'!F106</f>
        <v>#DIV/0!</v>
      </c>
      <c r="IS110" s="16" t="e">
        <f>#REF!</f>
        <v>#REF!</v>
      </c>
      <c r="IT110" s="16" t="e">
        <f>#REF!</f>
        <v>#REF!</v>
      </c>
      <c r="IU110" s="33" t="str">
        <f t="shared" ca="1" si="2"/>
        <v/>
      </c>
      <c r="IV110" s="33" t="str">
        <f t="shared" ca="1" si="3"/>
        <v/>
      </c>
    </row>
    <row r="111" spans="10:256" ht="13.5" customHeight="1">
      <c r="J111" s="149" t="str">
        <f>'Transcript table'!A115</f>
        <v>201|225</v>
      </c>
      <c r="K111" s="150" t="str">
        <f>'Transcript table'!D115</f>
        <v>Lys-CTT-5</v>
      </c>
      <c r="L111" s="151" t="e">
        <f ca="1">'All expressed genes'!E107</f>
        <v>#DIV/0!</v>
      </c>
      <c r="M111" s="151" t="e">
        <f ca="1">'All expressed genes'!F107</f>
        <v>#DIV/0!</v>
      </c>
      <c r="IS111" s="16" t="e">
        <f>#REF!</f>
        <v>#REF!</v>
      </c>
      <c r="IT111" s="16" t="e">
        <f>#REF!</f>
        <v>#REF!</v>
      </c>
      <c r="IU111" s="33" t="str">
        <f t="shared" ca="1" si="2"/>
        <v/>
      </c>
      <c r="IV111" s="33" t="str">
        <f t="shared" ca="1" si="3"/>
        <v/>
      </c>
    </row>
    <row r="112" spans="10:256" ht="13.5" customHeight="1">
      <c r="J112" s="149" t="str">
        <f>'Transcript table'!A116</f>
        <v>202|226</v>
      </c>
      <c r="K112" s="150" t="str">
        <f>'Transcript table'!D116</f>
        <v>Lys-CTT-6</v>
      </c>
      <c r="L112" s="151" t="e">
        <f ca="1">'All expressed genes'!E108</f>
        <v>#DIV/0!</v>
      </c>
      <c r="M112" s="151" t="e">
        <f ca="1">'All expressed genes'!F108</f>
        <v>#DIV/0!</v>
      </c>
      <c r="IS112" s="16" t="e">
        <f>#REF!</f>
        <v>#REF!</v>
      </c>
      <c r="IT112" s="16" t="e">
        <f>#REF!</f>
        <v>#REF!</v>
      </c>
      <c r="IU112" s="33" t="str">
        <f t="shared" ca="1" si="2"/>
        <v/>
      </c>
      <c r="IV112" s="33" t="str">
        <f t="shared" ca="1" si="3"/>
        <v/>
      </c>
    </row>
    <row r="113" spans="10:256" ht="13.5" customHeight="1">
      <c r="J113" s="149" t="str">
        <f>'Transcript table'!A117</f>
        <v>203|227</v>
      </c>
      <c r="K113" s="150" t="str">
        <f>'Transcript table'!D117</f>
        <v>Lys-CTT-7</v>
      </c>
      <c r="L113" s="151" t="e">
        <f ca="1">'All expressed genes'!E109</f>
        <v>#DIV/0!</v>
      </c>
      <c r="M113" s="151" t="e">
        <f ca="1">'All expressed genes'!F109</f>
        <v>#DIV/0!</v>
      </c>
      <c r="IS113" s="16" t="e">
        <f>#REF!</f>
        <v>#REF!</v>
      </c>
      <c r="IT113" s="16" t="e">
        <f>#REF!</f>
        <v>#REF!</v>
      </c>
      <c r="IU113" s="33" t="str">
        <f t="shared" ca="1" si="2"/>
        <v/>
      </c>
      <c r="IV113" s="33" t="str">
        <f t="shared" ca="1" si="3"/>
        <v/>
      </c>
    </row>
    <row r="114" spans="10:256" ht="13.5" customHeight="1">
      <c r="J114" s="149" t="str">
        <f>'Transcript table'!A118</f>
        <v>204|228</v>
      </c>
      <c r="K114" s="150" t="str">
        <f>'Transcript table'!D118</f>
        <v>Lys-CTT-8</v>
      </c>
      <c r="L114" s="151" t="e">
        <f ca="1">'All expressed genes'!E110</f>
        <v>#DIV/0!</v>
      </c>
      <c r="M114" s="151" t="e">
        <f ca="1">'All expressed genes'!F110</f>
        <v>#DIV/0!</v>
      </c>
      <c r="IS114" s="16" t="e">
        <f>#REF!</f>
        <v>#REF!</v>
      </c>
      <c r="IT114" s="16" t="e">
        <f>#REF!</f>
        <v>#REF!</v>
      </c>
      <c r="IU114" s="33" t="str">
        <f t="shared" ca="1" si="2"/>
        <v/>
      </c>
      <c r="IV114" s="33" t="str">
        <f t="shared" ca="1" si="3"/>
        <v/>
      </c>
    </row>
    <row r="115" spans="10:256" ht="13.5" customHeight="1">
      <c r="J115" s="149" t="str">
        <f>'Transcript table'!A119</f>
        <v>205|229</v>
      </c>
      <c r="K115" s="150" t="str">
        <f>'Transcript table'!D119</f>
        <v>Lys-TTT-1</v>
      </c>
      <c r="L115" s="151" t="e">
        <f ca="1">'All expressed genes'!E111</f>
        <v>#DIV/0!</v>
      </c>
      <c r="M115" s="151" t="e">
        <f ca="1">'All expressed genes'!F111</f>
        <v>#DIV/0!</v>
      </c>
      <c r="IS115" s="16" t="e">
        <f>#REF!</f>
        <v>#REF!</v>
      </c>
      <c r="IT115" s="16" t="e">
        <f>#REF!</f>
        <v>#REF!</v>
      </c>
      <c r="IU115" s="33" t="str">
        <f t="shared" ca="1" si="2"/>
        <v/>
      </c>
      <c r="IV115" s="33" t="str">
        <f t="shared" ca="1" si="3"/>
        <v/>
      </c>
    </row>
    <row r="116" spans="10:256" ht="13.5" customHeight="1">
      <c r="J116" s="149" t="str">
        <f>'Transcript table'!A120</f>
        <v>206|230</v>
      </c>
      <c r="K116" s="150" t="str">
        <f>'Transcript table'!D120</f>
        <v>Lys-TTT-2</v>
      </c>
      <c r="L116" s="151" t="e">
        <f ca="1">'All expressed genes'!E112</f>
        <v>#DIV/0!</v>
      </c>
      <c r="M116" s="151" t="e">
        <f ca="1">'All expressed genes'!F112</f>
        <v>#DIV/0!</v>
      </c>
      <c r="IS116" s="16" t="e">
        <f>#REF!</f>
        <v>#REF!</v>
      </c>
      <c r="IT116" s="16" t="e">
        <f>#REF!</f>
        <v>#REF!</v>
      </c>
      <c r="IU116" s="33" t="str">
        <f t="shared" ca="1" si="2"/>
        <v/>
      </c>
      <c r="IV116" s="33" t="str">
        <f t="shared" ca="1" si="3"/>
        <v/>
      </c>
    </row>
    <row r="117" spans="10:256" ht="13.5" customHeight="1">
      <c r="J117" s="149" t="str">
        <f>'Transcript table'!A121</f>
        <v>207|231</v>
      </c>
      <c r="K117" s="150" t="str">
        <f>'Transcript table'!D121</f>
        <v>Lys-TTT-3</v>
      </c>
      <c r="L117" s="151" t="e">
        <f ca="1">'All expressed genes'!E113</f>
        <v>#DIV/0!</v>
      </c>
      <c r="M117" s="151" t="e">
        <f ca="1">'All expressed genes'!F113</f>
        <v>#DIV/0!</v>
      </c>
      <c r="IS117" s="16" t="e">
        <f>#REF!</f>
        <v>#REF!</v>
      </c>
      <c r="IT117" s="16" t="e">
        <f>#REF!</f>
        <v>#REF!</v>
      </c>
      <c r="IU117" s="33" t="str">
        <f t="shared" ca="1" si="2"/>
        <v/>
      </c>
      <c r="IV117" s="33" t="str">
        <f t="shared" ca="1" si="3"/>
        <v/>
      </c>
    </row>
    <row r="118" spans="10:256" ht="13.5" customHeight="1">
      <c r="J118" s="149" t="str">
        <f>'Transcript table'!A122</f>
        <v>208|232</v>
      </c>
      <c r="K118" s="150" t="str">
        <f>'Transcript table'!D122</f>
        <v>Met-CAT-1</v>
      </c>
      <c r="L118" s="151" t="e">
        <f ca="1">'All expressed genes'!E114</f>
        <v>#DIV/0!</v>
      </c>
      <c r="M118" s="151" t="e">
        <f ca="1">'All expressed genes'!F114</f>
        <v>#DIV/0!</v>
      </c>
      <c r="IS118" s="16" t="e">
        <f>#REF!</f>
        <v>#REF!</v>
      </c>
      <c r="IT118" s="16" t="e">
        <f>#REF!</f>
        <v>#REF!</v>
      </c>
      <c r="IU118" s="33" t="str">
        <f t="shared" ca="1" si="2"/>
        <v/>
      </c>
      <c r="IV118" s="33" t="str">
        <f t="shared" ca="1" si="3"/>
        <v/>
      </c>
    </row>
    <row r="119" spans="10:256" ht="13.5" customHeight="1">
      <c r="J119" s="149" t="str">
        <f>'Transcript table'!A123</f>
        <v>209|233</v>
      </c>
      <c r="K119" s="150" t="str">
        <f>'Transcript table'!D123</f>
        <v>Met-CAT-2</v>
      </c>
      <c r="L119" s="151" t="e">
        <f ca="1">'All expressed genes'!E115</f>
        <v>#DIV/0!</v>
      </c>
      <c r="M119" s="151" t="e">
        <f ca="1">'All expressed genes'!F115</f>
        <v>#DIV/0!</v>
      </c>
      <c r="IS119" s="16" t="e">
        <f>#REF!</f>
        <v>#REF!</v>
      </c>
      <c r="IT119" s="16" t="e">
        <f>#REF!</f>
        <v>#REF!</v>
      </c>
      <c r="IU119" s="33" t="str">
        <f t="shared" ca="1" si="2"/>
        <v/>
      </c>
      <c r="IV119" s="33" t="str">
        <f t="shared" ca="1" si="3"/>
        <v/>
      </c>
    </row>
    <row r="120" spans="10:256" ht="13.5" customHeight="1">
      <c r="J120" s="149" t="str">
        <f>'Transcript table'!A124</f>
        <v>210|234</v>
      </c>
      <c r="K120" s="150" t="str">
        <f>'Transcript table'!D124</f>
        <v>Met-CAT-3</v>
      </c>
      <c r="L120" s="151" t="e">
        <f ca="1">'All expressed genes'!E116</f>
        <v>#DIV/0!</v>
      </c>
      <c r="M120" s="151" t="e">
        <f ca="1">'All expressed genes'!F116</f>
        <v>#DIV/0!</v>
      </c>
      <c r="IS120" s="16" t="e">
        <f>#REF!</f>
        <v>#REF!</v>
      </c>
      <c r="IT120" s="16" t="e">
        <f>#REF!</f>
        <v>#REF!</v>
      </c>
      <c r="IU120" s="33" t="str">
        <f t="shared" ca="1" si="2"/>
        <v/>
      </c>
      <c r="IV120" s="33" t="str">
        <f t="shared" ca="1" si="3"/>
        <v/>
      </c>
    </row>
    <row r="121" spans="10:256" ht="13.5" customHeight="1">
      <c r="J121" s="149" t="str">
        <f>'Transcript table'!A125</f>
        <v>211|235</v>
      </c>
      <c r="K121" s="150" t="str">
        <f>'Transcript table'!D125</f>
        <v>Met-CAT-4</v>
      </c>
      <c r="L121" s="151" t="e">
        <f ca="1">'All expressed genes'!E117</f>
        <v>#DIV/0!</v>
      </c>
      <c r="M121" s="151" t="e">
        <f ca="1">'All expressed genes'!F117</f>
        <v>#DIV/0!</v>
      </c>
      <c r="IS121" s="16" t="e">
        <f>#REF!</f>
        <v>#REF!</v>
      </c>
      <c r="IT121" s="16" t="e">
        <f>#REF!</f>
        <v>#REF!</v>
      </c>
      <c r="IU121" s="33" t="str">
        <f t="shared" ca="1" si="2"/>
        <v/>
      </c>
      <c r="IV121" s="33" t="str">
        <f t="shared" ca="1" si="3"/>
        <v/>
      </c>
    </row>
    <row r="122" spans="10:256" ht="13.5" customHeight="1">
      <c r="J122" s="149" t="str">
        <f>'Transcript table'!A126</f>
        <v>212|236</v>
      </c>
      <c r="K122" s="150" t="str">
        <f>'Transcript table'!D126</f>
        <v>iMet-CAT</v>
      </c>
      <c r="L122" s="151" t="e">
        <f ca="1">'All expressed genes'!E118</f>
        <v>#DIV/0!</v>
      </c>
      <c r="M122" s="151" t="e">
        <f ca="1">'All expressed genes'!F118</f>
        <v>#DIV/0!</v>
      </c>
      <c r="IS122" s="16" t="e">
        <f>#REF!</f>
        <v>#REF!</v>
      </c>
      <c r="IT122" s="16" t="e">
        <f>#REF!</f>
        <v>#REF!</v>
      </c>
      <c r="IU122" s="33" t="str">
        <f t="shared" ca="1" si="2"/>
        <v/>
      </c>
      <c r="IV122" s="33" t="str">
        <f t="shared" ca="1" si="3"/>
        <v/>
      </c>
    </row>
    <row r="123" spans="10:256" ht="13.5" customHeight="1">
      <c r="J123" s="149" t="str">
        <f>'Transcript table'!A127</f>
        <v>213|237</v>
      </c>
      <c r="K123" s="150" t="str">
        <f>'Transcript table'!D127</f>
        <v>Phe-GAA-1</v>
      </c>
      <c r="L123" s="151" t="e">
        <f ca="1">'All expressed genes'!E119</f>
        <v>#DIV/0!</v>
      </c>
      <c r="M123" s="151" t="e">
        <f ca="1">'All expressed genes'!F119</f>
        <v>#DIV/0!</v>
      </c>
      <c r="IS123" s="16" t="e">
        <f>#REF!</f>
        <v>#REF!</v>
      </c>
      <c r="IT123" s="16" t="e">
        <f>#REF!</f>
        <v>#REF!</v>
      </c>
      <c r="IU123" s="33" t="str">
        <f t="shared" ca="1" si="2"/>
        <v/>
      </c>
      <c r="IV123" s="33" t="str">
        <f t="shared" ca="1" si="3"/>
        <v/>
      </c>
    </row>
    <row r="124" spans="10:256" ht="13.5" customHeight="1">
      <c r="J124" s="149" t="str">
        <f>'Transcript table'!A128</f>
        <v>214|238</v>
      </c>
      <c r="K124" s="150" t="str">
        <f>'Transcript table'!D128</f>
        <v>Phe-GAA-2</v>
      </c>
      <c r="L124" s="151" t="e">
        <f ca="1">'All expressed genes'!E120</f>
        <v>#DIV/0!</v>
      </c>
      <c r="M124" s="151" t="e">
        <f ca="1">'All expressed genes'!F120</f>
        <v>#DIV/0!</v>
      </c>
      <c r="IS124" s="16" t="e">
        <f>#REF!</f>
        <v>#REF!</v>
      </c>
      <c r="IT124" s="16" t="e">
        <f>#REF!</f>
        <v>#REF!</v>
      </c>
      <c r="IU124" s="33" t="str">
        <f t="shared" ca="1" si="2"/>
        <v/>
      </c>
      <c r="IV124" s="33" t="str">
        <f t="shared" ca="1" si="3"/>
        <v/>
      </c>
    </row>
    <row r="125" spans="10:256" ht="13.5" customHeight="1">
      <c r="J125" s="149" t="str">
        <f>'Transcript table'!A129</f>
        <v>215|239</v>
      </c>
      <c r="K125" s="150" t="str">
        <f>'Transcript table'!D129</f>
        <v>Phe-GAA-3</v>
      </c>
      <c r="L125" s="151" t="e">
        <f ca="1">'All expressed genes'!E121</f>
        <v>#DIV/0!</v>
      </c>
      <c r="M125" s="151" t="e">
        <f ca="1">'All expressed genes'!F121</f>
        <v>#DIV/0!</v>
      </c>
      <c r="IS125" s="16" t="e">
        <f>#REF!</f>
        <v>#REF!</v>
      </c>
      <c r="IT125" s="16" t="e">
        <f>#REF!</f>
        <v>#REF!</v>
      </c>
      <c r="IU125" s="33" t="str">
        <f t="shared" ca="1" si="2"/>
        <v/>
      </c>
      <c r="IV125" s="33" t="str">
        <f t="shared" ca="1" si="3"/>
        <v/>
      </c>
    </row>
    <row r="126" spans="10:256" ht="13.5" customHeight="1">
      <c r="J126" s="149" t="str">
        <f>'Transcript table'!A130</f>
        <v>216|240</v>
      </c>
      <c r="K126" s="150" t="str">
        <f>'Transcript table'!D130</f>
        <v>Pro-AGG-1</v>
      </c>
      <c r="L126" s="151" t="e">
        <f ca="1">'All expressed genes'!E122</f>
        <v>#DIV/0!</v>
      </c>
      <c r="M126" s="151" t="e">
        <f ca="1">'All expressed genes'!F122</f>
        <v>#DIV/0!</v>
      </c>
      <c r="IS126" s="16" t="e">
        <f>#REF!</f>
        <v>#REF!</v>
      </c>
      <c r="IT126" s="16" t="e">
        <f>#REF!</f>
        <v>#REF!</v>
      </c>
      <c r="IU126" s="33" t="str">
        <f t="shared" ca="1" si="2"/>
        <v/>
      </c>
      <c r="IV126" s="33" t="str">
        <f t="shared" ca="1" si="3"/>
        <v/>
      </c>
    </row>
    <row r="127" spans="10:256" ht="13.5" customHeight="1">
      <c r="J127" s="149" t="str">
        <f>'Transcript table'!A131</f>
        <v>241|265</v>
      </c>
      <c r="K127" s="150" t="str">
        <f>'Transcript table'!D131</f>
        <v>Pro-AGG-2</v>
      </c>
      <c r="L127" s="151" t="e">
        <f ca="1">'All expressed genes'!E123</f>
        <v>#DIV/0!</v>
      </c>
      <c r="M127" s="151" t="e">
        <f ca="1">'All expressed genes'!F123</f>
        <v>#DIV/0!</v>
      </c>
      <c r="IS127" s="16" t="e">
        <f>#REF!</f>
        <v>#REF!</v>
      </c>
      <c r="IT127" s="16" t="e">
        <f>#REF!</f>
        <v>#REF!</v>
      </c>
      <c r="IU127" s="33" t="str">
        <f t="shared" ca="1" si="2"/>
        <v/>
      </c>
      <c r="IV127" s="33" t="str">
        <f t="shared" ca="1" si="3"/>
        <v/>
      </c>
    </row>
    <row r="128" spans="10:256" ht="13.5" customHeight="1">
      <c r="J128" s="149" t="str">
        <f>'Transcript table'!A132</f>
        <v>242|266</v>
      </c>
      <c r="K128" s="150" t="str">
        <f>'Transcript table'!D132</f>
        <v>Pro-AGG-3</v>
      </c>
      <c r="L128" s="151" t="e">
        <f ca="1">'All expressed genes'!E124</f>
        <v>#DIV/0!</v>
      </c>
      <c r="M128" s="151" t="e">
        <f ca="1">'All expressed genes'!F124</f>
        <v>#DIV/0!</v>
      </c>
      <c r="IS128" s="16" t="e">
        <f>#REF!</f>
        <v>#REF!</v>
      </c>
      <c r="IT128" s="16" t="e">
        <f>#REF!</f>
        <v>#REF!</v>
      </c>
      <c r="IU128" s="33" t="str">
        <f t="shared" ca="1" si="2"/>
        <v/>
      </c>
      <c r="IV128" s="33" t="str">
        <f t="shared" ca="1" si="3"/>
        <v/>
      </c>
    </row>
    <row r="129" spans="10:256" ht="13.5" customHeight="1">
      <c r="J129" s="149" t="str">
        <f>'Transcript table'!A133</f>
        <v>243|267</v>
      </c>
      <c r="K129" s="150" t="str">
        <f>'Transcript table'!D133</f>
        <v>Pro-CGG-1</v>
      </c>
      <c r="L129" s="151" t="e">
        <f ca="1">'All expressed genes'!E125</f>
        <v>#DIV/0!</v>
      </c>
      <c r="M129" s="151" t="e">
        <f ca="1">'All expressed genes'!F125</f>
        <v>#DIV/0!</v>
      </c>
      <c r="IS129" s="16" t="e">
        <f>#REF!</f>
        <v>#REF!</v>
      </c>
      <c r="IT129" s="16" t="e">
        <f>#REF!</f>
        <v>#REF!</v>
      </c>
      <c r="IU129" s="33" t="str">
        <f t="shared" ca="1" si="2"/>
        <v/>
      </c>
      <c r="IV129" s="33" t="str">
        <f t="shared" ca="1" si="3"/>
        <v/>
      </c>
    </row>
    <row r="130" spans="10:256" ht="13.5" customHeight="1">
      <c r="J130" s="149" t="str">
        <f>'Transcript table'!A134</f>
        <v>244|268</v>
      </c>
      <c r="K130" s="150" t="str">
        <f>'Transcript table'!D134</f>
        <v>Pro-CGG-2</v>
      </c>
      <c r="L130" s="151" t="e">
        <f ca="1">'All expressed genes'!E126</f>
        <v>#DIV/0!</v>
      </c>
      <c r="M130" s="151" t="e">
        <f ca="1">'All expressed genes'!F126</f>
        <v>#DIV/0!</v>
      </c>
      <c r="IS130" s="16" t="e">
        <f>#REF!</f>
        <v>#REF!</v>
      </c>
      <c r="IT130" s="16" t="e">
        <f>#REF!</f>
        <v>#REF!</v>
      </c>
      <c r="IU130" s="33" t="str">
        <f t="shared" ca="1" si="2"/>
        <v/>
      </c>
      <c r="IV130" s="33" t="str">
        <f t="shared" ca="1" si="3"/>
        <v/>
      </c>
    </row>
    <row r="131" spans="10:256" ht="13.5" customHeight="1">
      <c r="J131" s="149" t="str">
        <f>'Transcript table'!A135</f>
        <v>245|269</v>
      </c>
      <c r="K131" s="150" t="str">
        <f>'Transcript table'!D135</f>
        <v>Pro-CGG-3</v>
      </c>
      <c r="L131" s="151" t="e">
        <f ca="1">'All expressed genes'!E127</f>
        <v>#DIV/0!</v>
      </c>
      <c r="M131" s="151" t="e">
        <f ca="1">'All expressed genes'!F127</f>
        <v>#DIV/0!</v>
      </c>
      <c r="IS131" s="16" t="e">
        <f>#REF!</f>
        <v>#REF!</v>
      </c>
      <c r="IT131" s="16" t="e">
        <f>#REF!</f>
        <v>#REF!</v>
      </c>
      <c r="IU131" s="33" t="str">
        <f t="shared" ca="1" si="2"/>
        <v/>
      </c>
      <c r="IV131" s="33" t="str">
        <f t="shared" ca="1" si="3"/>
        <v/>
      </c>
    </row>
    <row r="132" spans="10:256" ht="13.5" customHeight="1">
      <c r="J132" s="149" t="str">
        <f>'Transcript table'!A136</f>
        <v>246|270</v>
      </c>
      <c r="K132" s="150" t="str">
        <f>'Transcript table'!D136</f>
        <v>Pro-TGG-1</v>
      </c>
      <c r="L132" s="151" t="e">
        <f ca="1">'All expressed genes'!E128</f>
        <v>#DIV/0!</v>
      </c>
      <c r="M132" s="151" t="e">
        <f ca="1">'All expressed genes'!F128</f>
        <v>#DIV/0!</v>
      </c>
      <c r="IS132" s="16" t="e">
        <f>#REF!</f>
        <v>#REF!</v>
      </c>
      <c r="IT132" s="16" t="e">
        <f>#REF!</f>
        <v>#REF!</v>
      </c>
      <c r="IU132" s="33" t="str">
        <f t="shared" ca="1" si="2"/>
        <v/>
      </c>
      <c r="IV132" s="33" t="str">
        <f t="shared" ca="1" si="3"/>
        <v/>
      </c>
    </row>
    <row r="133" spans="10:256" ht="13.5" customHeight="1">
      <c r="J133" s="149" t="str">
        <f>'Transcript table'!A137</f>
        <v>247|271</v>
      </c>
      <c r="K133" s="150" t="str">
        <f>'Transcript table'!D137</f>
        <v>Pro-TGG-2</v>
      </c>
      <c r="L133" s="151" t="e">
        <f ca="1">'All expressed genes'!E129</f>
        <v>#DIV/0!</v>
      </c>
      <c r="M133" s="151" t="e">
        <f ca="1">'All expressed genes'!F129</f>
        <v>#DIV/0!</v>
      </c>
      <c r="IS133" s="16" t="e">
        <f>#REF!</f>
        <v>#REF!</v>
      </c>
      <c r="IT133" s="16" t="e">
        <f>#REF!</f>
        <v>#REF!</v>
      </c>
      <c r="IU133" s="33" t="str">
        <f t="shared" ca="1" si="2"/>
        <v/>
      </c>
      <c r="IV133" s="33" t="str">
        <f t="shared" ca="1" si="3"/>
        <v/>
      </c>
    </row>
    <row r="134" spans="10:256" ht="13.5" customHeight="1">
      <c r="J134" s="149" t="str">
        <f>'Transcript table'!A138</f>
        <v>248|272</v>
      </c>
      <c r="K134" s="150" t="str">
        <f>'Transcript table'!D138</f>
        <v>Pro-TGG-3</v>
      </c>
      <c r="L134" s="151" t="e">
        <f ca="1">'All expressed genes'!E130</f>
        <v>#DIV/0!</v>
      </c>
      <c r="M134" s="151" t="e">
        <f ca="1">'All expressed genes'!F130</f>
        <v>#DIV/0!</v>
      </c>
      <c r="IS134" s="16" t="e">
        <f>#REF!</f>
        <v>#REF!</v>
      </c>
      <c r="IT134" s="16" t="e">
        <f>#REF!</f>
        <v>#REF!</v>
      </c>
      <c r="IU134" s="33" t="str">
        <f t="shared" ca="1" si="2"/>
        <v/>
      </c>
      <c r="IV134" s="33" t="str">
        <f t="shared" ca="1" si="3"/>
        <v/>
      </c>
    </row>
    <row r="135" spans="10:256" ht="13.5" customHeight="1">
      <c r="J135" s="149" t="str">
        <f>'Transcript table'!A139</f>
        <v>249|273</v>
      </c>
      <c r="K135" s="150" t="str">
        <f>'Transcript table'!D139</f>
        <v>Sec-TCA-1</v>
      </c>
      <c r="L135" s="151" t="e">
        <f ca="1">'All expressed genes'!E131</f>
        <v>#DIV/0!</v>
      </c>
      <c r="M135" s="151" t="e">
        <f ca="1">'All expressed genes'!F131</f>
        <v>#DIV/0!</v>
      </c>
      <c r="IS135" s="16" t="e">
        <f>#REF!</f>
        <v>#REF!</v>
      </c>
      <c r="IT135" s="16" t="e">
        <f>#REF!</f>
        <v>#REF!</v>
      </c>
      <c r="IU135" s="33" t="str">
        <f t="shared" ref="IU135:IU198" ca="1" si="4">IF(ISNUMBER(L135),L135,"")</f>
        <v/>
      </c>
      <c r="IV135" s="33" t="str">
        <f t="shared" ref="IV135:IV198" ca="1" si="5">IF(ISNUMBER(M135),M135,"")</f>
        <v/>
      </c>
    </row>
    <row r="136" spans="10:256" ht="13.5" customHeight="1">
      <c r="J136" s="149" t="str">
        <f>'Transcript table'!A140</f>
        <v>250|274</v>
      </c>
      <c r="K136" s="150" t="str">
        <f>'Transcript table'!D140</f>
        <v>Sec-TCA-2</v>
      </c>
      <c r="L136" s="151" t="e">
        <f ca="1">'All expressed genes'!E132</f>
        <v>#DIV/0!</v>
      </c>
      <c r="M136" s="151" t="e">
        <f ca="1">'All expressed genes'!F132</f>
        <v>#DIV/0!</v>
      </c>
      <c r="IS136" s="16" t="e">
        <f>#REF!</f>
        <v>#REF!</v>
      </c>
      <c r="IT136" s="16" t="e">
        <f>#REF!</f>
        <v>#REF!</v>
      </c>
      <c r="IU136" s="33" t="str">
        <f t="shared" ca="1" si="4"/>
        <v/>
      </c>
      <c r="IV136" s="33" t="str">
        <f t="shared" ca="1" si="5"/>
        <v/>
      </c>
    </row>
    <row r="137" spans="10:256" ht="13.5" customHeight="1">
      <c r="J137" s="149" t="str">
        <f>'Transcript table'!A141</f>
        <v>251|275</v>
      </c>
      <c r="K137" s="150" t="str">
        <f>'Transcript table'!D141</f>
        <v>Sec-TCA-3</v>
      </c>
      <c r="L137" s="151" t="e">
        <f ca="1">'All expressed genes'!E133</f>
        <v>#DIV/0!</v>
      </c>
      <c r="M137" s="151" t="e">
        <f ca="1">'All expressed genes'!F133</f>
        <v>#DIV/0!</v>
      </c>
      <c r="IS137" s="16" t="e">
        <f>#REF!</f>
        <v>#REF!</v>
      </c>
      <c r="IT137" s="16" t="e">
        <f>#REF!</f>
        <v>#REF!</v>
      </c>
      <c r="IU137" s="33" t="str">
        <f t="shared" ca="1" si="4"/>
        <v/>
      </c>
      <c r="IV137" s="33" t="str">
        <f t="shared" ca="1" si="5"/>
        <v/>
      </c>
    </row>
    <row r="138" spans="10:256" ht="13.5" customHeight="1">
      <c r="J138" s="149" t="str">
        <f>'Transcript table'!A142</f>
        <v>252|276</v>
      </c>
      <c r="K138" s="150" t="str">
        <f>'Transcript table'!D142</f>
        <v>Ser-AGA-1</v>
      </c>
      <c r="L138" s="151" t="e">
        <f ca="1">'All expressed genes'!E134</f>
        <v>#DIV/0!</v>
      </c>
      <c r="M138" s="151" t="e">
        <f ca="1">'All expressed genes'!F134</f>
        <v>#DIV/0!</v>
      </c>
      <c r="IS138" s="16" t="e">
        <f>#REF!</f>
        <v>#REF!</v>
      </c>
      <c r="IT138" s="16" t="e">
        <f>#REF!</f>
        <v>#REF!</v>
      </c>
      <c r="IU138" s="33" t="str">
        <f t="shared" ca="1" si="4"/>
        <v/>
      </c>
      <c r="IV138" s="33" t="str">
        <f t="shared" ca="1" si="5"/>
        <v/>
      </c>
    </row>
    <row r="139" spans="10:256" ht="13.5" customHeight="1">
      <c r="J139" s="149" t="str">
        <f>'Transcript table'!A143</f>
        <v>253|277</v>
      </c>
      <c r="K139" s="150" t="str">
        <f>'Transcript table'!D143</f>
        <v>Ser-AGA-2</v>
      </c>
      <c r="L139" s="151" t="e">
        <f ca="1">'All expressed genes'!E135</f>
        <v>#DIV/0!</v>
      </c>
      <c r="M139" s="151" t="e">
        <f ca="1">'All expressed genes'!F135</f>
        <v>#DIV/0!</v>
      </c>
      <c r="IS139" s="16" t="e">
        <f>#REF!</f>
        <v>#REF!</v>
      </c>
      <c r="IT139" s="16" t="e">
        <f>#REF!</f>
        <v>#REF!</v>
      </c>
      <c r="IU139" s="33" t="str">
        <f t="shared" ca="1" si="4"/>
        <v/>
      </c>
      <c r="IV139" s="33" t="str">
        <f t="shared" ca="1" si="5"/>
        <v/>
      </c>
    </row>
    <row r="140" spans="10:256" ht="13.5" customHeight="1">
      <c r="J140" s="149" t="str">
        <f>'Transcript table'!A144</f>
        <v>254|278</v>
      </c>
      <c r="K140" s="150" t="str">
        <f>'Transcript table'!D144</f>
        <v>Ser-CGA-1</v>
      </c>
      <c r="L140" s="151" t="e">
        <f ca="1">'All expressed genes'!E136</f>
        <v>#DIV/0!</v>
      </c>
      <c r="M140" s="151" t="e">
        <f ca="1">'All expressed genes'!F136</f>
        <v>#DIV/0!</v>
      </c>
      <c r="IS140" s="16" t="e">
        <f>#REF!</f>
        <v>#REF!</v>
      </c>
      <c r="IT140" s="16" t="e">
        <f>#REF!</f>
        <v>#REF!</v>
      </c>
      <c r="IU140" s="33" t="str">
        <f t="shared" ca="1" si="4"/>
        <v/>
      </c>
      <c r="IV140" s="33" t="str">
        <f t="shared" ca="1" si="5"/>
        <v/>
      </c>
    </row>
    <row r="141" spans="10:256" ht="13.5" customHeight="1">
      <c r="J141" s="149" t="str">
        <f>'Transcript table'!A145</f>
        <v>255|279</v>
      </c>
      <c r="K141" s="150" t="str">
        <f>'Transcript table'!D145</f>
        <v>Ser-CGA-2</v>
      </c>
      <c r="L141" s="151" t="e">
        <f ca="1">'All expressed genes'!E137</f>
        <v>#DIV/0!</v>
      </c>
      <c r="M141" s="151" t="e">
        <f ca="1">'All expressed genes'!F137</f>
        <v>#DIV/0!</v>
      </c>
      <c r="IS141" s="16" t="e">
        <f>#REF!</f>
        <v>#REF!</v>
      </c>
      <c r="IT141" s="16" t="e">
        <f>#REF!</f>
        <v>#REF!</v>
      </c>
      <c r="IU141" s="33" t="str">
        <f t="shared" ca="1" si="4"/>
        <v/>
      </c>
      <c r="IV141" s="33" t="str">
        <f t="shared" ca="1" si="5"/>
        <v/>
      </c>
    </row>
    <row r="142" spans="10:256" ht="13.5" customHeight="1">
      <c r="J142" s="149" t="str">
        <f>'Transcript table'!A146</f>
        <v>256|280</v>
      </c>
      <c r="K142" s="150" t="str">
        <f>'Transcript table'!D146</f>
        <v>Ser-GCT-1</v>
      </c>
      <c r="L142" s="151" t="e">
        <f ca="1">'All expressed genes'!E138</f>
        <v>#DIV/0!</v>
      </c>
      <c r="M142" s="151" t="e">
        <f ca="1">'All expressed genes'!F138</f>
        <v>#DIV/0!</v>
      </c>
      <c r="IS142" s="16" t="e">
        <f>#REF!</f>
        <v>#REF!</v>
      </c>
      <c r="IT142" s="16" t="e">
        <f>#REF!</f>
        <v>#REF!</v>
      </c>
      <c r="IU142" s="33" t="str">
        <f t="shared" ca="1" si="4"/>
        <v/>
      </c>
      <c r="IV142" s="33" t="str">
        <f t="shared" ca="1" si="5"/>
        <v/>
      </c>
    </row>
    <row r="143" spans="10:256" ht="13.5" customHeight="1">
      <c r="J143" s="149" t="str">
        <f>'Transcript table'!A147</f>
        <v>257|281</v>
      </c>
      <c r="K143" s="150" t="str">
        <f>'Transcript table'!D147</f>
        <v>Ser-GCT-2</v>
      </c>
      <c r="L143" s="151" t="e">
        <f ca="1">'All expressed genes'!E139</f>
        <v>#DIV/0!</v>
      </c>
      <c r="M143" s="151" t="e">
        <f ca="1">'All expressed genes'!F139</f>
        <v>#DIV/0!</v>
      </c>
      <c r="IS143" s="16" t="e">
        <f>#REF!</f>
        <v>#REF!</v>
      </c>
      <c r="IT143" s="16" t="e">
        <f>#REF!</f>
        <v>#REF!</v>
      </c>
      <c r="IU143" s="33" t="str">
        <f t="shared" ca="1" si="4"/>
        <v/>
      </c>
      <c r="IV143" s="33" t="str">
        <f t="shared" ca="1" si="5"/>
        <v/>
      </c>
    </row>
    <row r="144" spans="10:256" ht="13.5" customHeight="1">
      <c r="J144" s="149" t="str">
        <f>'Transcript table'!A148</f>
        <v>258|282</v>
      </c>
      <c r="K144" s="150" t="str">
        <f>'Transcript table'!D148</f>
        <v>Ser-GCT-3</v>
      </c>
      <c r="L144" s="151" t="e">
        <f ca="1">'All expressed genes'!E140</f>
        <v>#DIV/0!</v>
      </c>
      <c r="M144" s="151" t="e">
        <f ca="1">'All expressed genes'!F140</f>
        <v>#DIV/0!</v>
      </c>
      <c r="IS144" s="16" t="e">
        <f>#REF!</f>
        <v>#REF!</v>
      </c>
      <c r="IT144" s="16" t="e">
        <f>#REF!</f>
        <v>#REF!</v>
      </c>
      <c r="IU144" s="33" t="str">
        <f t="shared" ca="1" si="4"/>
        <v/>
      </c>
      <c r="IV144" s="33" t="str">
        <f t="shared" ca="1" si="5"/>
        <v/>
      </c>
    </row>
    <row r="145" spans="10:256" ht="13.5" customHeight="1">
      <c r="J145" s="149" t="str">
        <f>'Transcript table'!A149</f>
        <v>259|283</v>
      </c>
      <c r="K145" s="150" t="str">
        <f>'Transcript table'!D149</f>
        <v>Ser-TGA-1</v>
      </c>
      <c r="L145" s="151" t="e">
        <f ca="1">'All expressed genes'!E141</f>
        <v>#DIV/0!</v>
      </c>
      <c r="M145" s="151" t="e">
        <f ca="1">'All expressed genes'!F141</f>
        <v>#DIV/0!</v>
      </c>
      <c r="IS145" s="16" t="e">
        <f>#REF!</f>
        <v>#REF!</v>
      </c>
      <c r="IT145" s="16" t="e">
        <f>#REF!</f>
        <v>#REF!</v>
      </c>
      <c r="IU145" s="33" t="str">
        <f t="shared" ca="1" si="4"/>
        <v/>
      </c>
      <c r="IV145" s="33" t="str">
        <f t="shared" ca="1" si="5"/>
        <v/>
      </c>
    </row>
    <row r="146" spans="10:256" ht="13.5" customHeight="1">
      <c r="J146" s="149" t="str">
        <f>'Transcript table'!A150</f>
        <v>260|284</v>
      </c>
      <c r="K146" s="150" t="str">
        <f>'Transcript table'!D150</f>
        <v>Ser-TGA-2</v>
      </c>
      <c r="L146" s="151" t="e">
        <f ca="1">'All expressed genes'!E142</f>
        <v>#DIV/0!</v>
      </c>
      <c r="M146" s="151" t="e">
        <f ca="1">'All expressed genes'!F142</f>
        <v>#DIV/0!</v>
      </c>
      <c r="IS146" s="16" t="e">
        <f>#REF!</f>
        <v>#REF!</v>
      </c>
      <c r="IT146" s="16" t="e">
        <f>#REF!</f>
        <v>#REF!</v>
      </c>
      <c r="IU146" s="33" t="str">
        <f t="shared" ca="1" si="4"/>
        <v/>
      </c>
      <c r="IV146" s="33" t="str">
        <f t="shared" ca="1" si="5"/>
        <v/>
      </c>
    </row>
    <row r="147" spans="10:256" ht="13.5" customHeight="1">
      <c r="J147" s="149" t="str">
        <f>'Transcript table'!A151</f>
        <v>261|285</v>
      </c>
      <c r="K147" s="150" t="str">
        <f>'Transcript table'!D151</f>
        <v>Thr-AGT-1</v>
      </c>
      <c r="L147" s="151" t="e">
        <f ca="1">'All expressed genes'!E143</f>
        <v>#DIV/0!</v>
      </c>
      <c r="M147" s="151" t="e">
        <f ca="1">'All expressed genes'!F143</f>
        <v>#DIV/0!</v>
      </c>
      <c r="IS147" s="16" t="e">
        <f>#REF!</f>
        <v>#REF!</v>
      </c>
      <c r="IT147" s="16" t="e">
        <f>#REF!</f>
        <v>#REF!</v>
      </c>
      <c r="IU147" s="33" t="str">
        <f t="shared" ca="1" si="4"/>
        <v/>
      </c>
      <c r="IV147" s="33" t="str">
        <f t="shared" ca="1" si="5"/>
        <v/>
      </c>
    </row>
    <row r="148" spans="10:256" ht="13.5" customHeight="1">
      <c r="J148" s="149" t="str">
        <f>'Transcript table'!A152</f>
        <v>262|286</v>
      </c>
      <c r="K148" s="150" t="str">
        <f>'Transcript table'!D152</f>
        <v>Thr-AGT-2</v>
      </c>
      <c r="L148" s="151" t="e">
        <f ca="1">'All expressed genes'!E144</f>
        <v>#DIV/0!</v>
      </c>
      <c r="M148" s="151" t="e">
        <f ca="1">'All expressed genes'!F144</f>
        <v>#DIV/0!</v>
      </c>
      <c r="IS148" s="16" t="e">
        <f>#REF!</f>
        <v>#REF!</v>
      </c>
      <c r="IT148" s="16" t="e">
        <f>#REF!</f>
        <v>#REF!</v>
      </c>
      <c r="IU148" s="33" t="str">
        <f t="shared" ca="1" si="4"/>
        <v/>
      </c>
      <c r="IV148" s="33" t="str">
        <f t="shared" ca="1" si="5"/>
        <v/>
      </c>
    </row>
    <row r="149" spans="10:256" ht="13.5" customHeight="1">
      <c r="J149" s="149" t="str">
        <f>'Transcript table'!A153</f>
        <v>263|287</v>
      </c>
      <c r="K149" s="150" t="str">
        <f>'Transcript table'!D153</f>
        <v>Thr-CGT-1</v>
      </c>
      <c r="L149" s="151" t="e">
        <f ca="1">'All expressed genes'!E145</f>
        <v>#DIV/0!</v>
      </c>
      <c r="M149" s="151" t="e">
        <f ca="1">'All expressed genes'!F145</f>
        <v>#DIV/0!</v>
      </c>
      <c r="IS149" s="16" t="e">
        <f>#REF!</f>
        <v>#REF!</v>
      </c>
      <c r="IT149" s="16" t="e">
        <f>#REF!</f>
        <v>#REF!</v>
      </c>
      <c r="IU149" s="33" t="str">
        <f t="shared" ca="1" si="4"/>
        <v/>
      </c>
      <c r="IV149" s="33" t="str">
        <f t="shared" ca="1" si="5"/>
        <v/>
      </c>
    </row>
    <row r="150" spans="10:256" ht="13.5" customHeight="1">
      <c r="J150" s="149" t="str">
        <f>'Transcript table'!A154</f>
        <v>264|288</v>
      </c>
      <c r="K150" s="150" t="str">
        <f>'Transcript table'!D154</f>
        <v>Thr-CGT-2</v>
      </c>
      <c r="L150" s="151" t="e">
        <f ca="1">'All expressed genes'!E146</f>
        <v>#DIV/0!</v>
      </c>
      <c r="M150" s="151" t="e">
        <f ca="1">'All expressed genes'!F146</f>
        <v>#DIV/0!</v>
      </c>
      <c r="IS150" s="16" t="e">
        <f>#REF!</f>
        <v>#REF!</v>
      </c>
      <c r="IT150" s="16" t="e">
        <f>#REF!</f>
        <v>#REF!</v>
      </c>
      <c r="IU150" s="33" t="str">
        <f t="shared" ca="1" si="4"/>
        <v/>
      </c>
      <c r="IV150" s="33" t="str">
        <f t="shared" ca="1" si="5"/>
        <v/>
      </c>
    </row>
    <row r="151" spans="10:256" ht="13.5" customHeight="1">
      <c r="J151" s="149" t="str">
        <f>'Transcript table'!A155</f>
        <v>289|313</v>
      </c>
      <c r="K151" s="150" t="str">
        <f>'Transcript table'!D155</f>
        <v>Thr-CGT-3</v>
      </c>
      <c r="L151" s="151" t="e">
        <f ca="1">'All expressed genes'!E147</f>
        <v>#DIV/0!</v>
      </c>
      <c r="M151" s="151" t="e">
        <f ca="1">'All expressed genes'!F147</f>
        <v>#DIV/0!</v>
      </c>
      <c r="IS151" s="16" t="e">
        <f>#REF!</f>
        <v>#REF!</v>
      </c>
      <c r="IT151" s="16" t="e">
        <f>#REF!</f>
        <v>#REF!</v>
      </c>
      <c r="IU151" s="33" t="str">
        <f t="shared" ca="1" si="4"/>
        <v/>
      </c>
      <c r="IV151" s="33" t="str">
        <f t="shared" ca="1" si="5"/>
        <v/>
      </c>
    </row>
    <row r="152" spans="10:256" ht="13.5" customHeight="1">
      <c r="J152" s="149" t="str">
        <f>'Transcript table'!A156</f>
        <v>290|314</v>
      </c>
      <c r="K152" s="150" t="str">
        <f>'Transcript table'!D156</f>
        <v>Thr-CGT-4</v>
      </c>
      <c r="L152" s="151" t="e">
        <f ca="1">'All expressed genes'!E148</f>
        <v>#DIV/0!</v>
      </c>
      <c r="M152" s="151" t="e">
        <f ca="1">'All expressed genes'!F148</f>
        <v>#DIV/0!</v>
      </c>
      <c r="IS152" s="16" t="e">
        <f>#REF!</f>
        <v>#REF!</v>
      </c>
      <c r="IT152" s="16" t="e">
        <f>#REF!</f>
        <v>#REF!</v>
      </c>
      <c r="IU152" s="33" t="str">
        <f t="shared" ca="1" si="4"/>
        <v/>
      </c>
      <c r="IV152" s="33" t="str">
        <f t="shared" ca="1" si="5"/>
        <v/>
      </c>
    </row>
    <row r="153" spans="10:256" ht="13.5" customHeight="1">
      <c r="J153" s="149" t="str">
        <f>'Transcript table'!A157</f>
        <v>291|315</v>
      </c>
      <c r="K153" s="150" t="str">
        <f>'Transcript table'!D157</f>
        <v>Thr-CGT-5</v>
      </c>
      <c r="L153" s="151" t="e">
        <f ca="1">'All expressed genes'!E149</f>
        <v>#DIV/0!</v>
      </c>
      <c r="M153" s="151" t="e">
        <f ca="1">'All expressed genes'!F149</f>
        <v>#DIV/0!</v>
      </c>
      <c r="IS153" s="16" t="e">
        <f>#REF!</f>
        <v>#REF!</v>
      </c>
      <c r="IT153" s="16" t="e">
        <f>#REF!</f>
        <v>#REF!</v>
      </c>
      <c r="IU153" s="33" t="str">
        <f t="shared" ca="1" si="4"/>
        <v/>
      </c>
      <c r="IV153" s="33" t="str">
        <f t="shared" ca="1" si="5"/>
        <v/>
      </c>
    </row>
    <row r="154" spans="10:256" ht="13.5" customHeight="1">
      <c r="J154" s="149" t="str">
        <f>'Transcript table'!A158</f>
        <v>292|316</v>
      </c>
      <c r="K154" s="150" t="str">
        <f>'Transcript table'!D158</f>
        <v>Thr-TGT</v>
      </c>
      <c r="L154" s="151" t="e">
        <f ca="1">'All expressed genes'!E150</f>
        <v>#DIV/0!</v>
      </c>
      <c r="M154" s="151" t="e">
        <f ca="1">'All expressed genes'!F150</f>
        <v>#DIV/0!</v>
      </c>
      <c r="IS154" s="16" t="e">
        <f>#REF!</f>
        <v>#REF!</v>
      </c>
      <c r="IT154" s="16" t="e">
        <f>#REF!</f>
        <v>#REF!</v>
      </c>
      <c r="IU154" s="33" t="str">
        <f t="shared" ca="1" si="4"/>
        <v/>
      </c>
      <c r="IV154" s="33" t="str">
        <f t="shared" ca="1" si="5"/>
        <v/>
      </c>
    </row>
    <row r="155" spans="10:256" ht="13.5" customHeight="1">
      <c r="J155" s="149" t="str">
        <f>'Transcript table'!A159</f>
        <v>293|317</v>
      </c>
      <c r="K155" s="150" t="str">
        <f>'Transcript table'!D159</f>
        <v>Trp-CCA-1</v>
      </c>
      <c r="L155" s="151" t="e">
        <f ca="1">'All expressed genes'!E151</f>
        <v>#DIV/0!</v>
      </c>
      <c r="M155" s="151" t="e">
        <f ca="1">'All expressed genes'!F151</f>
        <v>#DIV/0!</v>
      </c>
      <c r="IS155" s="16" t="e">
        <f>#REF!</f>
        <v>#REF!</v>
      </c>
      <c r="IT155" s="16" t="e">
        <f>#REF!</f>
        <v>#REF!</v>
      </c>
      <c r="IU155" s="33" t="str">
        <f t="shared" ca="1" si="4"/>
        <v/>
      </c>
      <c r="IV155" s="33" t="str">
        <f t="shared" ca="1" si="5"/>
        <v/>
      </c>
    </row>
    <row r="156" spans="10:256" ht="13.5" customHeight="1">
      <c r="J156" s="149" t="str">
        <f>'Transcript table'!A160</f>
        <v>294|318</v>
      </c>
      <c r="K156" s="150" t="str">
        <f>'Transcript table'!D160</f>
        <v>Trp-CCA-2</v>
      </c>
      <c r="L156" s="151" t="e">
        <f ca="1">'All expressed genes'!E152</f>
        <v>#DIV/0!</v>
      </c>
      <c r="M156" s="151" t="e">
        <f ca="1">'All expressed genes'!F152</f>
        <v>#DIV/0!</v>
      </c>
      <c r="IS156" s="16" t="e">
        <f>#REF!</f>
        <v>#REF!</v>
      </c>
      <c r="IT156" s="16" t="e">
        <f>#REF!</f>
        <v>#REF!</v>
      </c>
      <c r="IU156" s="33" t="str">
        <f t="shared" ca="1" si="4"/>
        <v/>
      </c>
      <c r="IV156" s="33" t="str">
        <f t="shared" ca="1" si="5"/>
        <v/>
      </c>
    </row>
    <row r="157" spans="10:256" ht="13.5" customHeight="1">
      <c r="J157" s="149" t="str">
        <f>'Transcript table'!A161</f>
        <v>295|319</v>
      </c>
      <c r="K157" s="150" t="str">
        <f>'Transcript table'!D161</f>
        <v>Trp-CCA-3</v>
      </c>
      <c r="L157" s="151" t="e">
        <f ca="1">'All expressed genes'!E153</f>
        <v>#DIV/0!</v>
      </c>
      <c r="M157" s="151" t="e">
        <f ca="1">'All expressed genes'!F153</f>
        <v>#DIV/0!</v>
      </c>
      <c r="IS157" s="16" t="e">
        <f>#REF!</f>
        <v>#REF!</v>
      </c>
      <c r="IT157" s="16" t="e">
        <f>#REF!</f>
        <v>#REF!</v>
      </c>
      <c r="IU157" s="33" t="str">
        <f t="shared" ca="1" si="4"/>
        <v/>
      </c>
      <c r="IV157" s="33" t="str">
        <f t="shared" ca="1" si="5"/>
        <v/>
      </c>
    </row>
    <row r="158" spans="10:256" ht="13.5" customHeight="1">
      <c r="J158" s="149" t="str">
        <f>'Transcript table'!A162</f>
        <v>296|320</v>
      </c>
      <c r="K158" s="150" t="str">
        <f>'Transcript table'!D162</f>
        <v>Tyr-ATA</v>
      </c>
      <c r="L158" s="151" t="e">
        <f ca="1">'All expressed genes'!E154</f>
        <v>#DIV/0!</v>
      </c>
      <c r="M158" s="151" t="e">
        <f ca="1">'All expressed genes'!F154</f>
        <v>#DIV/0!</v>
      </c>
      <c r="IS158" s="16" t="e">
        <f>#REF!</f>
        <v>#REF!</v>
      </c>
      <c r="IT158" s="16" t="e">
        <f>#REF!</f>
        <v>#REF!</v>
      </c>
      <c r="IU158" s="33" t="str">
        <f t="shared" ca="1" si="4"/>
        <v/>
      </c>
      <c r="IV158" s="33" t="str">
        <f t="shared" ca="1" si="5"/>
        <v/>
      </c>
    </row>
    <row r="159" spans="10:256" ht="13.5" customHeight="1">
      <c r="J159" s="149" t="str">
        <f>'Transcript table'!A163</f>
        <v>297|321</v>
      </c>
      <c r="K159" s="150" t="str">
        <f>'Transcript table'!D163</f>
        <v>Tyr-GTA</v>
      </c>
      <c r="L159" s="151" t="e">
        <f ca="1">'All expressed genes'!E155</f>
        <v>#DIV/0!</v>
      </c>
      <c r="M159" s="151" t="e">
        <f ca="1">'All expressed genes'!F155</f>
        <v>#DIV/0!</v>
      </c>
      <c r="IS159" s="16" t="e">
        <f>#REF!</f>
        <v>#REF!</v>
      </c>
      <c r="IT159" s="16" t="e">
        <f>#REF!</f>
        <v>#REF!</v>
      </c>
      <c r="IU159" s="33" t="str">
        <f t="shared" ca="1" si="4"/>
        <v/>
      </c>
      <c r="IV159" s="33" t="str">
        <f t="shared" ca="1" si="5"/>
        <v/>
      </c>
    </row>
    <row r="160" spans="10:256" ht="13.5" customHeight="1">
      <c r="J160" s="149" t="str">
        <f>'Transcript table'!A164</f>
        <v>298|322</v>
      </c>
      <c r="K160" s="150" t="str">
        <f>'Transcript table'!D164</f>
        <v>Val-AAC-1</v>
      </c>
      <c r="L160" s="151" t="e">
        <f ca="1">'All expressed genes'!E156</f>
        <v>#DIV/0!</v>
      </c>
      <c r="M160" s="151" t="e">
        <f ca="1">'All expressed genes'!F156</f>
        <v>#DIV/0!</v>
      </c>
      <c r="IS160" s="16" t="e">
        <f>#REF!</f>
        <v>#REF!</v>
      </c>
      <c r="IT160" s="16" t="e">
        <f>#REF!</f>
        <v>#REF!</v>
      </c>
      <c r="IU160" s="33" t="str">
        <f t="shared" ca="1" si="4"/>
        <v/>
      </c>
      <c r="IV160" s="33" t="str">
        <f t="shared" ca="1" si="5"/>
        <v/>
      </c>
    </row>
    <row r="161" spans="10:256" ht="13.5" customHeight="1">
      <c r="J161" s="149" t="str">
        <f>'Transcript table'!A165</f>
        <v>299|323</v>
      </c>
      <c r="K161" s="150" t="str">
        <f>'Transcript table'!D165</f>
        <v>Val-AAC-2</v>
      </c>
      <c r="L161" s="151" t="e">
        <f ca="1">'All expressed genes'!E157</f>
        <v>#DIV/0!</v>
      </c>
      <c r="M161" s="151" t="e">
        <f ca="1">'All expressed genes'!F157</f>
        <v>#DIV/0!</v>
      </c>
      <c r="IS161" s="16" t="e">
        <f>#REF!</f>
        <v>#REF!</v>
      </c>
      <c r="IT161" s="16" t="e">
        <f>#REF!</f>
        <v>#REF!</v>
      </c>
      <c r="IU161" s="33" t="str">
        <f t="shared" ca="1" si="4"/>
        <v/>
      </c>
      <c r="IV161" s="33" t="str">
        <f t="shared" ca="1" si="5"/>
        <v/>
      </c>
    </row>
    <row r="162" spans="10:256" ht="13.5" customHeight="1">
      <c r="J162" s="149" t="str">
        <f>'Transcript table'!A166</f>
        <v>300|324</v>
      </c>
      <c r="K162" s="150" t="str">
        <f>'Transcript table'!D166</f>
        <v>Val-AAC-3</v>
      </c>
      <c r="L162" s="151" t="e">
        <f ca="1">'All expressed genes'!E158</f>
        <v>#DIV/0!</v>
      </c>
      <c r="M162" s="151" t="e">
        <f ca="1">'All expressed genes'!F158</f>
        <v>#DIV/0!</v>
      </c>
      <c r="IS162" s="16" t="e">
        <f>#REF!</f>
        <v>#REF!</v>
      </c>
      <c r="IT162" s="16" t="e">
        <f>#REF!</f>
        <v>#REF!</v>
      </c>
      <c r="IU162" s="33" t="str">
        <f t="shared" ca="1" si="4"/>
        <v/>
      </c>
      <c r="IV162" s="33" t="str">
        <f t="shared" ca="1" si="5"/>
        <v/>
      </c>
    </row>
    <row r="163" spans="10:256" ht="13.5" customHeight="1">
      <c r="J163" s="149" t="str">
        <f>'Transcript table'!A167</f>
        <v>301|325</v>
      </c>
      <c r="K163" s="150" t="str">
        <f>'Transcript table'!D167</f>
        <v>Val-AAC-4</v>
      </c>
      <c r="L163" s="151" t="e">
        <f ca="1">'All expressed genes'!E159</f>
        <v>#DIV/0!</v>
      </c>
      <c r="M163" s="151" t="e">
        <f ca="1">'All expressed genes'!F159</f>
        <v>#DIV/0!</v>
      </c>
      <c r="IS163" s="16" t="e">
        <f>#REF!</f>
        <v>#REF!</v>
      </c>
      <c r="IT163" s="16" t="e">
        <f>#REF!</f>
        <v>#REF!</v>
      </c>
      <c r="IU163" s="33" t="str">
        <f t="shared" ca="1" si="4"/>
        <v/>
      </c>
      <c r="IV163" s="33" t="str">
        <f t="shared" ca="1" si="5"/>
        <v/>
      </c>
    </row>
    <row r="164" spans="10:256" ht="13.5" customHeight="1">
      <c r="J164" s="149" t="str">
        <f>'Transcript table'!A168</f>
        <v>302|326</v>
      </c>
      <c r="K164" s="150" t="str">
        <f>'Transcript table'!D168</f>
        <v>Val-AAC-5</v>
      </c>
      <c r="L164" s="151" t="e">
        <f ca="1">'All expressed genes'!E160</f>
        <v>#DIV/0!</v>
      </c>
      <c r="M164" s="151" t="e">
        <f ca="1">'All expressed genes'!F160</f>
        <v>#DIV/0!</v>
      </c>
      <c r="IS164" s="16" t="e">
        <f>#REF!</f>
        <v>#REF!</v>
      </c>
      <c r="IT164" s="16" t="e">
        <f>#REF!</f>
        <v>#REF!</v>
      </c>
      <c r="IU164" s="33" t="str">
        <f t="shared" ca="1" si="4"/>
        <v/>
      </c>
      <c r="IV164" s="33" t="str">
        <f t="shared" ca="1" si="5"/>
        <v/>
      </c>
    </row>
    <row r="165" spans="10:256" ht="13.5" customHeight="1">
      <c r="J165" s="149" t="str">
        <f>'Transcript table'!A169</f>
        <v>303|327</v>
      </c>
      <c r="K165" s="150" t="str">
        <f>'Transcript table'!D169</f>
        <v>Val-CAC-1</v>
      </c>
      <c r="L165" s="151" t="e">
        <f ca="1">'All expressed genes'!E161</f>
        <v>#DIV/0!</v>
      </c>
      <c r="M165" s="151" t="e">
        <f ca="1">'All expressed genes'!F161</f>
        <v>#DIV/0!</v>
      </c>
      <c r="IS165" s="16" t="e">
        <f>#REF!</f>
        <v>#REF!</v>
      </c>
      <c r="IT165" s="16" t="e">
        <f>#REF!</f>
        <v>#REF!</v>
      </c>
      <c r="IU165" s="33" t="str">
        <f t="shared" ca="1" si="4"/>
        <v/>
      </c>
      <c r="IV165" s="33" t="str">
        <f t="shared" ca="1" si="5"/>
        <v/>
      </c>
    </row>
    <row r="166" spans="10:256" ht="13.5" customHeight="1">
      <c r="J166" s="149" t="str">
        <f>'Transcript table'!A170</f>
        <v>304|328</v>
      </c>
      <c r="K166" s="150" t="str">
        <f>'Transcript table'!D170</f>
        <v>Val-CAC-2</v>
      </c>
      <c r="L166" s="151" t="e">
        <f ca="1">'All expressed genes'!E162</f>
        <v>#DIV/0!</v>
      </c>
      <c r="M166" s="151" t="e">
        <f ca="1">'All expressed genes'!F162</f>
        <v>#DIV/0!</v>
      </c>
      <c r="IS166" s="16" t="e">
        <f>#REF!</f>
        <v>#REF!</v>
      </c>
      <c r="IT166" s="16" t="e">
        <f>#REF!</f>
        <v>#REF!</v>
      </c>
      <c r="IU166" s="33" t="str">
        <f t="shared" ca="1" si="4"/>
        <v/>
      </c>
      <c r="IV166" s="33" t="str">
        <f t="shared" ca="1" si="5"/>
        <v/>
      </c>
    </row>
    <row r="167" spans="10:256" ht="13.5" customHeight="1">
      <c r="J167" s="149" t="str">
        <f>'Transcript table'!A171</f>
        <v>305|329</v>
      </c>
      <c r="K167" s="150" t="str">
        <f>'Transcript table'!D171</f>
        <v>Val-TAC-1</v>
      </c>
      <c r="L167" s="151" t="e">
        <f ca="1">'All expressed genes'!E163</f>
        <v>#DIV/0!</v>
      </c>
      <c r="M167" s="151" t="e">
        <f ca="1">'All expressed genes'!F163</f>
        <v>#DIV/0!</v>
      </c>
      <c r="IS167" s="16" t="e">
        <f>#REF!</f>
        <v>#REF!</v>
      </c>
      <c r="IT167" s="16" t="e">
        <f>#REF!</f>
        <v>#REF!</v>
      </c>
      <c r="IU167" s="33" t="str">
        <f t="shared" ca="1" si="4"/>
        <v/>
      </c>
      <c r="IV167" s="33" t="str">
        <f t="shared" ca="1" si="5"/>
        <v/>
      </c>
    </row>
    <row r="168" spans="10:256" ht="13.5" customHeight="1">
      <c r="J168" s="149" t="str">
        <f>'Transcript table'!A172</f>
        <v>306|330</v>
      </c>
      <c r="K168" s="150" t="str">
        <f>'Transcript table'!D172</f>
        <v>Val-TAC-2</v>
      </c>
      <c r="L168" s="151" t="e">
        <f ca="1">'All expressed genes'!E164</f>
        <v>#DIV/0!</v>
      </c>
      <c r="M168" s="151" t="e">
        <f ca="1">'All expressed genes'!F164</f>
        <v>#DIV/0!</v>
      </c>
      <c r="IS168" s="16" t="e">
        <f>#REF!</f>
        <v>#REF!</v>
      </c>
      <c r="IT168" s="16" t="e">
        <f>#REF!</f>
        <v>#REF!</v>
      </c>
      <c r="IU168" s="33" t="str">
        <f t="shared" ca="1" si="4"/>
        <v/>
      </c>
      <c r="IV168" s="33" t="str">
        <f t="shared" ca="1" si="5"/>
        <v/>
      </c>
    </row>
    <row r="169" spans="10:256" ht="13.5" customHeight="1">
      <c r="J169" s="149" t="str">
        <f>'Transcript table'!A173</f>
        <v>307|331</v>
      </c>
      <c r="K169" s="150" t="str">
        <f>'Transcript table'!D173</f>
        <v>Val-TAC-3</v>
      </c>
      <c r="L169" s="151" t="e">
        <f ca="1">'All expressed genes'!E165</f>
        <v>#DIV/0!</v>
      </c>
      <c r="M169" s="151" t="e">
        <f ca="1">'All expressed genes'!F165</f>
        <v>#DIV/0!</v>
      </c>
      <c r="IS169" s="16" t="e">
        <f>#REF!</f>
        <v>#REF!</v>
      </c>
      <c r="IT169" s="16" t="e">
        <f>#REF!</f>
        <v>#REF!</v>
      </c>
      <c r="IU169" s="33" t="str">
        <f t="shared" ca="1" si="4"/>
        <v/>
      </c>
      <c r="IV169" s="33" t="str">
        <f t="shared" ca="1" si="5"/>
        <v/>
      </c>
    </row>
    <row r="170" spans="10:256" ht="13.5" customHeight="1">
      <c r="J170" s="149" t="str">
        <f>'Transcript table'!A174</f>
        <v>308|332</v>
      </c>
      <c r="K170" s="150" t="str">
        <f>'Transcript table'!D174</f>
        <v>mt-Ala-TGC</v>
      </c>
      <c r="L170" s="151" t="e">
        <f ca="1">'All expressed genes'!E166</f>
        <v>#DIV/0!</v>
      </c>
      <c r="M170" s="151" t="e">
        <f ca="1">'All expressed genes'!F166</f>
        <v>#DIV/0!</v>
      </c>
      <c r="IS170" s="16" t="e">
        <f>#REF!</f>
        <v>#REF!</v>
      </c>
      <c r="IT170" s="16" t="e">
        <f>#REF!</f>
        <v>#REF!</v>
      </c>
      <c r="IU170" s="33" t="str">
        <f t="shared" ca="1" si="4"/>
        <v/>
      </c>
      <c r="IV170" s="33" t="str">
        <f t="shared" ca="1" si="5"/>
        <v/>
      </c>
    </row>
    <row r="171" spans="10:256" ht="13.5" customHeight="1">
      <c r="J171" s="149" t="str">
        <f>'Transcript table'!A175</f>
        <v>309|333</v>
      </c>
      <c r="K171" s="150" t="str">
        <f>'Transcript table'!D175</f>
        <v>mt-Arg-TCG</v>
      </c>
      <c r="L171" s="151" t="e">
        <f ca="1">'All expressed genes'!E167</f>
        <v>#DIV/0!</v>
      </c>
      <c r="M171" s="151" t="e">
        <f ca="1">'All expressed genes'!F167</f>
        <v>#DIV/0!</v>
      </c>
      <c r="IS171" s="16" t="e">
        <f>#REF!</f>
        <v>#REF!</v>
      </c>
      <c r="IT171" s="16" t="e">
        <f>#REF!</f>
        <v>#REF!</v>
      </c>
      <c r="IU171" s="33" t="str">
        <f t="shared" ca="1" si="4"/>
        <v/>
      </c>
      <c r="IV171" s="33" t="str">
        <f t="shared" ca="1" si="5"/>
        <v/>
      </c>
    </row>
    <row r="172" spans="10:256" ht="13.5" customHeight="1">
      <c r="J172" s="149" t="str">
        <f>'Transcript table'!A176</f>
        <v>310|334</v>
      </c>
      <c r="K172" s="150" t="str">
        <f>'Transcript table'!D176</f>
        <v>mt-Asn-GTT</v>
      </c>
      <c r="L172" s="151" t="e">
        <f ca="1">'All expressed genes'!E168</f>
        <v>#DIV/0!</v>
      </c>
      <c r="M172" s="151" t="e">
        <f ca="1">'All expressed genes'!F168</f>
        <v>#DIV/0!</v>
      </c>
      <c r="IS172" s="16" t="e">
        <f>#REF!</f>
        <v>#REF!</v>
      </c>
      <c r="IT172" s="16" t="e">
        <f>#REF!</f>
        <v>#REF!</v>
      </c>
      <c r="IU172" s="33" t="str">
        <f t="shared" ca="1" si="4"/>
        <v/>
      </c>
      <c r="IV172" s="33" t="str">
        <f t="shared" ca="1" si="5"/>
        <v/>
      </c>
    </row>
    <row r="173" spans="10:256" ht="13.5" customHeight="1">
      <c r="J173" s="149" t="str">
        <f>'Transcript table'!A177</f>
        <v>311|335</v>
      </c>
      <c r="K173" s="150" t="str">
        <f>'Transcript table'!D177</f>
        <v>mt-Asp-GTC</v>
      </c>
      <c r="L173" s="151" t="e">
        <f ca="1">'All expressed genes'!E169</f>
        <v>#DIV/0!</v>
      </c>
      <c r="M173" s="151" t="e">
        <f ca="1">'All expressed genes'!F169</f>
        <v>#DIV/0!</v>
      </c>
      <c r="IS173" s="16" t="e">
        <f>#REF!</f>
        <v>#REF!</v>
      </c>
      <c r="IT173" s="16" t="e">
        <f>#REF!</f>
        <v>#REF!</v>
      </c>
      <c r="IU173" s="33" t="str">
        <f t="shared" ca="1" si="4"/>
        <v/>
      </c>
      <c r="IV173" s="33" t="str">
        <f t="shared" ca="1" si="5"/>
        <v/>
      </c>
    </row>
    <row r="174" spans="10:256" ht="13.5" customHeight="1">
      <c r="J174" s="149" t="str">
        <f>'Transcript table'!A178</f>
        <v>312|336</v>
      </c>
      <c r="K174" s="150" t="str">
        <f>'Transcript table'!D178</f>
        <v>mt-Cys-GCA</v>
      </c>
      <c r="L174" s="151" t="e">
        <f ca="1">'All expressed genes'!E170</f>
        <v>#DIV/0!</v>
      </c>
      <c r="M174" s="151" t="e">
        <f ca="1">'All expressed genes'!F170</f>
        <v>#DIV/0!</v>
      </c>
      <c r="IS174" s="16" t="e">
        <f>#REF!</f>
        <v>#REF!</v>
      </c>
      <c r="IT174" s="16" t="e">
        <f>#REF!</f>
        <v>#REF!</v>
      </c>
      <c r="IU174" s="33" t="str">
        <f t="shared" ca="1" si="4"/>
        <v/>
      </c>
      <c r="IV174" s="33" t="str">
        <f t="shared" ca="1" si="5"/>
        <v/>
      </c>
    </row>
    <row r="175" spans="10:256" ht="13.5" customHeight="1">
      <c r="J175" s="149" t="str">
        <f>'Transcript table'!A179</f>
        <v>337|361</v>
      </c>
      <c r="K175" s="150" t="str">
        <f>'Transcript table'!D179</f>
        <v>mt-Gln-TTG</v>
      </c>
      <c r="L175" s="151" t="e">
        <f ca="1">'All expressed genes'!E171</f>
        <v>#DIV/0!</v>
      </c>
      <c r="M175" s="151" t="e">
        <f ca="1">'All expressed genes'!F171</f>
        <v>#DIV/0!</v>
      </c>
      <c r="IS175" s="16" t="e">
        <f>#REF!</f>
        <v>#REF!</v>
      </c>
      <c r="IT175" s="16" t="e">
        <f>#REF!</f>
        <v>#REF!</v>
      </c>
      <c r="IU175" s="33" t="str">
        <f t="shared" ca="1" si="4"/>
        <v/>
      </c>
      <c r="IV175" s="33" t="str">
        <f t="shared" ca="1" si="5"/>
        <v/>
      </c>
    </row>
    <row r="176" spans="10:256" ht="13.5" customHeight="1">
      <c r="J176" s="149" t="str">
        <f>'Transcript table'!A180</f>
        <v>338|362</v>
      </c>
      <c r="K176" s="150" t="str">
        <f>'Transcript table'!D180</f>
        <v>mt-Glu-TTC</v>
      </c>
      <c r="L176" s="151" t="e">
        <f ca="1">'All expressed genes'!E172</f>
        <v>#DIV/0!</v>
      </c>
      <c r="M176" s="151" t="e">
        <f ca="1">'All expressed genes'!F172</f>
        <v>#DIV/0!</v>
      </c>
      <c r="IS176" s="16" t="e">
        <f>#REF!</f>
        <v>#REF!</v>
      </c>
      <c r="IT176" s="16" t="e">
        <f>#REF!</f>
        <v>#REF!</v>
      </c>
      <c r="IU176" s="33" t="str">
        <f t="shared" ca="1" si="4"/>
        <v/>
      </c>
      <c r="IV176" s="33" t="str">
        <f t="shared" ca="1" si="5"/>
        <v/>
      </c>
    </row>
    <row r="177" spans="10:256" ht="13.5" customHeight="1">
      <c r="J177" s="149" t="str">
        <f>'Transcript table'!A181</f>
        <v>339|363</v>
      </c>
      <c r="K177" s="150" t="str">
        <f>'Transcript table'!D181</f>
        <v>mt-Gly-TCC</v>
      </c>
      <c r="L177" s="151" t="e">
        <f ca="1">'All expressed genes'!E173</f>
        <v>#DIV/0!</v>
      </c>
      <c r="M177" s="151" t="e">
        <f ca="1">'All expressed genes'!F173</f>
        <v>#DIV/0!</v>
      </c>
      <c r="IS177" s="16" t="e">
        <f>#REF!</f>
        <v>#REF!</v>
      </c>
      <c r="IT177" s="16" t="e">
        <f>#REF!</f>
        <v>#REF!</v>
      </c>
      <c r="IU177" s="33" t="str">
        <f t="shared" ca="1" si="4"/>
        <v/>
      </c>
      <c r="IV177" s="33" t="str">
        <f t="shared" ca="1" si="5"/>
        <v/>
      </c>
    </row>
    <row r="178" spans="10:256" ht="13.5" customHeight="1">
      <c r="J178" s="149" t="str">
        <f>'Transcript table'!A182</f>
        <v>340|364</v>
      </c>
      <c r="K178" s="150" t="str">
        <f>'Transcript table'!D182</f>
        <v>mt-His-GTG</v>
      </c>
      <c r="L178" s="151" t="e">
        <f ca="1">'All expressed genes'!E174</f>
        <v>#DIV/0!</v>
      </c>
      <c r="M178" s="151" t="e">
        <f ca="1">'All expressed genes'!F174</f>
        <v>#DIV/0!</v>
      </c>
      <c r="IS178" s="16" t="e">
        <f>#REF!</f>
        <v>#REF!</v>
      </c>
      <c r="IT178" s="16" t="e">
        <f>#REF!</f>
        <v>#REF!</v>
      </c>
      <c r="IU178" s="33" t="str">
        <f t="shared" ca="1" si="4"/>
        <v/>
      </c>
      <c r="IV178" s="33" t="str">
        <f t="shared" ca="1" si="5"/>
        <v/>
      </c>
    </row>
    <row r="179" spans="10:256" ht="13.5" customHeight="1">
      <c r="J179" s="149" t="str">
        <f>'Transcript table'!A183</f>
        <v>341|365</v>
      </c>
      <c r="K179" s="150" t="str">
        <f>'Transcript table'!D183</f>
        <v>mt-Ile-GAT</v>
      </c>
      <c r="L179" s="151" t="e">
        <f ca="1">'All expressed genes'!E175</f>
        <v>#DIV/0!</v>
      </c>
      <c r="M179" s="151" t="e">
        <f ca="1">'All expressed genes'!F175</f>
        <v>#DIV/0!</v>
      </c>
      <c r="IS179" s="16" t="e">
        <f>#REF!</f>
        <v>#REF!</v>
      </c>
      <c r="IT179" s="16" t="e">
        <f>#REF!</f>
        <v>#REF!</v>
      </c>
      <c r="IU179" s="33" t="str">
        <f t="shared" ca="1" si="4"/>
        <v/>
      </c>
      <c r="IV179" s="33" t="str">
        <f t="shared" ca="1" si="5"/>
        <v/>
      </c>
    </row>
    <row r="180" spans="10:256" ht="13.5" customHeight="1">
      <c r="J180" s="149" t="str">
        <f>'Transcript table'!A184</f>
        <v>342|366</v>
      </c>
      <c r="K180" s="150" t="str">
        <f>'Transcript table'!D184</f>
        <v>mt-Leu-TAA</v>
      </c>
      <c r="L180" s="151" t="e">
        <f ca="1">'All expressed genes'!E176</f>
        <v>#DIV/0!</v>
      </c>
      <c r="M180" s="151" t="e">
        <f ca="1">'All expressed genes'!F176</f>
        <v>#DIV/0!</v>
      </c>
      <c r="IS180" s="16" t="e">
        <f>#REF!</f>
        <v>#REF!</v>
      </c>
      <c r="IT180" s="16" t="e">
        <f>#REF!</f>
        <v>#REF!</v>
      </c>
      <c r="IU180" s="33" t="str">
        <f t="shared" ca="1" si="4"/>
        <v/>
      </c>
      <c r="IV180" s="33" t="str">
        <f t="shared" ca="1" si="5"/>
        <v/>
      </c>
    </row>
    <row r="181" spans="10:256" ht="13.5" customHeight="1">
      <c r="J181" s="149" t="str">
        <f>'Transcript table'!A185</f>
        <v>343|367</v>
      </c>
      <c r="K181" s="150" t="str">
        <f>'Transcript table'!D185</f>
        <v>mt-Leu-TAG</v>
      </c>
      <c r="L181" s="151" t="e">
        <f ca="1">'All expressed genes'!E177</f>
        <v>#DIV/0!</v>
      </c>
      <c r="M181" s="151" t="e">
        <f ca="1">'All expressed genes'!F177</f>
        <v>#DIV/0!</v>
      </c>
      <c r="IS181" s="16" t="e">
        <f>#REF!</f>
        <v>#REF!</v>
      </c>
      <c r="IT181" s="16" t="e">
        <f>#REF!</f>
        <v>#REF!</v>
      </c>
      <c r="IU181" s="33" t="str">
        <f t="shared" ca="1" si="4"/>
        <v/>
      </c>
      <c r="IV181" s="33" t="str">
        <f t="shared" ca="1" si="5"/>
        <v/>
      </c>
    </row>
    <row r="182" spans="10:256" ht="13.5" customHeight="1">
      <c r="J182" s="149" t="str">
        <f>'Transcript table'!A186</f>
        <v>344|368</v>
      </c>
      <c r="K182" s="150" t="str">
        <f>'Transcript table'!D186</f>
        <v>mt-Lys-TTT</v>
      </c>
      <c r="L182" s="151" t="e">
        <f ca="1">'All expressed genes'!E178</f>
        <v>#DIV/0!</v>
      </c>
      <c r="M182" s="151" t="e">
        <f ca="1">'All expressed genes'!F178</f>
        <v>#DIV/0!</v>
      </c>
      <c r="IS182" s="16" t="e">
        <f>#REF!</f>
        <v>#REF!</v>
      </c>
      <c r="IT182" s="16" t="e">
        <f>#REF!</f>
        <v>#REF!</v>
      </c>
      <c r="IU182" s="33" t="str">
        <f t="shared" ca="1" si="4"/>
        <v/>
      </c>
      <c r="IV182" s="33" t="str">
        <f t="shared" ca="1" si="5"/>
        <v/>
      </c>
    </row>
    <row r="183" spans="10:256" ht="13.5" customHeight="1">
      <c r="J183" s="149" t="str">
        <f>'Transcript table'!A187</f>
        <v>345|369</v>
      </c>
      <c r="K183" s="150" t="str">
        <f>'Transcript table'!D187</f>
        <v>mt-Met-CAT</v>
      </c>
      <c r="L183" s="151" t="e">
        <f ca="1">'All expressed genes'!E179</f>
        <v>#DIV/0!</v>
      </c>
      <c r="M183" s="151" t="e">
        <f ca="1">'All expressed genes'!F179</f>
        <v>#DIV/0!</v>
      </c>
      <c r="IS183" s="16" t="e">
        <f>#REF!</f>
        <v>#REF!</v>
      </c>
      <c r="IT183" s="16" t="e">
        <f>#REF!</f>
        <v>#REF!</v>
      </c>
      <c r="IU183" s="33" t="str">
        <f t="shared" ca="1" si="4"/>
        <v/>
      </c>
      <c r="IV183" s="33" t="str">
        <f t="shared" ca="1" si="5"/>
        <v/>
      </c>
    </row>
    <row r="184" spans="10:256" ht="13.5" customHeight="1">
      <c r="J184" s="149" t="str">
        <f>'Transcript table'!A188</f>
        <v>346|370</v>
      </c>
      <c r="K184" s="150" t="str">
        <f>'Transcript table'!D188</f>
        <v>mt-Phe-GAA</v>
      </c>
      <c r="L184" s="151" t="e">
        <f ca="1">'All expressed genes'!E180</f>
        <v>#DIV/0!</v>
      </c>
      <c r="M184" s="151" t="e">
        <f ca="1">'All expressed genes'!F180</f>
        <v>#DIV/0!</v>
      </c>
      <c r="IS184" s="16" t="e">
        <f>#REF!</f>
        <v>#REF!</v>
      </c>
      <c r="IT184" s="16" t="e">
        <f>#REF!</f>
        <v>#REF!</v>
      </c>
      <c r="IU184" s="33" t="str">
        <f t="shared" ca="1" si="4"/>
        <v/>
      </c>
      <c r="IV184" s="33" t="str">
        <f t="shared" ca="1" si="5"/>
        <v/>
      </c>
    </row>
    <row r="185" spans="10:256" ht="13.5" customHeight="1">
      <c r="J185" s="149" t="str">
        <f>'Transcript table'!A189</f>
        <v>347|371</v>
      </c>
      <c r="K185" s="150" t="str">
        <f>'Transcript table'!D189</f>
        <v>mt-Pro-TGG</v>
      </c>
      <c r="L185" s="151" t="e">
        <f ca="1">'All expressed genes'!E181</f>
        <v>#DIV/0!</v>
      </c>
      <c r="M185" s="151" t="e">
        <f ca="1">'All expressed genes'!F181</f>
        <v>#DIV/0!</v>
      </c>
      <c r="IS185" s="16" t="e">
        <f>#REF!</f>
        <v>#REF!</v>
      </c>
      <c r="IT185" s="16" t="e">
        <f>#REF!</f>
        <v>#REF!</v>
      </c>
      <c r="IU185" s="33" t="str">
        <f t="shared" ca="1" si="4"/>
        <v/>
      </c>
      <c r="IV185" s="33" t="str">
        <f t="shared" ca="1" si="5"/>
        <v/>
      </c>
    </row>
    <row r="186" spans="10:256" ht="13.5" customHeight="1">
      <c r="J186" s="149" t="str">
        <f>'Transcript table'!A190</f>
        <v>348|372</v>
      </c>
      <c r="K186" s="150" t="str">
        <f>'Transcript table'!D190</f>
        <v>mt-Ser-GCT</v>
      </c>
      <c r="L186" s="151" t="e">
        <f ca="1">'All expressed genes'!E182</f>
        <v>#DIV/0!</v>
      </c>
      <c r="M186" s="151" t="e">
        <f ca="1">'All expressed genes'!F182</f>
        <v>#DIV/0!</v>
      </c>
      <c r="IS186" s="16" t="e">
        <f>#REF!</f>
        <v>#REF!</v>
      </c>
      <c r="IT186" s="16" t="e">
        <f>#REF!</f>
        <v>#REF!</v>
      </c>
      <c r="IU186" s="33" t="str">
        <f t="shared" ca="1" si="4"/>
        <v/>
      </c>
      <c r="IV186" s="33" t="str">
        <f t="shared" ca="1" si="5"/>
        <v/>
      </c>
    </row>
    <row r="187" spans="10:256" ht="13.5" customHeight="1">
      <c r="J187" s="149" t="str">
        <f>'Transcript table'!A191</f>
        <v>349|373</v>
      </c>
      <c r="K187" s="150" t="str">
        <f>'Transcript table'!D191</f>
        <v>mt-Ser-TGA</v>
      </c>
      <c r="L187" s="151" t="e">
        <f ca="1">'All expressed genes'!E183</f>
        <v>#DIV/0!</v>
      </c>
      <c r="M187" s="151" t="e">
        <f ca="1">'All expressed genes'!F183</f>
        <v>#DIV/0!</v>
      </c>
      <c r="IS187" s="16" t="e">
        <f>#REF!</f>
        <v>#REF!</v>
      </c>
      <c r="IT187" s="16" t="e">
        <f>#REF!</f>
        <v>#REF!</v>
      </c>
      <c r="IU187" s="33" t="str">
        <f t="shared" ca="1" si="4"/>
        <v/>
      </c>
      <c r="IV187" s="33" t="str">
        <f t="shared" ca="1" si="5"/>
        <v/>
      </c>
    </row>
    <row r="188" spans="10:256" ht="13.5" customHeight="1">
      <c r="J188" s="149" t="str">
        <f>'Transcript table'!A192</f>
        <v>350|374</v>
      </c>
      <c r="K188" s="150" t="str">
        <f>'Transcript table'!D192</f>
        <v>mt-Thr-TGT</v>
      </c>
      <c r="L188" s="151" t="e">
        <f ca="1">'All expressed genes'!E184</f>
        <v>#DIV/0!</v>
      </c>
      <c r="M188" s="151" t="e">
        <f ca="1">'All expressed genes'!F184</f>
        <v>#DIV/0!</v>
      </c>
      <c r="IS188" s="16" t="e">
        <f>#REF!</f>
        <v>#REF!</v>
      </c>
      <c r="IT188" s="16" t="e">
        <f>#REF!</f>
        <v>#REF!</v>
      </c>
      <c r="IU188" s="33" t="str">
        <f t="shared" ca="1" si="4"/>
        <v/>
      </c>
      <c r="IV188" s="33" t="str">
        <f t="shared" ca="1" si="5"/>
        <v/>
      </c>
    </row>
    <row r="189" spans="10:256" ht="13.5" customHeight="1">
      <c r="J189" s="149" t="str">
        <f>'Transcript table'!A193</f>
        <v>351|375</v>
      </c>
      <c r="K189" s="150" t="str">
        <f>'Transcript table'!D193</f>
        <v>mt-Trp-TCA</v>
      </c>
      <c r="L189" s="151" t="e">
        <f ca="1">'All expressed genes'!E185</f>
        <v>#DIV/0!</v>
      </c>
      <c r="M189" s="151" t="e">
        <f ca="1">'All expressed genes'!F185</f>
        <v>#DIV/0!</v>
      </c>
      <c r="IS189" s="16" t="e">
        <f>#REF!</f>
        <v>#REF!</v>
      </c>
      <c r="IT189" s="16" t="e">
        <f>#REF!</f>
        <v>#REF!</v>
      </c>
      <c r="IU189" s="33" t="str">
        <f t="shared" ca="1" si="4"/>
        <v/>
      </c>
      <c r="IV189" s="33" t="str">
        <f t="shared" ca="1" si="5"/>
        <v/>
      </c>
    </row>
    <row r="190" spans="10:256" ht="13.5" customHeight="1">
      <c r="J190" s="149" t="str">
        <f>'Transcript table'!A194</f>
        <v>352|376</v>
      </c>
      <c r="K190" s="150" t="str">
        <f>'Transcript table'!D194</f>
        <v>mt-Tyr-GTA</v>
      </c>
      <c r="L190" s="151" t="e">
        <f ca="1">'All expressed genes'!E186</f>
        <v>#DIV/0!</v>
      </c>
      <c r="M190" s="151" t="e">
        <f ca="1">'All expressed genes'!F186</f>
        <v>#DIV/0!</v>
      </c>
      <c r="IS190" s="16" t="e">
        <f>#REF!</f>
        <v>#REF!</v>
      </c>
      <c r="IT190" s="16" t="e">
        <f>#REF!</f>
        <v>#REF!</v>
      </c>
      <c r="IU190" s="33" t="str">
        <f t="shared" ca="1" si="4"/>
        <v/>
      </c>
      <c r="IV190" s="33" t="str">
        <f t="shared" ca="1" si="5"/>
        <v/>
      </c>
    </row>
    <row r="191" spans="10:256" ht="13.5" customHeight="1">
      <c r="J191" s="149" t="str">
        <f>'Transcript table'!A195</f>
        <v>353|377</v>
      </c>
      <c r="K191" s="150" t="str">
        <f>'Transcript table'!D195</f>
        <v>mt-Val-TAC</v>
      </c>
      <c r="L191" s="151" t="e">
        <f ca="1">'All expressed genes'!E187</f>
        <v>#DIV/0!</v>
      </c>
      <c r="M191" s="151" t="e">
        <f ca="1">'All expressed genes'!F187</f>
        <v>#DIV/0!</v>
      </c>
      <c r="IS191" s="16" t="e">
        <f>#REF!</f>
        <v>#REF!</v>
      </c>
      <c r="IT191" s="16" t="e">
        <f>#REF!</f>
        <v>#REF!</v>
      </c>
      <c r="IU191" s="33" t="str">
        <f t="shared" ca="1" si="4"/>
        <v/>
      </c>
      <c r="IV191" s="33" t="str">
        <f t="shared" ca="1" si="5"/>
        <v/>
      </c>
    </row>
    <row r="192" spans="10:256" ht="13.5" customHeight="1">
      <c r="J192"/>
      <c r="K192"/>
      <c r="L192"/>
      <c r="M192"/>
      <c r="IS192" s="16" t="e">
        <f>#REF!</f>
        <v>#REF!</v>
      </c>
      <c r="IT192" s="16" t="e">
        <f>#REF!</f>
        <v>#REF!</v>
      </c>
      <c r="IU192" s="33" t="str">
        <f t="shared" si="4"/>
        <v/>
      </c>
      <c r="IV192" s="33" t="str">
        <f t="shared" si="5"/>
        <v/>
      </c>
    </row>
    <row r="193" spans="10:256" ht="13.5" customHeight="1">
      <c r="J193"/>
      <c r="K193"/>
      <c r="L193"/>
      <c r="M193"/>
      <c r="IS193" s="16" t="e">
        <f>#REF!</f>
        <v>#REF!</v>
      </c>
      <c r="IT193" s="16" t="e">
        <f>#REF!</f>
        <v>#REF!</v>
      </c>
      <c r="IU193" s="33" t="str">
        <f t="shared" si="4"/>
        <v/>
      </c>
      <c r="IV193" s="33" t="str">
        <f t="shared" si="5"/>
        <v/>
      </c>
    </row>
    <row r="194" spans="10:256" ht="13.5" customHeight="1">
      <c r="J194"/>
      <c r="K194"/>
      <c r="L194"/>
      <c r="M194"/>
      <c r="IS194" s="16" t="e">
        <f>#REF!</f>
        <v>#REF!</v>
      </c>
      <c r="IT194" s="16" t="e">
        <f>#REF!</f>
        <v>#REF!</v>
      </c>
      <c r="IU194" s="33" t="str">
        <f t="shared" si="4"/>
        <v/>
      </c>
      <c r="IV194" s="33" t="str">
        <f t="shared" si="5"/>
        <v/>
      </c>
    </row>
    <row r="195" spans="10:256" ht="13.5" customHeight="1">
      <c r="J195"/>
      <c r="K195"/>
      <c r="L195"/>
      <c r="M195"/>
      <c r="IS195" s="16" t="e">
        <f>#REF!</f>
        <v>#REF!</v>
      </c>
      <c r="IT195" s="16" t="e">
        <f>#REF!</f>
        <v>#REF!</v>
      </c>
      <c r="IU195" s="33" t="str">
        <f t="shared" si="4"/>
        <v/>
      </c>
      <c r="IV195" s="33" t="str">
        <f t="shared" si="5"/>
        <v/>
      </c>
    </row>
    <row r="196" spans="10:256" ht="13.5" customHeight="1">
      <c r="J196"/>
      <c r="K196"/>
      <c r="L196"/>
      <c r="M196"/>
      <c r="IS196" s="16" t="e">
        <f>#REF!</f>
        <v>#REF!</v>
      </c>
      <c r="IT196" s="16" t="e">
        <f>#REF!</f>
        <v>#REF!</v>
      </c>
      <c r="IU196" s="33" t="str">
        <f t="shared" si="4"/>
        <v/>
      </c>
      <c r="IV196" s="33" t="str">
        <f t="shared" si="5"/>
        <v/>
      </c>
    </row>
    <row r="197" spans="10:256" ht="13.5" hidden="1" customHeight="1">
      <c r="J197"/>
      <c r="K197"/>
      <c r="L197"/>
      <c r="M197"/>
      <c r="IS197" s="16" t="e">
        <f>#REF!</f>
        <v>#REF!</v>
      </c>
      <c r="IT197" s="16" t="e">
        <f>#REF!</f>
        <v>#REF!</v>
      </c>
      <c r="IU197" s="33" t="str">
        <f t="shared" si="4"/>
        <v/>
      </c>
      <c r="IV197" s="33" t="str">
        <f t="shared" si="5"/>
        <v/>
      </c>
    </row>
    <row r="198" spans="10:256" ht="13.5" hidden="1" customHeight="1">
      <c r="J198"/>
      <c r="K198"/>
      <c r="L198"/>
      <c r="M198"/>
      <c r="IS198" s="16" t="e">
        <f>#REF!</f>
        <v>#REF!</v>
      </c>
      <c r="IT198" s="16" t="e">
        <f>#REF!</f>
        <v>#REF!</v>
      </c>
      <c r="IU198" s="33" t="str">
        <f t="shared" si="4"/>
        <v/>
      </c>
      <c r="IV198" s="33" t="str">
        <f t="shared" si="5"/>
        <v/>
      </c>
    </row>
  </sheetData>
  <mergeCells count="9">
    <mergeCell ref="IS4:IV4"/>
    <mergeCell ref="IS5:IS6"/>
    <mergeCell ref="IT5:IT6"/>
    <mergeCell ref="IU5:IV5"/>
    <mergeCell ref="A2:H2"/>
    <mergeCell ref="L5:M5"/>
    <mergeCell ref="J4:M4"/>
    <mergeCell ref="K5:K6"/>
    <mergeCell ref="J5:J6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TotalTime>544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グラフ</vt:lpstr>
      </vt:variant>
      <vt:variant>
        <vt:i4>2</vt:i4>
      </vt:variant>
    </vt:vector>
  </HeadingPairs>
  <TitlesOfParts>
    <vt:vector size="13" baseType="lpstr">
      <vt:lpstr>Instructions</vt:lpstr>
      <vt:lpstr>Transcript table</vt:lpstr>
      <vt:lpstr>Test Sample Data</vt:lpstr>
      <vt:lpstr>Control Sample Data</vt:lpstr>
      <vt:lpstr>All expressed genes</vt:lpstr>
      <vt:lpstr>tRNA isoacceptor expression</vt:lpstr>
      <vt:lpstr>tRNA isodecoder expression</vt:lpstr>
      <vt:lpstr>Choose Housekeeping Genes</vt:lpstr>
      <vt:lpstr>Scatter Plot</vt:lpstr>
      <vt:lpstr>Volcano Plot</vt:lpstr>
      <vt:lpstr>Data pre-processing</vt:lpstr>
      <vt:lpstr>up_Bar Graph</vt:lpstr>
      <vt:lpstr>down_Bar Graph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guangzhu song</dc:creator>
  <cp:lastModifiedBy>dell</cp:lastModifiedBy>
  <cp:revision>0</cp:revision>
  <cp:lastPrinted>2018-09-30T01:29:34Z</cp:lastPrinted>
  <dcterms:created xsi:type="dcterms:W3CDTF">2006-09-13T11:21:51Z</dcterms:created>
  <dcterms:modified xsi:type="dcterms:W3CDTF">2023-09-21T04:53:56Z</dcterms:modified>
</cp:coreProperties>
</file>